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ี.ค. 68\"/>
    </mc:Choice>
  </mc:AlternateContent>
  <xr:revisionPtr revIDLastSave="0" documentId="13_ncr:1_{F58CAED2-7C27-4EE7-97FB-66417A9469B7}" xr6:coauthVersionLast="47" xr6:coauthVersionMax="47" xr10:uidLastSave="{00000000-0000-0000-0000-000000000000}"/>
  <bookViews>
    <workbookView xWindow="-120" yWindow="-120" windowWidth="29040" windowHeight="15720" tabRatio="936" firstSheet="1" activeTab="34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07" l="1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5" i="107"/>
  <c r="N267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5" i="106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5" i="105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5" i="104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5" i="103"/>
  <c r="P9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5" i="102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5" i="101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5" i="100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5" i="99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5" i="98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5" i="97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5" i="96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5" i="95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5" i="94"/>
  <c r="E26" i="93"/>
  <c r="E27" i="93"/>
  <c r="E28" i="93"/>
  <c r="E29" i="93"/>
  <c r="E30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5" i="93"/>
  <c r="W20" i="8"/>
  <c r="S20" i="8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5" i="92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5" i="91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259" i="90"/>
  <c r="E5" i="90"/>
  <c r="M88" i="91"/>
  <c r="M89" i="91"/>
  <c r="M90" i="91"/>
  <c r="M91" i="91"/>
  <c r="M92" i="91"/>
  <c r="M93" i="91"/>
  <c r="M94" i="91"/>
  <c r="M95" i="91"/>
  <c r="M96" i="91"/>
  <c r="M97" i="91"/>
  <c r="M98" i="91"/>
  <c r="M99" i="91"/>
  <c r="M100" i="91"/>
  <c r="M101" i="91"/>
  <c r="M102" i="91"/>
  <c r="M103" i="91"/>
  <c r="M104" i="91"/>
  <c r="S17" i="8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5" i="89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5" i="88"/>
  <c r="S14" i="8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5" i="87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5" i="86"/>
  <c r="S13" i="8"/>
  <c r="S12" i="8"/>
  <c r="S11" i="8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5" i="84"/>
  <c r="E6" i="83" l="1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5" i="83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S10" i="8"/>
  <c r="S9" i="8"/>
  <c r="S8" i="8"/>
  <c r="E24" i="82"/>
  <c r="E25" i="82"/>
  <c r="E26" i="82"/>
  <c r="E27" i="82"/>
  <c r="E28" i="82"/>
  <c r="E29" i="82"/>
  <c r="E30" i="82"/>
  <c r="E31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5" i="82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5" i="81"/>
  <c r="E28" i="80" l="1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G243" i="80" s="1"/>
  <c r="J243" i="80" s="1"/>
  <c r="E244" i="80"/>
  <c r="E245" i="80"/>
  <c r="E246" i="80"/>
  <c r="E247" i="80"/>
  <c r="E248" i="80"/>
  <c r="E249" i="80"/>
  <c r="E250" i="80"/>
  <c r="E251" i="80"/>
  <c r="G251" i="80" s="1"/>
  <c r="J251" i="80" s="1"/>
  <c r="E252" i="80"/>
  <c r="E253" i="80"/>
  <c r="E254" i="80"/>
  <c r="E255" i="80"/>
  <c r="E256" i="80"/>
  <c r="E257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5" i="80"/>
  <c r="R216" i="82"/>
  <c r="R217" i="82"/>
  <c r="R218" i="82"/>
  <c r="R219" i="82"/>
  <c r="R220" i="82"/>
  <c r="R221" i="82"/>
  <c r="R222" i="82"/>
  <c r="R223" i="82"/>
  <c r="R224" i="82"/>
  <c r="R225" i="82"/>
  <c r="R226" i="82"/>
  <c r="R227" i="82"/>
  <c r="R228" i="82"/>
  <c r="R229" i="82"/>
  <c r="R230" i="82"/>
  <c r="R231" i="82"/>
  <c r="R232" i="82"/>
  <c r="R233" i="82"/>
  <c r="R234" i="82"/>
  <c r="R216" i="83"/>
  <c r="R217" i="83"/>
  <c r="R218" i="83"/>
  <c r="R219" i="83"/>
  <c r="R220" i="83"/>
  <c r="R221" i="83"/>
  <c r="R222" i="83"/>
  <c r="R223" i="83"/>
  <c r="R224" i="83"/>
  <c r="R225" i="83"/>
  <c r="R226" i="83"/>
  <c r="R227" i="83"/>
  <c r="R228" i="83"/>
  <c r="R229" i="83"/>
  <c r="R230" i="83"/>
  <c r="R231" i="83"/>
  <c r="R232" i="83"/>
  <c r="R233" i="83"/>
  <c r="R234" i="83"/>
  <c r="R216" i="84"/>
  <c r="R217" i="84"/>
  <c r="R218" i="84"/>
  <c r="R219" i="84"/>
  <c r="R220" i="84"/>
  <c r="R221" i="84"/>
  <c r="R222" i="84"/>
  <c r="R223" i="84"/>
  <c r="R224" i="84"/>
  <c r="R225" i="84"/>
  <c r="R226" i="84"/>
  <c r="R227" i="84"/>
  <c r="R228" i="84"/>
  <c r="R229" i="84"/>
  <c r="R230" i="84"/>
  <c r="R231" i="84"/>
  <c r="R232" i="84"/>
  <c r="R233" i="84"/>
  <c r="R234" i="84"/>
  <c r="R216" i="85"/>
  <c r="R217" i="85"/>
  <c r="R218" i="85"/>
  <c r="R219" i="85"/>
  <c r="R220" i="85"/>
  <c r="R221" i="85"/>
  <c r="R222" i="85"/>
  <c r="R223" i="85"/>
  <c r="R224" i="85"/>
  <c r="R225" i="85"/>
  <c r="R226" i="85"/>
  <c r="R227" i="85"/>
  <c r="R228" i="85"/>
  <c r="R229" i="85"/>
  <c r="R230" i="85"/>
  <c r="R231" i="85"/>
  <c r="R232" i="85"/>
  <c r="R233" i="85"/>
  <c r="R234" i="85"/>
  <c r="R216" i="86"/>
  <c r="R217" i="86"/>
  <c r="R218" i="86"/>
  <c r="R219" i="86"/>
  <c r="R220" i="86"/>
  <c r="R221" i="86"/>
  <c r="R222" i="86"/>
  <c r="R223" i="86"/>
  <c r="R224" i="86"/>
  <c r="R225" i="86"/>
  <c r="R226" i="86"/>
  <c r="R227" i="86"/>
  <c r="R228" i="86"/>
  <c r="R229" i="86"/>
  <c r="R230" i="86"/>
  <c r="R231" i="86"/>
  <c r="R232" i="86"/>
  <c r="R233" i="86"/>
  <c r="R234" i="86"/>
  <c r="R216" i="87"/>
  <c r="R217" i="87"/>
  <c r="R218" i="87"/>
  <c r="R219" i="87"/>
  <c r="R220" i="87"/>
  <c r="R221" i="87"/>
  <c r="R222" i="87"/>
  <c r="R223" i="87"/>
  <c r="R224" i="87"/>
  <c r="R225" i="87"/>
  <c r="R226" i="87"/>
  <c r="R227" i="87"/>
  <c r="R228" i="87"/>
  <c r="R229" i="87"/>
  <c r="R230" i="87"/>
  <c r="R231" i="87"/>
  <c r="R232" i="87"/>
  <c r="R233" i="87"/>
  <c r="R234" i="87"/>
  <c r="R216" i="88"/>
  <c r="R217" i="88"/>
  <c r="R218" i="88"/>
  <c r="R219" i="88"/>
  <c r="R220" i="88"/>
  <c r="R221" i="88"/>
  <c r="R222" i="88"/>
  <c r="R223" i="88"/>
  <c r="R224" i="88"/>
  <c r="R225" i="88"/>
  <c r="R226" i="88"/>
  <c r="R227" i="88"/>
  <c r="R228" i="88"/>
  <c r="R229" i="88"/>
  <c r="R230" i="88"/>
  <c r="R231" i="88"/>
  <c r="R232" i="88"/>
  <c r="R233" i="88"/>
  <c r="R234" i="88"/>
  <c r="R216" i="89"/>
  <c r="R217" i="89"/>
  <c r="R218" i="89"/>
  <c r="R219" i="89"/>
  <c r="R220" i="89"/>
  <c r="R221" i="89"/>
  <c r="R222" i="89"/>
  <c r="R223" i="89"/>
  <c r="R224" i="89"/>
  <c r="R225" i="89"/>
  <c r="R226" i="89"/>
  <c r="R227" i="89"/>
  <c r="R228" i="89"/>
  <c r="R229" i="89"/>
  <c r="R230" i="89"/>
  <c r="R231" i="89"/>
  <c r="R232" i="89"/>
  <c r="R233" i="89"/>
  <c r="R234" i="89"/>
  <c r="R216" i="90"/>
  <c r="R217" i="90"/>
  <c r="R218" i="90"/>
  <c r="R219" i="90"/>
  <c r="R220" i="90"/>
  <c r="R221" i="90"/>
  <c r="R222" i="90"/>
  <c r="R223" i="90"/>
  <c r="R224" i="90"/>
  <c r="R225" i="90"/>
  <c r="R226" i="90"/>
  <c r="R227" i="90"/>
  <c r="R228" i="90"/>
  <c r="R229" i="90"/>
  <c r="R230" i="90"/>
  <c r="R231" i="90"/>
  <c r="R232" i="90"/>
  <c r="R233" i="90"/>
  <c r="R234" i="90"/>
  <c r="R216" i="91"/>
  <c r="R217" i="91"/>
  <c r="R218" i="91"/>
  <c r="R219" i="91"/>
  <c r="R220" i="91"/>
  <c r="R221" i="91"/>
  <c r="R222" i="91"/>
  <c r="R223" i="91"/>
  <c r="R224" i="91"/>
  <c r="R225" i="91"/>
  <c r="R226" i="91"/>
  <c r="R227" i="91"/>
  <c r="R228" i="91"/>
  <c r="R229" i="91"/>
  <c r="R230" i="91"/>
  <c r="R231" i="91"/>
  <c r="R232" i="91"/>
  <c r="R233" i="91"/>
  <c r="R234" i="91"/>
  <c r="R216" i="92"/>
  <c r="R217" i="92"/>
  <c r="R218" i="92"/>
  <c r="R219" i="92"/>
  <c r="R220" i="92"/>
  <c r="R221" i="92"/>
  <c r="R222" i="92"/>
  <c r="R223" i="92"/>
  <c r="R224" i="92"/>
  <c r="R225" i="92"/>
  <c r="R226" i="92"/>
  <c r="R227" i="92"/>
  <c r="R228" i="92"/>
  <c r="R229" i="92"/>
  <c r="R230" i="92"/>
  <c r="R231" i="92"/>
  <c r="R232" i="92"/>
  <c r="R233" i="92"/>
  <c r="R234" i="92"/>
  <c r="R216" i="93"/>
  <c r="R217" i="93"/>
  <c r="R218" i="93"/>
  <c r="R219" i="93"/>
  <c r="R220" i="93"/>
  <c r="R221" i="93"/>
  <c r="R222" i="93"/>
  <c r="R223" i="93"/>
  <c r="R224" i="93"/>
  <c r="R225" i="93"/>
  <c r="R226" i="93"/>
  <c r="R227" i="93"/>
  <c r="R228" i="93"/>
  <c r="R229" i="93"/>
  <c r="R230" i="93"/>
  <c r="R231" i="93"/>
  <c r="R232" i="93"/>
  <c r="R233" i="93"/>
  <c r="R234" i="93"/>
  <c r="R216" i="94"/>
  <c r="R217" i="94"/>
  <c r="R218" i="94"/>
  <c r="R219" i="94"/>
  <c r="R220" i="94"/>
  <c r="R221" i="94"/>
  <c r="R222" i="94"/>
  <c r="R223" i="94"/>
  <c r="R224" i="94"/>
  <c r="R225" i="94"/>
  <c r="R226" i="94"/>
  <c r="R227" i="94"/>
  <c r="R228" i="94"/>
  <c r="R229" i="94"/>
  <c r="R230" i="94"/>
  <c r="R231" i="94"/>
  <c r="R232" i="94"/>
  <c r="R233" i="94"/>
  <c r="R234" i="94"/>
  <c r="R216" i="95"/>
  <c r="R217" i="95"/>
  <c r="R218" i="95"/>
  <c r="R219" i="95"/>
  <c r="R220" i="95"/>
  <c r="R221" i="95"/>
  <c r="R222" i="95"/>
  <c r="R223" i="95"/>
  <c r="R224" i="95"/>
  <c r="R225" i="95"/>
  <c r="R226" i="95"/>
  <c r="R227" i="95"/>
  <c r="R228" i="95"/>
  <c r="R229" i="95"/>
  <c r="R230" i="95"/>
  <c r="R231" i="95"/>
  <c r="R232" i="95"/>
  <c r="R233" i="95"/>
  <c r="R234" i="95"/>
  <c r="R216" i="96"/>
  <c r="R217" i="96"/>
  <c r="R218" i="96"/>
  <c r="R219" i="96"/>
  <c r="R220" i="96"/>
  <c r="R221" i="96"/>
  <c r="R222" i="96"/>
  <c r="R223" i="96"/>
  <c r="R224" i="96"/>
  <c r="R225" i="96"/>
  <c r="R226" i="96"/>
  <c r="R227" i="96"/>
  <c r="R228" i="96"/>
  <c r="R229" i="96"/>
  <c r="R230" i="96"/>
  <c r="R231" i="96"/>
  <c r="R232" i="96"/>
  <c r="R233" i="96"/>
  <c r="R234" i="96"/>
  <c r="R216" i="97"/>
  <c r="R217" i="97"/>
  <c r="R218" i="97"/>
  <c r="R219" i="97"/>
  <c r="R220" i="97"/>
  <c r="R221" i="97"/>
  <c r="R222" i="97"/>
  <c r="R223" i="97"/>
  <c r="R224" i="97"/>
  <c r="R225" i="97"/>
  <c r="R226" i="97"/>
  <c r="R227" i="97"/>
  <c r="R228" i="97"/>
  <c r="R229" i="97"/>
  <c r="R230" i="97"/>
  <c r="R231" i="97"/>
  <c r="R232" i="97"/>
  <c r="R233" i="97"/>
  <c r="R234" i="97"/>
  <c r="R216" i="98"/>
  <c r="R217" i="98"/>
  <c r="R218" i="98"/>
  <c r="R219" i="98"/>
  <c r="R220" i="98"/>
  <c r="R221" i="98"/>
  <c r="R222" i="98"/>
  <c r="R223" i="98"/>
  <c r="R224" i="98"/>
  <c r="R225" i="98"/>
  <c r="R226" i="98"/>
  <c r="R227" i="98"/>
  <c r="R228" i="98"/>
  <c r="R229" i="98"/>
  <c r="R230" i="98"/>
  <c r="R231" i="98"/>
  <c r="R232" i="98"/>
  <c r="R233" i="98"/>
  <c r="R234" i="98"/>
  <c r="R216" i="99"/>
  <c r="R217" i="99"/>
  <c r="R218" i="99"/>
  <c r="R219" i="99"/>
  <c r="R220" i="99"/>
  <c r="R221" i="99"/>
  <c r="R222" i="99"/>
  <c r="R223" i="99"/>
  <c r="R224" i="99"/>
  <c r="R225" i="99"/>
  <c r="R226" i="99"/>
  <c r="R227" i="99"/>
  <c r="R228" i="99"/>
  <c r="R229" i="99"/>
  <c r="R230" i="99"/>
  <c r="R231" i="99"/>
  <c r="R232" i="99"/>
  <c r="R233" i="99"/>
  <c r="R234" i="99"/>
  <c r="R216" i="100"/>
  <c r="R217" i="100"/>
  <c r="R218" i="100"/>
  <c r="R219" i="100"/>
  <c r="R220" i="100"/>
  <c r="R221" i="100"/>
  <c r="R222" i="100"/>
  <c r="R223" i="100"/>
  <c r="R224" i="100"/>
  <c r="R225" i="100"/>
  <c r="R226" i="100"/>
  <c r="R227" i="100"/>
  <c r="R228" i="100"/>
  <c r="R229" i="100"/>
  <c r="R230" i="100"/>
  <c r="R231" i="100"/>
  <c r="R232" i="100"/>
  <c r="R233" i="100"/>
  <c r="R234" i="100"/>
  <c r="R216" i="101"/>
  <c r="R217" i="101"/>
  <c r="R218" i="101"/>
  <c r="R219" i="101"/>
  <c r="R220" i="101"/>
  <c r="R221" i="101"/>
  <c r="R222" i="101"/>
  <c r="R223" i="101"/>
  <c r="R224" i="101"/>
  <c r="R225" i="101"/>
  <c r="R226" i="101"/>
  <c r="R227" i="101"/>
  <c r="R228" i="101"/>
  <c r="R229" i="101"/>
  <c r="R230" i="101"/>
  <c r="R231" i="101"/>
  <c r="R232" i="101"/>
  <c r="R233" i="101"/>
  <c r="R234" i="101"/>
  <c r="R216" i="102"/>
  <c r="R217" i="102"/>
  <c r="R218" i="102"/>
  <c r="R219" i="102"/>
  <c r="R220" i="102"/>
  <c r="R221" i="102"/>
  <c r="R222" i="102"/>
  <c r="R223" i="102"/>
  <c r="R224" i="102"/>
  <c r="R225" i="102"/>
  <c r="R226" i="102"/>
  <c r="R227" i="102"/>
  <c r="R228" i="102"/>
  <c r="R229" i="102"/>
  <c r="R230" i="102"/>
  <c r="R231" i="102"/>
  <c r="R232" i="102"/>
  <c r="R233" i="102"/>
  <c r="R234" i="102"/>
  <c r="R216" i="103"/>
  <c r="R217" i="103"/>
  <c r="R218" i="103"/>
  <c r="R219" i="103"/>
  <c r="R220" i="103"/>
  <c r="R221" i="103"/>
  <c r="R222" i="103"/>
  <c r="R223" i="103"/>
  <c r="R224" i="103"/>
  <c r="R225" i="103"/>
  <c r="R226" i="103"/>
  <c r="R227" i="103"/>
  <c r="R228" i="103"/>
  <c r="R229" i="103"/>
  <c r="R230" i="103"/>
  <c r="R231" i="103"/>
  <c r="R232" i="103"/>
  <c r="R233" i="103"/>
  <c r="R234" i="103"/>
  <c r="R216" i="104"/>
  <c r="R217" i="104"/>
  <c r="R218" i="104"/>
  <c r="R219" i="104"/>
  <c r="R220" i="104"/>
  <c r="R221" i="104"/>
  <c r="R222" i="104"/>
  <c r="R223" i="104"/>
  <c r="R224" i="104"/>
  <c r="R225" i="104"/>
  <c r="R226" i="104"/>
  <c r="R227" i="104"/>
  <c r="R228" i="104"/>
  <c r="R229" i="104"/>
  <c r="R230" i="104"/>
  <c r="R231" i="104"/>
  <c r="R232" i="104"/>
  <c r="R233" i="104"/>
  <c r="R234" i="104"/>
  <c r="R216" i="105"/>
  <c r="R217" i="105"/>
  <c r="R218" i="105"/>
  <c r="R219" i="105"/>
  <c r="R220" i="105"/>
  <c r="R221" i="105"/>
  <c r="R222" i="105"/>
  <c r="R223" i="105"/>
  <c r="R224" i="105"/>
  <c r="R225" i="105"/>
  <c r="R226" i="105"/>
  <c r="R227" i="105"/>
  <c r="R228" i="105"/>
  <c r="R229" i="105"/>
  <c r="R230" i="105"/>
  <c r="R231" i="105"/>
  <c r="R232" i="105"/>
  <c r="R233" i="105"/>
  <c r="R234" i="105"/>
  <c r="R216" i="106"/>
  <c r="R217" i="106"/>
  <c r="R218" i="106"/>
  <c r="R219" i="106"/>
  <c r="R220" i="106"/>
  <c r="R221" i="106"/>
  <c r="R222" i="106"/>
  <c r="R223" i="106"/>
  <c r="R224" i="106"/>
  <c r="R225" i="106"/>
  <c r="R226" i="106"/>
  <c r="R227" i="106"/>
  <c r="R228" i="106"/>
  <c r="R229" i="106"/>
  <c r="R230" i="106"/>
  <c r="R231" i="106"/>
  <c r="R232" i="106"/>
  <c r="R233" i="106"/>
  <c r="R234" i="106"/>
  <c r="R216" i="107"/>
  <c r="R217" i="107"/>
  <c r="R218" i="107"/>
  <c r="R219" i="107"/>
  <c r="R220" i="107"/>
  <c r="R221" i="107"/>
  <c r="R222" i="107"/>
  <c r="R223" i="107"/>
  <c r="R224" i="107"/>
  <c r="R225" i="107"/>
  <c r="R226" i="107"/>
  <c r="R227" i="107"/>
  <c r="R228" i="107"/>
  <c r="R229" i="107"/>
  <c r="R230" i="107"/>
  <c r="R231" i="107"/>
  <c r="R232" i="107"/>
  <c r="R233" i="107"/>
  <c r="R234" i="107"/>
  <c r="R216" i="81"/>
  <c r="R217" i="81"/>
  <c r="R218" i="81"/>
  <c r="R219" i="81"/>
  <c r="R220" i="81"/>
  <c r="R221" i="81"/>
  <c r="R222" i="81"/>
  <c r="R223" i="81"/>
  <c r="R224" i="81"/>
  <c r="R225" i="81"/>
  <c r="R226" i="81"/>
  <c r="R227" i="81"/>
  <c r="R228" i="81"/>
  <c r="R229" i="81"/>
  <c r="R230" i="81"/>
  <c r="R231" i="81"/>
  <c r="R232" i="81"/>
  <c r="R233" i="81"/>
  <c r="R234" i="81"/>
  <c r="P217" i="82"/>
  <c r="P222" i="82"/>
  <c r="P222" i="86"/>
  <c r="P228" i="107"/>
  <c r="M217" i="82"/>
  <c r="M218" i="82"/>
  <c r="P218" i="82" s="1"/>
  <c r="M219" i="82"/>
  <c r="P219" i="82" s="1"/>
  <c r="M220" i="82"/>
  <c r="P220" i="82" s="1"/>
  <c r="M221" i="82"/>
  <c r="P221" i="82" s="1"/>
  <c r="M222" i="82"/>
  <c r="M223" i="82"/>
  <c r="P223" i="82" s="1"/>
  <c r="M224" i="82"/>
  <c r="P224" i="82" s="1"/>
  <c r="M225" i="82"/>
  <c r="P225" i="82" s="1"/>
  <c r="M226" i="82"/>
  <c r="P226" i="82" s="1"/>
  <c r="M227" i="82"/>
  <c r="P227" i="82" s="1"/>
  <c r="M228" i="82"/>
  <c r="P228" i="82" s="1"/>
  <c r="M229" i="82"/>
  <c r="P229" i="82" s="1"/>
  <c r="M230" i="82"/>
  <c r="P230" i="82" s="1"/>
  <c r="M231" i="82"/>
  <c r="P231" i="82" s="1"/>
  <c r="M232" i="82"/>
  <c r="P232" i="82" s="1"/>
  <c r="M233" i="82"/>
  <c r="P233" i="82" s="1"/>
  <c r="M217" i="83"/>
  <c r="M218" i="83"/>
  <c r="M219" i="83"/>
  <c r="M220" i="83"/>
  <c r="M221" i="83"/>
  <c r="M222" i="83"/>
  <c r="M223" i="83"/>
  <c r="M224" i="83"/>
  <c r="M225" i="83"/>
  <c r="M226" i="83"/>
  <c r="M227" i="83"/>
  <c r="M228" i="83"/>
  <c r="M229" i="83"/>
  <c r="M230" i="83"/>
  <c r="M231" i="83"/>
  <c r="M232" i="83"/>
  <c r="M233" i="83"/>
  <c r="M217" i="84"/>
  <c r="P217" i="84" s="1"/>
  <c r="M218" i="84"/>
  <c r="P218" i="84" s="1"/>
  <c r="M219" i="84"/>
  <c r="P219" i="84" s="1"/>
  <c r="M220" i="84"/>
  <c r="P220" i="84" s="1"/>
  <c r="M221" i="84"/>
  <c r="P221" i="84" s="1"/>
  <c r="M222" i="84"/>
  <c r="P222" i="84" s="1"/>
  <c r="M223" i="84"/>
  <c r="P223" i="84" s="1"/>
  <c r="M224" i="84"/>
  <c r="P224" i="84" s="1"/>
  <c r="M225" i="84"/>
  <c r="P225" i="84" s="1"/>
  <c r="M226" i="84"/>
  <c r="P226" i="84" s="1"/>
  <c r="M227" i="84"/>
  <c r="P227" i="84" s="1"/>
  <c r="M228" i="84"/>
  <c r="P228" i="84" s="1"/>
  <c r="M229" i="84"/>
  <c r="P229" i="84" s="1"/>
  <c r="M230" i="84"/>
  <c r="P230" i="84" s="1"/>
  <c r="M231" i="84"/>
  <c r="P231" i="84" s="1"/>
  <c r="M232" i="84"/>
  <c r="P232" i="84" s="1"/>
  <c r="M233" i="84"/>
  <c r="P233" i="84" s="1"/>
  <c r="M217" i="85"/>
  <c r="P217" i="85" s="1"/>
  <c r="M218" i="85"/>
  <c r="P218" i="85" s="1"/>
  <c r="M219" i="85"/>
  <c r="P219" i="85" s="1"/>
  <c r="M220" i="85"/>
  <c r="P220" i="85" s="1"/>
  <c r="M221" i="85"/>
  <c r="P221" i="85" s="1"/>
  <c r="M222" i="85"/>
  <c r="P222" i="85" s="1"/>
  <c r="M223" i="85"/>
  <c r="P223" i="85" s="1"/>
  <c r="M224" i="85"/>
  <c r="P224" i="85" s="1"/>
  <c r="M225" i="85"/>
  <c r="P225" i="85" s="1"/>
  <c r="M226" i="85"/>
  <c r="P226" i="85" s="1"/>
  <c r="M227" i="85"/>
  <c r="P227" i="85" s="1"/>
  <c r="M228" i="85"/>
  <c r="P228" i="85" s="1"/>
  <c r="M229" i="85"/>
  <c r="P229" i="85" s="1"/>
  <c r="M230" i="85"/>
  <c r="P230" i="85" s="1"/>
  <c r="M231" i="85"/>
  <c r="P231" i="85" s="1"/>
  <c r="M232" i="85"/>
  <c r="P232" i="85" s="1"/>
  <c r="M233" i="85"/>
  <c r="P233" i="85" s="1"/>
  <c r="M217" i="86"/>
  <c r="P217" i="86" s="1"/>
  <c r="M218" i="86"/>
  <c r="P218" i="86" s="1"/>
  <c r="M219" i="86"/>
  <c r="P219" i="86" s="1"/>
  <c r="M220" i="86"/>
  <c r="P220" i="86" s="1"/>
  <c r="M221" i="86"/>
  <c r="P221" i="86" s="1"/>
  <c r="M222" i="86"/>
  <c r="M223" i="86"/>
  <c r="P223" i="86" s="1"/>
  <c r="M224" i="86"/>
  <c r="P224" i="86" s="1"/>
  <c r="M225" i="86"/>
  <c r="P225" i="86" s="1"/>
  <c r="M226" i="86"/>
  <c r="P226" i="86" s="1"/>
  <c r="M227" i="86"/>
  <c r="P227" i="86" s="1"/>
  <c r="M228" i="86"/>
  <c r="P228" i="86" s="1"/>
  <c r="M229" i="86"/>
  <c r="P229" i="86" s="1"/>
  <c r="M230" i="86"/>
  <c r="P230" i="86" s="1"/>
  <c r="M231" i="86"/>
  <c r="P231" i="86" s="1"/>
  <c r="M232" i="86"/>
  <c r="P232" i="86" s="1"/>
  <c r="M233" i="86"/>
  <c r="P233" i="86" s="1"/>
  <c r="M217" i="87"/>
  <c r="P217" i="87" s="1"/>
  <c r="M218" i="87"/>
  <c r="P218" i="87" s="1"/>
  <c r="M219" i="87"/>
  <c r="P219" i="87" s="1"/>
  <c r="M220" i="87"/>
  <c r="P220" i="87" s="1"/>
  <c r="M221" i="87"/>
  <c r="P221" i="87" s="1"/>
  <c r="M222" i="87"/>
  <c r="P222" i="87" s="1"/>
  <c r="M223" i="87"/>
  <c r="P223" i="87" s="1"/>
  <c r="M224" i="87"/>
  <c r="P224" i="87" s="1"/>
  <c r="M225" i="87"/>
  <c r="P225" i="87" s="1"/>
  <c r="M226" i="87"/>
  <c r="P226" i="87" s="1"/>
  <c r="M227" i="87"/>
  <c r="P227" i="87" s="1"/>
  <c r="M228" i="87"/>
  <c r="P228" i="87" s="1"/>
  <c r="M229" i="87"/>
  <c r="P229" i="87" s="1"/>
  <c r="M230" i="87"/>
  <c r="P230" i="87" s="1"/>
  <c r="M231" i="87"/>
  <c r="P231" i="87" s="1"/>
  <c r="M232" i="87"/>
  <c r="P232" i="87" s="1"/>
  <c r="M233" i="87"/>
  <c r="P233" i="87" s="1"/>
  <c r="M217" i="88"/>
  <c r="P217" i="88" s="1"/>
  <c r="M218" i="88"/>
  <c r="P218" i="88" s="1"/>
  <c r="M219" i="88"/>
  <c r="P219" i="88" s="1"/>
  <c r="M220" i="88"/>
  <c r="P220" i="88" s="1"/>
  <c r="M221" i="88"/>
  <c r="P221" i="88" s="1"/>
  <c r="M222" i="88"/>
  <c r="P222" i="88" s="1"/>
  <c r="M223" i="88"/>
  <c r="P223" i="88" s="1"/>
  <c r="M224" i="88"/>
  <c r="P224" i="88" s="1"/>
  <c r="M225" i="88"/>
  <c r="P225" i="88" s="1"/>
  <c r="M226" i="88"/>
  <c r="P226" i="88" s="1"/>
  <c r="M227" i="88"/>
  <c r="P227" i="88" s="1"/>
  <c r="M228" i="88"/>
  <c r="P228" i="88" s="1"/>
  <c r="M229" i="88"/>
  <c r="P229" i="88" s="1"/>
  <c r="M230" i="88"/>
  <c r="P230" i="88" s="1"/>
  <c r="M231" i="88"/>
  <c r="P231" i="88" s="1"/>
  <c r="M232" i="88"/>
  <c r="P232" i="88" s="1"/>
  <c r="M233" i="88"/>
  <c r="P233" i="88" s="1"/>
  <c r="M217" i="89"/>
  <c r="P217" i="89" s="1"/>
  <c r="M218" i="89"/>
  <c r="P218" i="89" s="1"/>
  <c r="M219" i="89"/>
  <c r="P219" i="89" s="1"/>
  <c r="M220" i="89"/>
  <c r="P220" i="89" s="1"/>
  <c r="M221" i="89"/>
  <c r="P221" i="89" s="1"/>
  <c r="M222" i="89"/>
  <c r="P222" i="89" s="1"/>
  <c r="M223" i="89"/>
  <c r="P223" i="89" s="1"/>
  <c r="M224" i="89"/>
  <c r="P224" i="89" s="1"/>
  <c r="M225" i="89"/>
  <c r="P225" i="89" s="1"/>
  <c r="M226" i="89"/>
  <c r="P226" i="89" s="1"/>
  <c r="M227" i="89"/>
  <c r="P227" i="89" s="1"/>
  <c r="M228" i="89"/>
  <c r="P228" i="89" s="1"/>
  <c r="M229" i="89"/>
  <c r="P229" i="89" s="1"/>
  <c r="M230" i="89"/>
  <c r="P230" i="89" s="1"/>
  <c r="M231" i="89"/>
  <c r="P231" i="89" s="1"/>
  <c r="M232" i="89"/>
  <c r="P232" i="89" s="1"/>
  <c r="M233" i="89"/>
  <c r="P233" i="89" s="1"/>
  <c r="M217" i="90"/>
  <c r="P217" i="90" s="1"/>
  <c r="M218" i="90"/>
  <c r="P218" i="90" s="1"/>
  <c r="M219" i="90"/>
  <c r="P219" i="90" s="1"/>
  <c r="M220" i="90"/>
  <c r="P220" i="90" s="1"/>
  <c r="M221" i="90"/>
  <c r="P221" i="90" s="1"/>
  <c r="M222" i="90"/>
  <c r="P222" i="90" s="1"/>
  <c r="M223" i="90"/>
  <c r="P223" i="90" s="1"/>
  <c r="M224" i="90"/>
  <c r="P224" i="90" s="1"/>
  <c r="M225" i="90"/>
  <c r="P225" i="90" s="1"/>
  <c r="M226" i="90"/>
  <c r="P226" i="90" s="1"/>
  <c r="M227" i="90"/>
  <c r="P227" i="90" s="1"/>
  <c r="M228" i="90"/>
  <c r="P228" i="90" s="1"/>
  <c r="M229" i="90"/>
  <c r="P229" i="90" s="1"/>
  <c r="M230" i="90"/>
  <c r="P230" i="90" s="1"/>
  <c r="M231" i="90"/>
  <c r="P231" i="90" s="1"/>
  <c r="M232" i="90"/>
  <c r="P232" i="90" s="1"/>
  <c r="M233" i="90"/>
  <c r="P233" i="90" s="1"/>
  <c r="M217" i="91"/>
  <c r="P217" i="91" s="1"/>
  <c r="M218" i="91"/>
  <c r="P218" i="91" s="1"/>
  <c r="M219" i="91"/>
  <c r="P219" i="91" s="1"/>
  <c r="M220" i="91"/>
  <c r="P220" i="91" s="1"/>
  <c r="M221" i="91"/>
  <c r="P221" i="91" s="1"/>
  <c r="M222" i="91"/>
  <c r="P222" i="91" s="1"/>
  <c r="M223" i="91"/>
  <c r="P223" i="91" s="1"/>
  <c r="M224" i="91"/>
  <c r="P224" i="91" s="1"/>
  <c r="M225" i="91"/>
  <c r="P225" i="91" s="1"/>
  <c r="M226" i="91"/>
  <c r="P226" i="91" s="1"/>
  <c r="M227" i="91"/>
  <c r="P227" i="91" s="1"/>
  <c r="M228" i="91"/>
  <c r="P228" i="91" s="1"/>
  <c r="M229" i="91"/>
  <c r="P229" i="91" s="1"/>
  <c r="M230" i="91"/>
  <c r="P230" i="91" s="1"/>
  <c r="M231" i="91"/>
  <c r="P231" i="91" s="1"/>
  <c r="M232" i="91"/>
  <c r="P232" i="91" s="1"/>
  <c r="M233" i="91"/>
  <c r="P233" i="91" s="1"/>
  <c r="M217" i="92"/>
  <c r="P217" i="92" s="1"/>
  <c r="M218" i="92"/>
  <c r="P218" i="92" s="1"/>
  <c r="M219" i="92"/>
  <c r="P219" i="92" s="1"/>
  <c r="M220" i="92"/>
  <c r="P220" i="92" s="1"/>
  <c r="M221" i="92"/>
  <c r="P221" i="92" s="1"/>
  <c r="M222" i="92"/>
  <c r="P222" i="92" s="1"/>
  <c r="M223" i="92"/>
  <c r="P223" i="92" s="1"/>
  <c r="M224" i="92"/>
  <c r="P224" i="92" s="1"/>
  <c r="M225" i="92"/>
  <c r="P225" i="92" s="1"/>
  <c r="M226" i="92"/>
  <c r="P226" i="92" s="1"/>
  <c r="M227" i="92"/>
  <c r="P227" i="92" s="1"/>
  <c r="M228" i="92"/>
  <c r="P228" i="92" s="1"/>
  <c r="M229" i="92"/>
  <c r="P229" i="92" s="1"/>
  <c r="M230" i="92"/>
  <c r="P230" i="92" s="1"/>
  <c r="M231" i="92"/>
  <c r="P231" i="92" s="1"/>
  <c r="M232" i="92"/>
  <c r="P232" i="92" s="1"/>
  <c r="M233" i="92"/>
  <c r="P233" i="92" s="1"/>
  <c r="M217" i="93"/>
  <c r="P217" i="93" s="1"/>
  <c r="M218" i="93"/>
  <c r="P218" i="93" s="1"/>
  <c r="M219" i="93"/>
  <c r="P219" i="93" s="1"/>
  <c r="M220" i="93"/>
  <c r="P220" i="93" s="1"/>
  <c r="M221" i="93"/>
  <c r="P221" i="93" s="1"/>
  <c r="M222" i="93"/>
  <c r="P222" i="93" s="1"/>
  <c r="M223" i="93"/>
  <c r="P223" i="93" s="1"/>
  <c r="M224" i="93"/>
  <c r="P224" i="93" s="1"/>
  <c r="M225" i="93"/>
  <c r="P225" i="93" s="1"/>
  <c r="M226" i="93"/>
  <c r="P226" i="93" s="1"/>
  <c r="M227" i="93"/>
  <c r="P227" i="93" s="1"/>
  <c r="M228" i="93"/>
  <c r="P228" i="93" s="1"/>
  <c r="M229" i="93"/>
  <c r="P229" i="93" s="1"/>
  <c r="M230" i="93"/>
  <c r="P230" i="93" s="1"/>
  <c r="M231" i="93"/>
  <c r="P231" i="93" s="1"/>
  <c r="M232" i="93"/>
  <c r="P232" i="93" s="1"/>
  <c r="M233" i="93"/>
  <c r="P233" i="93" s="1"/>
  <c r="M217" i="94"/>
  <c r="P217" i="94" s="1"/>
  <c r="M218" i="94"/>
  <c r="P218" i="94" s="1"/>
  <c r="M219" i="94"/>
  <c r="P219" i="94" s="1"/>
  <c r="M220" i="94"/>
  <c r="P220" i="94" s="1"/>
  <c r="M221" i="94"/>
  <c r="P221" i="94" s="1"/>
  <c r="M222" i="94"/>
  <c r="P222" i="94" s="1"/>
  <c r="M223" i="94"/>
  <c r="P223" i="94" s="1"/>
  <c r="M224" i="94"/>
  <c r="P224" i="94" s="1"/>
  <c r="M225" i="94"/>
  <c r="P225" i="94" s="1"/>
  <c r="M226" i="94"/>
  <c r="P226" i="94" s="1"/>
  <c r="M227" i="94"/>
  <c r="P227" i="94" s="1"/>
  <c r="M228" i="94"/>
  <c r="P228" i="94" s="1"/>
  <c r="M229" i="94"/>
  <c r="P229" i="94" s="1"/>
  <c r="M230" i="94"/>
  <c r="P230" i="94" s="1"/>
  <c r="M231" i="94"/>
  <c r="P231" i="94" s="1"/>
  <c r="M232" i="94"/>
  <c r="P232" i="94" s="1"/>
  <c r="M233" i="94"/>
  <c r="P233" i="94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M233" i="95"/>
  <c r="P233" i="95" s="1"/>
  <c r="M217" i="96"/>
  <c r="P217" i="96" s="1"/>
  <c r="M218" i="96"/>
  <c r="P218" i="96" s="1"/>
  <c r="M219" i="96"/>
  <c r="P219" i="96" s="1"/>
  <c r="M220" i="96"/>
  <c r="P220" i="96" s="1"/>
  <c r="M221" i="96"/>
  <c r="P221" i="96" s="1"/>
  <c r="M222" i="96"/>
  <c r="P222" i="96" s="1"/>
  <c r="M223" i="96"/>
  <c r="P223" i="96" s="1"/>
  <c r="M224" i="96"/>
  <c r="P224" i="96" s="1"/>
  <c r="M225" i="96"/>
  <c r="P225" i="96" s="1"/>
  <c r="M226" i="96"/>
  <c r="P226" i="96" s="1"/>
  <c r="M227" i="96"/>
  <c r="P227" i="96" s="1"/>
  <c r="M228" i="96"/>
  <c r="P228" i="96" s="1"/>
  <c r="M229" i="96"/>
  <c r="P229" i="96" s="1"/>
  <c r="M230" i="96"/>
  <c r="P230" i="96" s="1"/>
  <c r="M231" i="96"/>
  <c r="P231" i="96" s="1"/>
  <c r="M232" i="96"/>
  <c r="P232" i="96" s="1"/>
  <c r="M233" i="96"/>
  <c r="P233" i="96" s="1"/>
  <c r="M217" i="97"/>
  <c r="P217" i="97" s="1"/>
  <c r="M218" i="97"/>
  <c r="P218" i="97" s="1"/>
  <c r="M219" i="97"/>
  <c r="P219" i="97" s="1"/>
  <c r="M220" i="97"/>
  <c r="P220" i="97" s="1"/>
  <c r="M221" i="97"/>
  <c r="P221" i="97" s="1"/>
  <c r="M222" i="97"/>
  <c r="P222" i="97" s="1"/>
  <c r="M223" i="97"/>
  <c r="P223" i="97" s="1"/>
  <c r="M224" i="97"/>
  <c r="P224" i="97" s="1"/>
  <c r="M225" i="97"/>
  <c r="P225" i="97" s="1"/>
  <c r="M226" i="97"/>
  <c r="P226" i="97" s="1"/>
  <c r="M227" i="97"/>
  <c r="P227" i="97" s="1"/>
  <c r="M228" i="97"/>
  <c r="P228" i="97" s="1"/>
  <c r="M229" i="97"/>
  <c r="P229" i="97" s="1"/>
  <c r="M230" i="97"/>
  <c r="P230" i="97" s="1"/>
  <c r="M231" i="97"/>
  <c r="P231" i="97" s="1"/>
  <c r="M232" i="97"/>
  <c r="P232" i="97" s="1"/>
  <c r="M233" i="97"/>
  <c r="P233" i="97" s="1"/>
  <c r="M217" i="98"/>
  <c r="P217" i="98" s="1"/>
  <c r="M218" i="98"/>
  <c r="P218" i="98" s="1"/>
  <c r="M219" i="98"/>
  <c r="P219" i="98" s="1"/>
  <c r="M220" i="98"/>
  <c r="P220" i="98" s="1"/>
  <c r="M221" i="98"/>
  <c r="P221" i="98" s="1"/>
  <c r="M222" i="98"/>
  <c r="P222" i="98" s="1"/>
  <c r="M223" i="98"/>
  <c r="P223" i="98" s="1"/>
  <c r="M224" i="98"/>
  <c r="P224" i="98" s="1"/>
  <c r="M225" i="98"/>
  <c r="P225" i="98" s="1"/>
  <c r="M226" i="98"/>
  <c r="P226" i="98" s="1"/>
  <c r="M227" i="98"/>
  <c r="P227" i="98" s="1"/>
  <c r="M228" i="98"/>
  <c r="P228" i="98" s="1"/>
  <c r="M229" i="98"/>
  <c r="P229" i="98" s="1"/>
  <c r="M230" i="98"/>
  <c r="P230" i="98" s="1"/>
  <c r="M231" i="98"/>
  <c r="P231" i="98" s="1"/>
  <c r="M232" i="98"/>
  <c r="P232" i="98" s="1"/>
  <c r="M233" i="98"/>
  <c r="P233" i="98" s="1"/>
  <c r="M217" i="99"/>
  <c r="P217" i="99" s="1"/>
  <c r="M218" i="99"/>
  <c r="P218" i="99" s="1"/>
  <c r="M219" i="99"/>
  <c r="P219" i="99" s="1"/>
  <c r="M220" i="99"/>
  <c r="P220" i="99" s="1"/>
  <c r="M221" i="99"/>
  <c r="P221" i="99" s="1"/>
  <c r="M222" i="99"/>
  <c r="P222" i="99" s="1"/>
  <c r="M223" i="99"/>
  <c r="P223" i="99" s="1"/>
  <c r="M224" i="99"/>
  <c r="P224" i="99" s="1"/>
  <c r="M225" i="99"/>
  <c r="P225" i="99" s="1"/>
  <c r="M226" i="99"/>
  <c r="P226" i="99" s="1"/>
  <c r="M227" i="99"/>
  <c r="P227" i="99" s="1"/>
  <c r="M228" i="99"/>
  <c r="P228" i="99" s="1"/>
  <c r="M229" i="99"/>
  <c r="P229" i="99" s="1"/>
  <c r="M230" i="99"/>
  <c r="P230" i="99" s="1"/>
  <c r="M231" i="99"/>
  <c r="P231" i="99" s="1"/>
  <c r="M232" i="99"/>
  <c r="P232" i="99" s="1"/>
  <c r="M233" i="99"/>
  <c r="P233" i="99" s="1"/>
  <c r="M217" i="100"/>
  <c r="P217" i="100" s="1"/>
  <c r="M218" i="100"/>
  <c r="P218" i="100" s="1"/>
  <c r="M219" i="100"/>
  <c r="P219" i="100" s="1"/>
  <c r="M220" i="100"/>
  <c r="P220" i="100" s="1"/>
  <c r="M221" i="100"/>
  <c r="P221" i="100" s="1"/>
  <c r="M222" i="100"/>
  <c r="P222" i="100" s="1"/>
  <c r="M223" i="100"/>
  <c r="P223" i="100" s="1"/>
  <c r="M224" i="100"/>
  <c r="P224" i="100" s="1"/>
  <c r="M225" i="100"/>
  <c r="P225" i="100" s="1"/>
  <c r="M226" i="100"/>
  <c r="P226" i="100" s="1"/>
  <c r="M227" i="100"/>
  <c r="P227" i="100" s="1"/>
  <c r="M228" i="100"/>
  <c r="P228" i="100" s="1"/>
  <c r="M229" i="100"/>
  <c r="P229" i="100" s="1"/>
  <c r="M230" i="100"/>
  <c r="P230" i="100" s="1"/>
  <c r="M231" i="100"/>
  <c r="P231" i="100" s="1"/>
  <c r="M232" i="100"/>
  <c r="P232" i="100" s="1"/>
  <c r="M233" i="100"/>
  <c r="P233" i="100" s="1"/>
  <c r="M217" i="101"/>
  <c r="P217" i="101" s="1"/>
  <c r="M218" i="101"/>
  <c r="P218" i="101" s="1"/>
  <c r="M219" i="101"/>
  <c r="P219" i="101" s="1"/>
  <c r="M220" i="101"/>
  <c r="P220" i="101" s="1"/>
  <c r="M221" i="101"/>
  <c r="P221" i="101" s="1"/>
  <c r="M222" i="101"/>
  <c r="P222" i="101" s="1"/>
  <c r="M223" i="101"/>
  <c r="P223" i="101" s="1"/>
  <c r="M224" i="101"/>
  <c r="P224" i="101" s="1"/>
  <c r="M225" i="101"/>
  <c r="P225" i="101" s="1"/>
  <c r="M226" i="101"/>
  <c r="P226" i="101" s="1"/>
  <c r="M227" i="101"/>
  <c r="P227" i="101" s="1"/>
  <c r="M228" i="101"/>
  <c r="P228" i="101" s="1"/>
  <c r="M229" i="101"/>
  <c r="P229" i="101" s="1"/>
  <c r="M230" i="101"/>
  <c r="P230" i="101" s="1"/>
  <c r="M231" i="101"/>
  <c r="P231" i="101" s="1"/>
  <c r="M232" i="101"/>
  <c r="P232" i="101" s="1"/>
  <c r="M233" i="101"/>
  <c r="P233" i="101" s="1"/>
  <c r="M217" i="102"/>
  <c r="P217" i="102" s="1"/>
  <c r="M218" i="102"/>
  <c r="P218" i="102" s="1"/>
  <c r="M219" i="102"/>
  <c r="P219" i="102" s="1"/>
  <c r="M220" i="102"/>
  <c r="P220" i="102" s="1"/>
  <c r="M221" i="102"/>
  <c r="P221" i="102" s="1"/>
  <c r="M222" i="102"/>
  <c r="P222" i="102" s="1"/>
  <c r="M223" i="102"/>
  <c r="P223" i="102" s="1"/>
  <c r="M224" i="102"/>
  <c r="P224" i="102" s="1"/>
  <c r="M225" i="102"/>
  <c r="P225" i="102" s="1"/>
  <c r="M226" i="102"/>
  <c r="P226" i="102" s="1"/>
  <c r="M227" i="102"/>
  <c r="P227" i="102" s="1"/>
  <c r="M228" i="102"/>
  <c r="P228" i="102" s="1"/>
  <c r="M229" i="102"/>
  <c r="P229" i="102" s="1"/>
  <c r="M230" i="102"/>
  <c r="P230" i="102" s="1"/>
  <c r="M231" i="102"/>
  <c r="P231" i="102" s="1"/>
  <c r="M232" i="102"/>
  <c r="P232" i="102" s="1"/>
  <c r="M233" i="102"/>
  <c r="P233" i="102" s="1"/>
  <c r="M217" i="103"/>
  <c r="P217" i="103" s="1"/>
  <c r="M218" i="103"/>
  <c r="P218" i="103" s="1"/>
  <c r="M219" i="103"/>
  <c r="P219" i="103" s="1"/>
  <c r="M220" i="103"/>
  <c r="P220" i="103" s="1"/>
  <c r="M221" i="103"/>
  <c r="P221" i="103" s="1"/>
  <c r="M222" i="103"/>
  <c r="P222" i="103" s="1"/>
  <c r="M223" i="103"/>
  <c r="P223" i="103" s="1"/>
  <c r="M224" i="103"/>
  <c r="P224" i="103" s="1"/>
  <c r="M225" i="103"/>
  <c r="P225" i="103" s="1"/>
  <c r="M226" i="103"/>
  <c r="P226" i="103" s="1"/>
  <c r="M227" i="103"/>
  <c r="P227" i="103" s="1"/>
  <c r="M228" i="103"/>
  <c r="P228" i="103" s="1"/>
  <c r="M229" i="103"/>
  <c r="P229" i="103" s="1"/>
  <c r="M230" i="103"/>
  <c r="P230" i="103" s="1"/>
  <c r="M231" i="103"/>
  <c r="P231" i="103" s="1"/>
  <c r="M232" i="103"/>
  <c r="P232" i="103" s="1"/>
  <c r="M233" i="103"/>
  <c r="P233" i="103" s="1"/>
  <c r="M217" i="104"/>
  <c r="P217" i="104" s="1"/>
  <c r="M218" i="104"/>
  <c r="P218" i="104" s="1"/>
  <c r="M219" i="104"/>
  <c r="P219" i="104" s="1"/>
  <c r="M220" i="104"/>
  <c r="P220" i="104" s="1"/>
  <c r="M221" i="104"/>
  <c r="P221" i="104" s="1"/>
  <c r="M222" i="104"/>
  <c r="P222" i="104" s="1"/>
  <c r="M223" i="104"/>
  <c r="P223" i="104" s="1"/>
  <c r="M224" i="104"/>
  <c r="P224" i="104" s="1"/>
  <c r="M225" i="104"/>
  <c r="P225" i="104" s="1"/>
  <c r="M226" i="104"/>
  <c r="P226" i="104" s="1"/>
  <c r="M227" i="104"/>
  <c r="P227" i="104" s="1"/>
  <c r="M228" i="104"/>
  <c r="P228" i="104" s="1"/>
  <c r="M229" i="104"/>
  <c r="P229" i="104" s="1"/>
  <c r="M230" i="104"/>
  <c r="P230" i="104" s="1"/>
  <c r="M231" i="104"/>
  <c r="P231" i="104" s="1"/>
  <c r="M232" i="104"/>
  <c r="P232" i="104" s="1"/>
  <c r="M233" i="104"/>
  <c r="P233" i="104" s="1"/>
  <c r="M217" i="105"/>
  <c r="P217" i="105" s="1"/>
  <c r="M218" i="105"/>
  <c r="P218" i="105" s="1"/>
  <c r="M219" i="105"/>
  <c r="P219" i="105" s="1"/>
  <c r="M220" i="105"/>
  <c r="P220" i="105" s="1"/>
  <c r="M221" i="105"/>
  <c r="P221" i="105" s="1"/>
  <c r="M222" i="105"/>
  <c r="P222" i="105" s="1"/>
  <c r="M223" i="105"/>
  <c r="P223" i="105" s="1"/>
  <c r="M224" i="105"/>
  <c r="P224" i="105" s="1"/>
  <c r="M225" i="105"/>
  <c r="P225" i="105" s="1"/>
  <c r="M226" i="105"/>
  <c r="P226" i="105" s="1"/>
  <c r="M227" i="105"/>
  <c r="P227" i="105" s="1"/>
  <c r="M228" i="105"/>
  <c r="P228" i="105" s="1"/>
  <c r="M229" i="105"/>
  <c r="P229" i="105" s="1"/>
  <c r="M230" i="105"/>
  <c r="P230" i="105" s="1"/>
  <c r="M231" i="105"/>
  <c r="P231" i="105" s="1"/>
  <c r="M232" i="105"/>
  <c r="P232" i="105" s="1"/>
  <c r="M233" i="105"/>
  <c r="P233" i="105" s="1"/>
  <c r="M217" i="106"/>
  <c r="P217" i="106" s="1"/>
  <c r="M218" i="106"/>
  <c r="P218" i="106" s="1"/>
  <c r="M219" i="106"/>
  <c r="P219" i="106" s="1"/>
  <c r="M220" i="106"/>
  <c r="P220" i="106" s="1"/>
  <c r="M221" i="106"/>
  <c r="P221" i="106" s="1"/>
  <c r="M222" i="106"/>
  <c r="P222" i="106" s="1"/>
  <c r="M223" i="106"/>
  <c r="P223" i="106" s="1"/>
  <c r="M224" i="106"/>
  <c r="P224" i="106" s="1"/>
  <c r="M225" i="106"/>
  <c r="P225" i="106" s="1"/>
  <c r="M226" i="106"/>
  <c r="P226" i="106" s="1"/>
  <c r="M227" i="106"/>
  <c r="P227" i="106" s="1"/>
  <c r="M228" i="106"/>
  <c r="P228" i="106" s="1"/>
  <c r="M229" i="106"/>
  <c r="P229" i="106" s="1"/>
  <c r="M230" i="106"/>
  <c r="P230" i="106" s="1"/>
  <c r="M231" i="106"/>
  <c r="P231" i="106" s="1"/>
  <c r="M232" i="106"/>
  <c r="P232" i="106" s="1"/>
  <c r="M233" i="106"/>
  <c r="P233" i="106" s="1"/>
  <c r="M217" i="107"/>
  <c r="P217" i="107" s="1"/>
  <c r="M218" i="107"/>
  <c r="P218" i="107" s="1"/>
  <c r="M219" i="107"/>
  <c r="P219" i="107" s="1"/>
  <c r="M220" i="107"/>
  <c r="P220" i="107" s="1"/>
  <c r="M221" i="107"/>
  <c r="P221" i="107" s="1"/>
  <c r="M222" i="107"/>
  <c r="P222" i="107" s="1"/>
  <c r="M223" i="107"/>
  <c r="P223" i="107" s="1"/>
  <c r="M224" i="107"/>
  <c r="P224" i="107" s="1"/>
  <c r="M225" i="107"/>
  <c r="P225" i="107" s="1"/>
  <c r="M226" i="107"/>
  <c r="P226" i="107" s="1"/>
  <c r="M227" i="107"/>
  <c r="P227" i="107" s="1"/>
  <c r="M228" i="107"/>
  <c r="M229" i="107"/>
  <c r="P229" i="107" s="1"/>
  <c r="M230" i="107"/>
  <c r="P230" i="107" s="1"/>
  <c r="M231" i="107"/>
  <c r="P231" i="107" s="1"/>
  <c r="M232" i="107"/>
  <c r="P232" i="107" s="1"/>
  <c r="M233" i="107"/>
  <c r="P233" i="107" s="1"/>
  <c r="M217" i="81"/>
  <c r="P217" i="81" s="1"/>
  <c r="M218" i="81"/>
  <c r="P218" i="81" s="1"/>
  <c r="M219" i="81"/>
  <c r="P219" i="81" s="1"/>
  <c r="M220" i="81"/>
  <c r="P220" i="81" s="1"/>
  <c r="M221" i="81"/>
  <c r="P221" i="81" s="1"/>
  <c r="M222" i="81"/>
  <c r="P222" i="81" s="1"/>
  <c r="M223" i="81"/>
  <c r="P223" i="81" s="1"/>
  <c r="M224" i="81"/>
  <c r="P224" i="81" s="1"/>
  <c r="M225" i="81"/>
  <c r="P225" i="81" s="1"/>
  <c r="M226" i="81"/>
  <c r="P226" i="81" s="1"/>
  <c r="M227" i="81"/>
  <c r="P227" i="81" s="1"/>
  <c r="M228" i="81"/>
  <c r="P228" i="81" s="1"/>
  <c r="M229" i="81"/>
  <c r="P229" i="81" s="1"/>
  <c r="M230" i="81"/>
  <c r="P230" i="81" s="1"/>
  <c r="M231" i="81"/>
  <c r="P231" i="81" s="1"/>
  <c r="M232" i="81"/>
  <c r="P232" i="81" s="1"/>
  <c r="M233" i="81"/>
  <c r="P233" i="81" s="1"/>
  <c r="R222" i="80"/>
  <c r="R223" i="80"/>
  <c r="R224" i="80"/>
  <c r="R225" i="80"/>
  <c r="R226" i="80"/>
  <c r="R227" i="80"/>
  <c r="R228" i="80"/>
  <c r="R229" i="80"/>
  <c r="R230" i="80"/>
  <c r="R231" i="80"/>
  <c r="R232" i="80"/>
  <c r="R233" i="80"/>
  <c r="R234" i="80"/>
  <c r="R235" i="80"/>
  <c r="R236" i="80"/>
  <c r="R237" i="80"/>
  <c r="P228" i="80"/>
  <c r="M223" i="80"/>
  <c r="M224" i="80"/>
  <c r="M225" i="80"/>
  <c r="M226" i="80"/>
  <c r="M227" i="80"/>
  <c r="M228" i="80"/>
  <c r="M229" i="80"/>
  <c r="P229" i="80" s="1"/>
  <c r="M230" i="80"/>
  <c r="P230" i="80" s="1"/>
  <c r="M231" i="80"/>
  <c r="M232" i="80"/>
  <c r="M233" i="80"/>
  <c r="M234" i="80"/>
  <c r="M235" i="80"/>
  <c r="M236" i="80"/>
  <c r="M237" i="80"/>
  <c r="P237" i="80" s="1"/>
  <c r="R221" i="77"/>
  <c r="R222" i="77"/>
  <c r="R223" i="77"/>
  <c r="R224" i="77"/>
  <c r="R225" i="77"/>
  <c r="R226" i="77"/>
  <c r="R227" i="77"/>
  <c r="R228" i="77"/>
  <c r="R229" i="77"/>
  <c r="R230" i="77"/>
  <c r="R231" i="77"/>
  <c r="R232" i="77"/>
  <c r="R233" i="77"/>
  <c r="R234" i="77"/>
  <c r="R235" i="77"/>
  <c r="P221" i="77"/>
  <c r="P222" i="77"/>
  <c r="P223" i="77"/>
  <c r="P224" i="77"/>
  <c r="P225" i="77"/>
  <c r="P226" i="77"/>
  <c r="P227" i="77"/>
  <c r="P228" i="77"/>
  <c r="P229" i="77"/>
  <c r="P230" i="77"/>
  <c r="P231" i="77"/>
  <c r="P232" i="77"/>
  <c r="P233" i="77"/>
  <c r="P234" i="77"/>
  <c r="P235" i="77"/>
  <c r="R235" i="95"/>
  <c r="R236" i="95"/>
  <c r="R237" i="95"/>
  <c r="R238" i="95"/>
  <c r="M234" i="95"/>
  <c r="P234" i="95" s="1"/>
  <c r="M235" i="95"/>
  <c r="P235" i="95" s="1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F24" i="8"/>
  <c r="F25" i="8"/>
  <c r="G25" i="8" s="1"/>
  <c r="F26" i="8"/>
  <c r="G26" i="8" s="1"/>
  <c r="F27" i="8"/>
  <c r="G27" i="8" s="1"/>
  <c r="F28" i="8"/>
  <c r="G28" i="8" s="1"/>
  <c r="F29" i="8"/>
  <c r="G29" i="8" s="1"/>
  <c r="F30" i="8"/>
  <c r="F31" i="8"/>
  <c r="G31" i="8" s="1"/>
  <c r="F32" i="8"/>
  <c r="G32" i="8" s="1"/>
  <c r="F33" i="8"/>
  <c r="G33" i="8" s="1"/>
  <c r="F34" i="8"/>
  <c r="G34" i="8" s="1"/>
  <c r="F35" i="8"/>
  <c r="F36" i="8"/>
  <c r="G36" i="8" s="1"/>
  <c r="F37" i="8"/>
  <c r="G37" i="8" s="1"/>
  <c r="F38" i="8"/>
  <c r="G38" i="8" s="1"/>
  <c r="F39" i="8"/>
  <c r="F40" i="8"/>
  <c r="F41" i="8"/>
  <c r="G41" i="8" s="1"/>
  <c r="F42" i="8"/>
  <c r="G42" i="8" s="1"/>
  <c r="F43" i="8"/>
  <c r="F44" i="8"/>
  <c r="F45" i="8"/>
  <c r="F46" i="8"/>
  <c r="G46" i="8" s="1"/>
  <c r="F47" i="8"/>
  <c r="F48" i="8"/>
  <c r="G48" i="8" s="1"/>
  <c r="F49" i="8"/>
  <c r="G49" i="8" s="1"/>
  <c r="F50" i="8"/>
  <c r="F51" i="8"/>
  <c r="G51" i="8" s="1"/>
  <c r="F52" i="8"/>
  <c r="G52" i="8" s="1"/>
  <c r="F53" i="8"/>
  <c r="F54" i="8"/>
  <c r="F55" i="8"/>
  <c r="F56" i="8"/>
  <c r="G56" i="8" s="1"/>
  <c r="F57" i="8"/>
  <c r="G57" i="8" s="1"/>
  <c r="F58" i="8"/>
  <c r="G58" i="8" s="1"/>
  <c r="F59" i="8"/>
  <c r="G59" i="8" s="1"/>
  <c r="F60" i="8"/>
  <c r="F61" i="8"/>
  <c r="F62" i="8"/>
  <c r="F63" i="8"/>
  <c r="G63" i="8" s="1"/>
  <c r="F64" i="8"/>
  <c r="G64" i="8" s="1"/>
  <c r="F65" i="8"/>
  <c r="G65" i="8" s="1"/>
  <c r="F66" i="8"/>
  <c r="G66" i="8" s="1"/>
  <c r="F67" i="8"/>
  <c r="G67" i="8" s="1"/>
  <c r="F68" i="8"/>
  <c r="G68" i="8" s="1"/>
  <c r="F69" i="8"/>
  <c r="F70" i="8"/>
  <c r="F71" i="8"/>
  <c r="G71" i="8" s="1"/>
  <c r="F72" i="8"/>
  <c r="G72" i="8" s="1"/>
  <c r="F73" i="8"/>
  <c r="G73" i="8" s="1"/>
  <c r="F74" i="8"/>
  <c r="G74" i="8" s="1"/>
  <c r="F75" i="8"/>
  <c r="G75" i="8" s="1"/>
  <c r="F76" i="8"/>
  <c r="G76" i="8" s="1"/>
  <c r="F77" i="8"/>
  <c r="G77" i="8" s="1"/>
  <c r="F78" i="8"/>
  <c r="F79" i="8"/>
  <c r="G79" i="8" s="1"/>
  <c r="F80" i="8"/>
  <c r="G80" i="8" s="1"/>
  <c r="F81" i="8"/>
  <c r="G81" i="8" s="1"/>
  <c r="F82" i="8"/>
  <c r="G82" i="8" s="1"/>
  <c r="F83" i="8"/>
  <c r="G83" i="8" s="1"/>
  <c r="F84" i="8"/>
  <c r="G84" i="8" s="1"/>
  <c r="F85" i="8"/>
  <c r="G85" i="8" s="1"/>
  <c r="F86" i="8"/>
  <c r="G86" i="8" s="1"/>
  <c r="F87" i="8"/>
  <c r="G87" i="8" s="1"/>
  <c r="F88" i="8"/>
  <c r="G88" i="8" s="1"/>
  <c r="F89" i="8"/>
  <c r="G89" i="8" s="1"/>
  <c r="F90" i="8"/>
  <c r="G90" i="8" s="1"/>
  <c r="F91" i="8"/>
  <c r="G91" i="8" s="1"/>
  <c r="F92" i="8"/>
  <c r="G92" i="8" s="1"/>
  <c r="F93" i="8"/>
  <c r="G93" i="8" s="1"/>
  <c r="F94" i="8"/>
  <c r="G94" i="8" s="1"/>
  <c r="F95" i="8"/>
  <c r="F96" i="8"/>
  <c r="F97" i="8"/>
  <c r="F98" i="8"/>
  <c r="F99" i="8"/>
  <c r="G99" i="8" s="1"/>
  <c r="F100" i="8"/>
  <c r="G100" i="8" s="1"/>
  <c r="F101" i="8"/>
  <c r="G101" i="8" s="1"/>
  <c r="F102" i="8"/>
  <c r="G102" i="8" s="1"/>
  <c r="F103" i="8"/>
  <c r="F104" i="8"/>
  <c r="G104" i="8" s="1"/>
  <c r="F105" i="8"/>
  <c r="F106" i="8"/>
  <c r="F107" i="8"/>
  <c r="G107" i="8" s="1"/>
  <c r="F108" i="8"/>
  <c r="F109" i="8"/>
  <c r="F110" i="8"/>
  <c r="F111" i="8"/>
  <c r="G111" i="8" s="1"/>
  <c r="F112" i="8"/>
  <c r="G112" i="8" s="1"/>
  <c r="F113" i="8"/>
  <c r="G113" i="8" s="1"/>
  <c r="F114" i="8"/>
  <c r="F115" i="8"/>
  <c r="G115" i="8" s="1"/>
  <c r="F116" i="8"/>
  <c r="F117" i="8"/>
  <c r="F118" i="8"/>
  <c r="F119" i="8"/>
  <c r="G119" i="8" s="1"/>
  <c r="F120" i="8"/>
  <c r="G120" i="8" s="1"/>
  <c r="F121" i="8"/>
  <c r="G121" i="8" s="1"/>
  <c r="F122" i="8"/>
  <c r="G122" i="8" s="1"/>
  <c r="F123" i="8"/>
  <c r="G123" i="8" s="1"/>
  <c r="F124" i="8"/>
  <c r="F125" i="8"/>
  <c r="F126" i="8"/>
  <c r="F127" i="8"/>
  <c r="G127" i="8" s="1"/>
  <c r="F128" i="8"/>
  <c r="G128" i="8" s="1"/>
  <c r="F129" i="8"/>
  <c r="G129" i="8" s="1"/>
  <c r="F130" i="8"/>
  <c r="G130" i="8" s="1"/>
  <c r="F131" i="8"/>
  <c r="G131" i="8" s="1"/>
  <c r="F132" i="8"/>
  <c r="G132" i="8" s="1"/>
  <c r="F133" i="8"/>
  <c r="F134" i="8"/>
  <c r="F135" i="8"/>
  <c r="G135" i="8" s="1"/>
  <c r="F136" i="8"/>
  <c r="G136" i="8" s="1"/>
  <c r="F137" i="8"/>
  <c r="G137" i="8" s="1"/>
  <c r="F138" i="8"/>
  <c r="G138" i="8" s="1"/>
  <c r="F139" i="8"/>
  <c r="G139" i="8" s="1"/>
  <c r="F140" i="8"/>
  <c r="G140" i="8" s="1"/>
  <c r="F141" i="8"/>
  <c r="G141" i="8" s="1"/>
  <c r="F142" i="8"/>
  <c r="F143" i="8"/>
  <c r="G143" i="8" s="1"/>
  <c r="F144" i="8"/>
  <c r="G144" i="8" s="1"/>
  <c r="F145" i="8"/>
  <c r="G145" i="8" s="1"/>
  <c r="F146" i="8"/>
  <c r="G146" i="8" s="1"/>
  <c r="F147" i="8"/>
  <c r="G147" i="8" s="1"/>
  <c r="F148" i="8"/>
  <c r="G148" i="8" s="1"/>
  <c r="F149" i="8"/>
  <c r="G149" i="8" s="1"/>
  <c r="F150" i="8"/>
  <c r="G150" i="8" s="1"/>
  <c r="F151" i="8"/>
  <c r="G151" i="8" s="1"/>
  <c r="F152" i="8"/>
  <c r="G152" i="8" s="1"/>
  <c r="F153" i="8"/>
  <c r="G153" i="8" s="1"/>
  <c r="F154" i="8"/>
  <c r="G154" i="8" s="1"/>
  <c r="F155" i="8"/>
  <c r="G155" i="8" s="1"/>
  <c r="F156" i="8"/>
  <c r="G156" i="8" s="1"/>
  <c r="F157" i="8"/>
  <c r="G157" i="8" s="1"/>
  <c r="F158" i="8"/>
  <c r="F159" i="8"/>
  <c r="G159" i="8" s="1"/>
  <c r="F160" i="8"/>
  <c r="F161" i="8"/>
  <c r="F162" i="8"/>
  <c r="F163" i="8"/>
  <c r="G163" i="8" s="1"/>
  <c r="F164" i="8"/>
  <c r="F165" i="8"/>
  <c r="G165" i="8" s="1"/>
  <c r="F166" i="8"/>
  <c r="F167" i="8"/>
  <c r="G167" i="8" s="1"/>
  <c r="F168" i="8"/>
  <c r="G168" i="8" s="1"/>
  <c r="F169" i="8"/>
  <c r="F170" i="8"/>
  <c r="F171" i="8"/>
  <c r="G171" i="8" s="1"/>
  <c r="F172" i="8"/>
  <c r="F173" i="8"/>
  <c r="F174" i="8"/>
  <c r="F175" i="8"/>
  <c r="G175" i="8" s="1"/>
  <c r="F176" i="8"/>
  <c r="G176" i="8" s="1"/>
  <c r="F177" i="8"/>
  <c r="G177" i="8" s="1"/>
  <c r="F178" i="8"/>
  <c r="F179" i="8"/>
  <c r="G179" i="8" s="1"/>
  <c r="F180" i="8"/>
  <c r="G180" i="8" s="1"/>
  <c r="F181" i="8"/>
  <c r="F182" i="8"/>
  <c r="F183" i="8"/>
  <c r="G183" i="8" s="1"/>
  <c r="F184" i="8"/>
  <c r="G184" i="8" s="1"/>
  <c r="F185" i="8"/>
  <c r="G185" i="8" s="1"/>
  <c r="F186" i="8"/>
  <c r="G186" i="8" s="1"/>
  <c r="F187" i="8"/>
  <c r="G187" i="8" s="1"/>
  <c r="F188" i="8"/>
  <c r="F189" i="8"/>
  <c r="F190" i="8"/>
  <c r="F191" i="8"/>
  <c r="G191" i="8" s="1"/>
  <c r="F192" i="8"/>
  <c r="G192" i="8" s="1"/>
  <c r="F193" i="8"/>
  <c r="G193" i="8" s="1"/>
  <c r="F194" i="8"/>
  <c r="G194" i="8" s="1"/>
  <c r="F195" i="8"/>
  <c r="G195" i="8" s="1"/>
  <c r="F196" i="8"/>
  <c r="G196" i="8" s="1"/>
  <c r="F197" i="8"/>
  <c r="G197" i="8" s="1"/>
  <c r="F198" i="8"/>
  <c r="F199" i="8"/>
  <c r="G199" i="8" s="1"/>
  <c r="F200" i="8"/>
  <c r="G200" i="8" s="1"/>
  <c r="F201" i="8"/>
  <c r="G201" i="8" s="1"/>
  <c r="F202" i="8"/>
  <c r="G202" i="8" s="1"/>
  <c r="F203" i="8"/>
  <c r="G203" i="8" s="1"/>
  <c r="F204" i="8"/>
  <c r="F205" i="8"/>
  <c r="G205" i="8" s="1"/>
  <c r="F206" i="8"/>
  <c r="F207" i="8"/>
  <c r="F208" i="8"/>
  <c r="F209" i="8"/>
  <c r="F210" i="8"/>
  <c r="F211" i="8"/>
  <c r="G211" i="8" s="1"/>
  <c r="F212" i="8"/>
  <c r="F213" i="8"/>
  <c r="G213" i="8" s="1"/>
  <c r="F214" i="8"/>
  <c r="F215" i="8"/>
  <c r="G215" i="8" s="1"/>
  <c r="F216" i="8"/>
  <c r="G216" i="8" s="1"/>
  <c r="F217" i="8"/>
  <c r="G217" i="8" s="1"/>
  <c r="F218" i="8"/>
  <c r="F219" i="8"/>
  <c r="G219" i="8" s="1"/>
  <c r="F220" i="8"/>
  <c r="F221" i="8"/>
  <c r="G221" i="8" s="1"/>
  <c r="F222" i="8"/>
  <c r="F223" i="8"/>
  <c r="F224" i="8"/>
  <c r="F225" i="8"/>
  <c r="G225" i="8" s="1"/>
  <c r="F226" i="8"/>
  <c r="G226" i="8" s="1"/>
  <c r="F227" i="8"/>
  <c r="G227" i="8" s="1"/>
  <c r="F228" i="8"/>
  <c r="G228" i="8" s="1"/>
  <c r="F229" i="8"/>
  <c r="G229" i="8" s="1"/>
  <c r="F230" i="8"/>
  <c r="G230" i="8" s="1"/>
  <c r="F231" i="8"/>
  <c r="F232" i="8"/>
  <c r="F233" i="8"/>
  <c r="F234" i="8"/>
  <c r="G234" i="8" s="1"/>
  <c r="F235" i="8"/>
  <c r="G235" i="8" s="1"/>
  <c r="F236" i="8"/>
  <c r="G236" i="8" s="1"/>
  <c r="F237" i="8"/>
  <c r="G237" i="8" s="1"/>
  <c r="F238" i="8"/>
  <c r="F239" i="8"/>
  <c r="G239" i="8" s="1"/>
  <c r="F240" i="8"/>
  <c r="F241" i="8"/>
  <c r="G241" i="8" s="1"/>
  <c r="F242" i="8"/>
  <c r="F243" i="8"/>
  <c r="G243" i="8" s="1"/>
  <c r="F244" i="8"/>
  <c r="F245" i="8"/>
  <c r="G245" i="8" s="1"/>
  <c r="F246" i="8"/>
  <c r="F247" i="8"/>
  <c r="F248" i="8"/>
  <c r="F249" i="8"/>
  <c r="F250" i="8"/>
  <c r="G250" i="8" s="1"/>
  <c r="F251" i="8"/>
  <c r="G251" i="8" s="1"/>
  <c r="F252" i="8"/>
  <c r="G252" i="8" s="1"/>
  <c r="F253" i="8"/>
  <c r="G253" i="8" s="1"/>
  <c r="F254" i="8"/>
  <c r="F255" i="8"/>
  <c r="G255" i="8" s="1"/>
  <c r="F256" i="8"/>
  <c r="F257" i="8"/>
  <c r="F258" i="8"/>
  <c r="F6" i="8"/>
  <c r="G6" i="8" s="1"/>
  <c r="F7" i="8"/>
  <c r="G7" i="8" s="1"/>
  <c r="F8" i="8"/>
  <c r="G8" i="8" s="1"/>
  <c r="F9" i="8"/>
  <c r="G9" i="8" s="1"/>
  <c r="F10" i="8"/>
  <c r="F11" i="8"/>
  <c r="F12" i="8"/>
  <c r="G12" i="8" s="1"/>
  <c r="F13" i="8"/>
  <c r="G13" i="8" s="1"/>
  <c r="F14" i="8"/>
  <c r="G14" i="8" s="1"/>
  <c r="F15" i="8"/>
  <c r="G15" i="8" s="1"/>
  <c r="F16" i="8"/>
  <c r="G16" i="8" s="1"/>
  <c r="F17" i="8"/>
  <c r="F18" i="8"/>
  <c r="G18" i="8" s="1"/>
  <c r="F19" i="8"/>
  <c r="G19" i="8" s="1"/>
  <c r="F20" i="8"/>
  <c r="G20" i="8" s="1"/>
  <c r="F21" i="8"/>
  <c r="G21" i="8" s="1"/>
  <c r="F22" i="8"/>
  <c r="F23" i="8"/>
  <c r="E259" i="8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G244" i="79" s="1"/>
  <c r="J244" i="79" s="1"/>
  <c r="E245" i="79"/>
  <c r="G245" i="79" s="1"/>
  <c r="J245" i="79" s="1"/>
  <c r="E246" i="79"/>
  <c r="E247" i="79"/>
  <c r="E248" i="79"/>
  <c r="G248" i="79" s="1"/>
  <c r="J248" i="79" s="1"/>
  <c r="E249" i="79"/>
  <c r="E250" i="79"/>
  <c r="E251" i="79"/>
  <c r="E252" i="79"/>
  <c r="G252" i="79" s="1"/>
  <c r="J252" i="79" s="1"/>
  <c r="E253" i="79"/>
  <c r="G253" i="79" s="1"/>
  <c r="J253" i="79" s="1"/>
  <c r="E254" i="79"/>
  <c r="E255" i="79"/>
  <c r="E256" i="79"/>
  <c r="E257" i="79"/>
  <c r="E258" i="79"/>
  <c r="E259" i="79"/>
  <c r="E5" i="79"/>
  <c r="G241" i="79"/>
  <c r="J241" i="79" s="1"/>
  <c r="G249" i="79"/>
  <c r="J249" i="79" s="1"/>
  <c r="G256" i="79"/>
  <c r="J256" i="79" s="1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G245" i="78" s="1"/>
  <c r="J245" i="78" s="1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259" i="78"/>
  <c r="E5" i="78"/>
  <c r="P224" i="78"/>
  <c r="M224" i="78"/>
  <c r="M225" i="78"/>
  <c r="P225" i="78" s="1"/>
  <c r="M226" i="78"/>
  <c r="P226" i="78" s="1"/>
  <c r="M227" i="78"/>
  <c r="P227" i="78" s="1"/>
  <c r="M228" i="78"/>
  <c r="P228" i="78" s="1"/>
  <c r="M229" i="78"/>
  <c r="P229" i="78" s="1"/>
  <c r="G238" i="77"/>
  <c r="J238" i="77" s="1"/>
  <c r="G239" i="77"/>
  <c r="J239" i="77" s="1"/>
  <c r="G240" i="77"/>
  <c r="J240" i="77" s="1"/>
  <c r="G241" i="77"/>
  <c r="J241" i="77" s="1"/>
  <c r="G242" i="77"/>
  <c r="J242" i="77" s="1"/>
  <c r="G243" i="77"/>
  <c r="J243" i="77" s="1"/>
  <c r="G244" i="77"/>
  <c r="J244" i="77" s="1"/>
  <c r="G245" i="77"/>
  <c r="J245" i="77" s="1"/>
  <c r="G246" i="77"/>
  <c r="J246" i="77" s="1"/>
  <c r="G247" i="77"/>
  <c r="J247" i="77" s="1"/>
  <c r="G248" i="77"/>
  <c r="J248" i="77" s="1"/>
  <c r="G249" i="77"/>
  <c r="J249" i="77" s="1"/>
  <c r="G250" i="77"/>
  <c r="J250" i="77" s="1"/>
  <c r="G251" i="77"/>
  <c r="J251" i="77" s="1"/>
  <c r="G252" i="77"/>
  <c r="J252" i="77" s="1"/>
  <c r="G253" i="77"/>
  <c r="J253" i="77" s="1"/>
  <c r="G254" i="77"/>
  <c r="J254" i="77" s="1"/>
  <c r="G255" i="77"/>
  <c r="J255" i="77" s="1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E254" i="77"/>
  <c r="E255" i="77"/>
  <c r="E256" i="77"/>
  <c r="M220" i="77"/>
  <c r="P220" i="77" s="1"/>
  <c r="M221" i="77"/>
  <c r="M222" i="77"/>
  <c r="M223" i="77"/>
  <c r="M224" i="77"/>
  <c r="M225" i="77"/>
  <c r="M226" i="77"/>
  <c r="M227" i="77"/>
  <c r="M228" i="77"/>
  <c r="M229" i="77"/>
  <c r="M230" i="77"/>
  <c r="M231" i="77"/>
  <c r="M232" i="77"/>
  <c r="M233" i="77"/>
  <c r="M234" i="77"/>
  <c r="R219" i="79"/>
  <c r="R220" i="79"/>
  <c r="R221" i="79"/>
  <c r="R222" i="79"/>
  <c r="R223" i="79"/>
  <c r="R224" i="79"/>
  <c r="R225" i="79"/>
  <c r="R226" i="79"/>
  <c r="R227" i="79"/>
  <c r="R228" i="79"/>
  <c r="R229" i="79"/>
  <c r="R230" i="79"/>
  <c r="R231" i="79"/>
  <c r="M223" i="79"/>
  <c r="P223" i="79" s="1"/>
  <c r="M224" i="79"/>
  <c r="P224" i="79" s="1"/>
  <c r="M225" i="79"/>
  <c r="P225" i="79" s="1"/>
  <c r="M226" i="79"/>
  <c r="P226" i="79" s="1"/>
  <c r="M227" i="79"/>
  <c r="P227" i="79" s="1"/>
  <c r="M228" i="79"/>
  <c r="P228" i="79" s="1"/>
  <c r="G255" i="79"/>
  <c r="J255" i="79" s="1"/>
  <c r="G254" i="79"/>
  <c r="J254" i="79" s="1"/>
  <c r="G251" i="79"/>
  <c r="J251" i="79" s="1"/>
  <c r="G250" i="79"/>
  <c r="J250" i="79" s="1"/>
  <c r="G247" i="79"/>
  <c r="J247" i="79" s="1"/>
  <c r="G246" i="79"/>
  <c r="J246" i="79" s="1"/>
  <c r="G243" i="79"/>
  <c r="J243" i="79" s="1"/>
  <c r="G242" i="79"/>
  <c r="J242" i="79" s="1"/>
  <c r="G256" i="80"/>
  <c r="J256" i="80" s="1"/>
  <c r="G255" i="80"/>
  <c r="J255" i="80" s="1"/>
  <c r="G254" i="80"/>
  <c r="J254" i="80" s="1"/>
  <c r="G253" i="80"/>
  <c r="J253" i="80" s="1"/>
  <c r="G252" i="80"/>
  <c r="J252" i="80" s="1"/>
  <c r="G250" i="80"/>
  <c r="J250" i="80" s="1"/>
  <c r="G249" i="80"/>
  <c r="J249" i="80" s="1"/>
  <c r="G248" i="80"/>
  <c r="J248" i="80" s="1"/>
  <c r="G247" i="80"/>
  <c r="J247" i="80" s="1"/>
  <c r="G246" i="80"/>
  <c r="J246" i="80" s="1"/>
  <c r="G245" i="80"/>
  <c r="J245" i="80" s="1"/>
  <c r="G244" i="80"/>
  <c r="J244" i="80" s="1"/>
  <c r="G242" i="80"/>
  <c r="J242" i="80" s="1"/>
  <c r="G241" i="80"/>
  <c r="J241" i="80" s="1"/>
  <c r="G256" i="81"/>
  <c r="J256" i="81" s="1"/>
  <c r="G255" i="81"/>
  <c r="J255" i="81" s="1"/>
  <c r="G254" i="81"/>
  <c r="J254" i="81" s="1"/>
  <c r="G253" i="81"/>
  <c r="J253" i="81" s="1"/>
  <c r="G252" i="81"/>
  <c r="J252" i="81" s="1"/>
  <c r="G251" i="81"/>
  <c r="J251" i="81" s="1"/>
  <c r="G250" i="81"/>
  <c r="J250" i="81" s="1"/>
  <c r="G249" i="81"/>
  <c r="J249" i="81" s="1"/>
  <c r="G248" i="81"/>
  <c r="J248" i="81" s="1"/>
  <c r="G247" i="81"/>
  <c r="J247" i="81" s="1"/>
  <c r="G246" i="81"/>
  <c r="J246" i="81" s="1"/>
  <c r="G245" i="81"/>
  <c r="J245" i="81" s="1"/>
  <c r="G244" i="81"/>
  <c r="J244" i="81" s="1"/>
  <c r="G243" i="81"/>
  <c r="J243" i="81" s="1"/>
  <c r="G242" i="81"/>
  <c r="J242" i="81" s="1"/>
  <c r="G241" i="81"/>
  <c r="J241" i="81" s="1"/>
  <c r="G256" i="82"/>
  <c r="J256" i="82" s="1"/>
  <c r="G255" i="82"/>
  <c r="J255" i="82" s="1"/>
  <c r="G254" i="82"/>
  <c r="J254" i="82" s="1"/>
  <c r="G253" i="82"/>
  <c r="J253" i="82" s="1"/>
  <c r="G252" i="82"/>
  <c r="J252" i="82" s="1"/>
  <c r="G251" i="82"/>
  <c r="J251" i="82" s="1"/>
  <c r="G250" i="82"/>
  <c r="J250" i="82" s="1"/>
  <c r="G249" i="82"/>
  <c r="J249" i="82" s="1"/>
  <c r="G248" i="82"/>
  <c r="J248" i="82" s="1"/>
  <c r="G247" i="82"/>
  <c r="J247" i="82" s="1"/>
  <c r="G246" i="82"/>
  <c r="J246" i="82" s="1"/>
  <c r="G245" i="82"/>
  <c r="J245" i="82" s="1"/>
  <c r="G244" i="82"/>
  <c r="J244" i="82" s="1"/>
  <c r="G243" i="82"/>
  <c r="J243" i="82" s="1"/>
  <c r="G242" i="82"/>
  <c r="J242" i="82" s="1"/>
  <c r="G241" i="82"/>
  <c r="J241" i="82" s="1"/>
  <c r="G256" i="83"/>
  <c r="J256" i="83" s="1"/>
  <c r="G255" i="83"/>
  <c r="J255" i="83" s="1"/>
  <c r="G254" i="83"/>
  <c r="J254" i="83" s="1"/>
  <c r="G253" i="83"/>
  <c r="J253" i="83" s="1"/>
  <c r="G252" i="83"/>
  <c r="J252" i="83" s="1"/>
  <c r="G251" i="83"/>
  <c r="J251" i="83" s="1"/>
  <c r="G250" i="83"/>
  <c r="J250" i="83" s="1"/>
  <c r="G249" i="83"/>
  <c r="J249" i="83" s="1"/>
  <c r="G248" i="83"/>
  <c r="J248" i="83" s="1"/>
  <c r="G247" i="83"/>
  <c r="J247" i="83" s="1"/>
  <c r="G246" i="83"/>
  <c r="J246" i="83" s="1"/>
  <c r="G245" i="83"/>
  <c r="J245" i="83" s="1"/>
  <c r="G244" i="83"/>
  <c r="J244" i="83" s="1"/>
  <c r="G243" i="83"/>
  <c r="J243" i="83" s="1"/>
  <c r="G242" i="83"/>
  <c r="J242" i="83" s="1"/>
  <c r="G241" i="83"/>
  <c r="J241" i="83" s="1"/>
  <c r="G256" i="84"/>
  <c r="J256" i="84" s="1"/>
  <c r="E256" i="85" s="1"/>
  <c r="G256" i="85" s="1"/>
  <c r="J256" i="85" s="1"/>
  <c r="G255" i="84"/>
  <c r="J255" i="84" s="1"/>
  <c r="E255" i="85" s="1"/>
  <c r="G254" i="84"/>
  <c r="J254" i="84" s="1"/>
  <c r="E254" i="85" s="1"/>
  <c r="G253" i="84"/>
  <c r="J253" i="84" s="1"/>
  <c r="E253" i="85" s="1"/>
  <c r="G252" i="84"/>
  <c r="J252" i="84" s="1"/>
  <c r="E252" i="85" s="1"/>
  <c r="G251" i="84"/>
  <c r="J251" i="84" s="1"/>
  <c r="E251" i="85" s="1"/>
  <c r="G250" i="84"/>
  <c r="J250" i="84" s="1"/>
  <c r="E250" i="85" s="1"/>
  <c r="G249" i="84"/>
  <c r="J249" i="84" s="1"/>
  <c r="E249" i="85" s="1"/>
  <c r="G249" i="85" s="1"/>
  <c r="J249" i="85" s="1"/>
  <c r="G248" i="84"/>
  <c r="J248" i="84" s="1"/>
  <c r="E248" i="85" s="1"/>
  <c r="G248" i="85" s="1"/>
  <c r="J248" i="85" s="1"/>
  <c r="G247" i="84"/>
  <c r="J247" i="84" s="1"/>
  <c r="E247" i="85" s="1"/>
  <c r="G246" i="84"/>
  <c r="J246" i="84" s="1"/>
  <c r="E246" i="85" s="1"/>
  <c r="G245" i="84"/>
  <c r="J245" i="84" s="1"/>
  <c r="E245" i="85" s="1"/>
  <c r="G244" i="84"/>
  <c r="J244" i="84" s="1"/>
  <c r="E244" i="85" s="1"/>
  <c r="G243" i="84"/>
  <c r="J243" i="84" s="1"/>
  <c r="E243" i="85" s="1"/>
  <c r="G242" i="84"/>
  <c r="J242" i="84" s="1"/>
  <c r="E242" i="85" s="1"/>
  <c r="G241" i="84"/>
  <c r="J241" i="84" s="1"/>
  <c r="E241" i="85" s="1"/>
  <c r="G241" i="85" s="1"/>
  <c r="J241" i="85" s="1"/>
  <c r="G255" i="85"/>
  <c r="J255" i="85" s="1"/>
  <c r="G254" i="85"/>
  <c r="J254" i="85" s="1"/>
  <c r="G253" i="85"/>
  <c r="J253" i="85" s="1"/>
  <c r="G252" i="85"/>
  <c r="J252" i="85" s="1"/>
  <c r="G251" i="85"/>
  <c r="J251" i="85" s="1"/>
  <c r="G250" i="85"/>
  <c r="J250" i="85" s="1"/>
  <c r="G247" i="85"/>
  <c r="J247" i="85" s="1"/>
  <c r="G246" i="85"/>
  <c r="J246" i="85" s="1"/>
  <c r="G245" i="85"/>
  <c r="J245" i="85" s="1"/>
  <c r="G244" i="85"/>
  <c r="J244" i="85" s="1"/>
  <c r="G243" i="85"/>
  <c r="J243" i="85" s="1"/>
  <c r="G242" i="85"/>
  <c r="J242" i="85" s="1"/>
  <c r="G256" i="86"/>
  <c r="J256" i="86" s="1"/>
  <c r="G255" i="86"/>
  <c r="J255" i="86" s="1"/>
  <c r="G254" i="86"/>
  <c r="J254" i="86" s="1"/>
  <c r="G253" i="86"/>
  <c r="J253" i="86" s="1"/>
  <c r="G252" i="86"/>
  <c r="J252" i="86" s="1"/>
  <c r="G251" i="86"/>
  <c r="J251" i="86" s="1"/>
  <c r="G250" i="86"/>
  <c r="J250" i="86" s="1"/>
  <c r="G249" i="86"/>
  <c r="J249" i="86" s="1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42" i="86"/>
  <c r="J242" i="86" s="1"/>
  <c r="G241" i="86"/>
  <c r="J241" i="86" s="1"/>
  <c r="G256" i="87"/>
  <c r="J256" i="87" s="1"/>
  <c r="G255" i="87"/>
  <c r="J255" i="87" s="1"/>
  <c r="G254" i="87"/>
  <c r="J254" i="87" s="1"/>
  <c r="G253" i="87"/>
  <c r="J253" i="87" s="1"/>
  <c r="G252" i="87"/>
  <c r="J252" i="87" s="1"/>
  <c r="G251" i="87"/>
  <c r="J251" i="87" s="1"/>
  <c r="G250" i="87"/>
  <c r="J250" i="87" s="1"/>
  <c r="G249" i="87"/>
  <c r="J249" i="87" s="1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42" i="87"/>
  <c r="J242" i="87" s="1"/>
  <c r="G241" i="87"/>
  <c r="J241" i="87" s="1"/>
  <c r="G256" i="88"/>
  <c r="J256" i="88" s="1"/>
  <c r="G255" i="88"/>
  <c r="J255" i="88" s="1"/>
  <c r="G254" i="88"/>
  <c r="J254" i="88" s="1"/>
  <c r="G253" i="88"/>
  <c r="J253" i="88" s="1"/>
  <c r="G252" i="88"/>
  <c r="J252" i="88" s="1"/>
  <c r="G251" i="88"/>
  <c r="J251" i="88" s="1"/>
  <c r="G250" i="88"/>
  <c r="J250" i="88" s="1"/>
  <c r="G249" i="88"/>
  <c r="J249" i="88" s="1"/>
  <c r="G248" i="88"/>
  <c r="J248" i="88" s="1"/>
  <c r="G247" i="88"/>
  <c r="J247" i="88" s="1"/>
  <c r="G246" i="88"/>
  <c r="J246" i="88" s="1"/>
  <c r="G245" i="88"/>
  <c r="J245" i="88" s="1"/>
  <c r="G244" i="88"/>
  <c r="J244" i="88" s="1"/>
  <c r="G243" i="88"/>
  <c r="J243" i="88" s="1"/>
  <c r="G242" i="88"/>
  <c r="J242" i="88" s="1"/>
  <c r="G241" i="88"/>
  <c r="J241" i="88" s="1"/>
  <c r="G256" i="89"/>
  <c r="J256" i="89" s="1"/>
  <c r="G255" i="89"/>
  <c r="J255" i="89" s="1"/>
  <c r="G254" i="89"/>
  <c r="J254" i="89" s="1"/>
  <c r="G253" i="89"/>
  <c r="J253" i="89" s="1"/>
  <c r="G252" i="89"/>
  <c r="J252" i="89" s="1"/>
  <c r="G251" i="89"/>
  <c r="J251" i="89" s="1"/>
  <c r="G250" i="89"/>
  <c r="J250" i="89" s="1"/>
  <c r="G249" i="89"/>
  <c r="J249" i="89" s="1"/>
  <c r="G248" i="89"/>
  <c r="J248" i="89" s="1"/>
  <c r="G247" i="89"/>
  <c r="J247" i="89" s="1"/>
  <c r="G246" i="89"/>
  <c r="J246" i="89" s="1"/>
  <c r="G245" i="89"/>
  <c r="J245" i="89" s="1"/>
  <c r="G244" i="89"/>
  <c r="J244" i="89" s="1"/>
  <c r="G243" i="89"/>
  <c r="J243" i="89" s="1"/>
  <c r="G242" i="89"/>
  <c r="J242" i="89" s="1"/>
  <c r="G241" i="89"/>
  <c r="J241" i="89" s="1"/>
  <c r="G256" i="90"/>
  <c r="J256" i="90" s="1"/>
  <c r="G255" i="90"/>
  <c r="J255" i="90" s="1"/>
  <c r="G254" i="90"/>
  <c r="J254" i="90" s="1"/>
  <c r="G253" i="90"/>
  <c r="J253" i="90" s="1"/>
  <c r="G252" i="90"/>
  <c r="J252" i="90" s="1"/>
  <c r="G251" i="90"/>
  <c r="J251" i="90" s="1"/>
  <c r="G250" i="90"/>
  <c r="J250" i="90" s="1"/>
  <c r="G249" i="90"/>
  <c r="J249" i="90" s="1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42" i="90"/>
  <c r="J242" i="90" s="1"/>
  <c r="G241" i="90"/>
  <c r="J241" i="90" s="1"/>
  <c r="G256" i="91"/>
  <c r="J256" i="91" s="1"/>
  <c r="G255" i="91"/>
  <c r="J255" i="91" s="1"/>
  <c r="G254" i="91"/>
  <c r="J254" i="91" s="1"/>
  <c r="G253" i="91"/>
  <c r="J253" i="91" s="1"/>
  <c r="G252" i="91"/>
  <c r="J252" i="91" s="1"/>
  <c r="G251" i="91"/>
  <c r="J251" i="91" s="1"/>
  <c r="G250" i="91"/>
  <c r="J250" i="91" s="1"/>
  <c r="G249" i="91"/>
  <c r="J249" i="91" s="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42" i="91"/>
  <c r="J242" i="91" s="1"/>
  <c r="G241" i="91"/>
  <c r="J241" i="91" s="1"/>
  <c r="G256" i="92"/>
  <c r="J256" i="92" s="1"/>
  <c r="G255" i="92"/>
  <c r="J255" i="92" s="1"/>
  <c r="G254" i="92"/>
  <c r="J254" i="92" s="1"/>
  <c r="G253" i="92"/>
  <c r="J253" i="92" s="1"/>
  <c r="G252" i="92"/>
  <c r="J252" i="92" s="1"/>
  <c r="G251" i="92"/>
  <c r="J251" i="92" s="1"/>
  <c r="G250" i="92"/>
  <c r="J250" i="92" s="1"/>
  <c r="G249" i="92"/>
  <c r="J249" i="92" s="1"/>
  <c r="G248" i="92"/>
  <c r="J248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42" i="92"/>
  <c r="J242" i="92" s="1"/>
  <c r="G241" i="92"/>
  <c r="J241" i="92" s="1"/>
  <c r="G256" i="93"/>
  <c r="J256" i="93" s="1"/>
  <c r="G255" i="93"/>
  <c r="J255" i="93" s="1"/>
  <c r="G254" i="93"/>
  <c r="J254" i="93" s="1"/>
  <c r="G253" i="93"/>
  <c r="J253" i="93" s="1"/>
  <c r="G252" i="93"/>
  <c r="J252" i="93" s="1"/>
  <c r="G251" i="93"/>
  <c r="J251" i="93" s="1"/>
  <c r="G250" i="93"/>
  <c r="J250" i="93" s="1"/>
  <c r="G249" i="93"/>
  <c r="J249" i="93" s="1"/>
  <c r="G248" i="93"/>
  <c r="J248" i="93" s="1"/>
  <c r="G247" i="93"/>
  <c r="J247" i="93" s="1"/>
  <c r="G246" i="93"/>
  <c r="J246" i="93" s="1"/>
  <c r="G245" i="93"/>
  <c r="J245" i="93" s="1"/>
  <c r="G244" i="93"/>
  <c r="J244" i="93" s="1"/>
  <c r="G243" i="93"/>
  <c r="J243" i="93" s="1"/>
  <c r="G242" i="93"/>
  <c r="J242" i="93" s="1"/>
  <c r="G241" i="93"/>
  <c r="J241" i="93" s="1"/>
  <c r="G256" i="94"/>
  <c r="J256" i="94" s="1"/>
  <c r="G255" i="94"/>
  <c r="J255" i="94" s="1"/>
  <c r="G254" i="94"/>
  <c r="J254" i="94" s="1"/>
  <c r="G253" i="94"/>
  <c r="J253" i="94" s="1"/>
  <c r="G252" i="94"/>
  <c r="J252" i="94" s="1"/>
  <c r="G251" i="94"/>
  <c r="J251" i="94" s="1"/>
  <c r="G250" i="94"/>
  <c r="J250" i="94" s="1"/>
  <c r="G249" i="94"/>
  <c r="J249" i="94" s="1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42" i="94"/>
  <c r="J242" i="94" s="1"/>
  <c r="G241" i="94"/>
  <c r="J241" i="94" s="1"/>
  <c r="G256" i="95"/>
  <c r="J256" i="95" s="1"/>
  <c r="G255" i="95"/>
  <c r="J255" i="95" s="1"/>
  <c r="G254" i="95"/>
  <c r="J254" i="95" s="1"/>
  <c r="G253" i="95"/>
  <c r="J253" i="95" s="1"/>
  <c r="G252" i="95"/>
  <c r="J252" i="95" s="1"/>
  <c r="G251" i="95"/>
  <c r="J251" i="95" s="1"/>
  <c r="G250" i="95"/>
  <c r="J250" i="95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42" i="95"/>
  <c r="J242" i="95" s="1"/>
  <c r="G241" i="95"/>
  <c r="J241" i="95" s="1"/>
  <c r="G256" i="96"/>
  <c r="J256" i="96" s="1"/>
  <c r="G255" i="96"/>
  <c r="J255" i="96" s="1"/>
  <c r="G254" i="96"/>
  <c r="J254" i="96" s="1"/>
  <c r="G253" i="96"/>
  <c r="J253" i="96" s="1"/>
  <c r="G252" i="96"/>
  <c r="J252" i="96" s="1"/>
  <c r="G251" i="96"/>
  <c r="J251" i="96" s="1"/>
  <c r="G250" i="96"/>
  <c r="J250" i="96" s="1"/>
  <c r="G249" i="96"/>
  <c r="J249" i="96" s="1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42" i="96"/>
  <c r="J242" i="96" s="1"/>
  <c r="G241" i="96"/>
  <c r="J241" i="96" s="1"/>
  <c r="G256" i="97"/>
  <c r="J256" i="97" s="1"/>
  <c r="G255" i="97"/>
  <c r="J255" i="97" s="1"/>
  <c r="G254" i="97"/>
  <c r="J254" i="97" s="1"/>
  <c r="G253" i="97"/>
  <c r="J253" i="97" s="1"/>
  <c r="G252" i="97"/>
  <c r="J252" i="97" s="1"/>
  <c r="G251" i="97"/>
  <c r="J251" i="97" s="1"/>
  <c r="G250" i="97"/>
  <c r="J250" i="97" s="1"/>
  <c r="G249" i="97"/>
  <c r="J249" i="97" s="1"/>
  <c r="G248" i="97"/>
  <c r="J248" i="97" s="1"/>
  <c r="G247" i="97"/>
  <c r="J247" i="97" s="1"/>
  <c r="G246" i="97"/>
  <c r="J246" i="97" s="1"/>
  <c r="G245" i="97"/>
  <c r="J245" i="97" s="1"/>
  <c r="G244" i="97"/>
  <c r="J244" i="97" s="1"/>
  <c r="G243" i="97"/>
  <c r="J243" i="97" s="1"/>
  <c r="G242" i="97"/>
  <c r="J242" i="97" s="1"/>
  <c r="G241" i="97"/>
  <c r="J241" i="97" s="1"/>
  <c r="G256" i="98"/>
  <c r="J256" i="98" s="1"/>
  <c r="G255" i="98"/>
  <c r="J255" i="98" s="1"/>
  <c r="G254" i="98"/>
  <c r="J254" i="98" s="1"/>
  <c r="G253" i="98"/>
  <c r="J253" i="98" s="1"/>
  <c r="G252" i="98"/>
  <c r="J252" i="98" s="1"/>
  <c r="G251" i="98"/>
  <c r="J251" i="98" s="1"/>
  <c r="G250" i="98"/>
  <c r="J250" i="98" s="1"/>
  <c r="G249" i="98"/>
  <c r="J249" i="98" s="1"/>
  <c r="G248" i="98"/>
  <c r="J248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42" i="98"/>
  <c r="J242" i="98" s="1"/>
  <c r="G241" i="98"/>
  <c r="J241" i="98" s="1"/>
  <c r="G256" i="99"/>
  <c r="J256" i="99" s="1"/>
  <c r="G255" i="99"/>
  <c r="J255" i="99" s="1"/>
  <c r="G254" i="99"/>
  <c r="J254" i="99" s="1"/>
  <c r="G253" i="99"/>
  <c r="J253" i="99" s="1"/>
  <c r="G252" i="99"/>
  <c r="J252" i="99" s="1"/>
  <c r="G251" i="99"/>
  <c r="J251" i="99" s="1"/>
  <c r="G250" i="99"/>
  <c r="J250" i="99" s="1"/>
  <c r="G249" i="99"/>
  <c r="J249" i="99" s="1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42" i="99"/>
  <c r="J242" i="99" s="1"/>
  <c r="G241" i="99"/>
  <c r="J241" i="99" s="1"/>
  <c r="G256" i="100"/>
  <c r="J256" i="100" s="1"/>
  <c r="G255" i="100"/>
  <c r="J255" i="100" s="1"/>
  <c r="G254" i="100"/>
  <c r="J254" i="100" s="1"/>
  <c r="G253" i="100"/>
  <c r="J253" i="100" s="1"/>
  <c r="G252" i="100"/>
  <c r="J252" i="100" s="1"/>
  <c r="G251" i="100"/>
  <c r="J251" i="100" s="1"/>
  <c r="G250" i="100"/>
  <c r="J250" i="100" s="1"/>
  <c r="G249" i="100"/>
  <c r="J249" i="100" s="1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42" i="100"/>
  <c r="J242" i="100" s="1"/>
  <c r="G241" i="100"/>
  <c r="J241" i="100" s="1"/>
  <c r="G256" i="101"/>
  <c r="J256" i="101" s="1"/>
  <c r="G255" i="101"/>
  <c r="J255" i="101" s="1"/>
  <c r="G254" i="101"/>
  <c r="J254" i="101" s="1"/>
  <c r="G253" i="101"/>
  <c r="J253" i="101" s="1"/>
  <c r="G252" i="101"/>
  <c r="J252" i="101" s="1"/>
  <c r="G251" i="101"/>
  <c r="J251" i="101" s="1"/>
  <c r="G250" i="101"/>
  <c r="J250" i="101" s="1"/>
  <c r="G249" i="101"/>
  <c r="J249" i="101" s="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42" i="101"/>
  <c r="J242" i="101" s="1"/>
  <c r="G241" i="101"/>
  <c r="J241" i="101" s="1"/>
  <c r="G256" i="102"/>
  <c r="J256" i="102" s="1"/>
  <c r="G255" i="102"/>
  <c r="J255" i="102" s="1"/>
  <c r="G254" i="102"/>
  <c r="J254" i="102" s="1"/>
  <c r="G253" i="102"/>
  <c r="J253" i="102" s="1"/>
  <c r="G252" i="102"/>
  <c r="J252" i="102" s="1"/>
  <c r="G251" i="102"/>
  <c r="J251" i="102" s="1"/>
  <c r="G250" i="102"/>
  <c r="J250" i="102" s="1"/>
  <c r="G249" i="102"/>
  <c r="J249" i="102" s="1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42" i="102"/>
  <c r="J242" i="102" s="1"/>
  <c r="G241" i="102"/>
  <c r="J241" i="102" s="1"/>
  <c r="G256" i="103"/>
  <c r="J256" i="103" s="1"/>
  <c r="G255" i="103"/>
  <c r="J255" i="103" s="1"/>
  <c r="G254" i="103"/>
  <c r="J254" i="103" s="1"/>
  <c r="G253" i="103"/>
  <c r="J253" i="103" s="1"/>
  <c r="G252" i="103"/>
  <c r="J252" i="103" s="1"/>
  <c r="G251" i="103"/>
  <c r="J251" i="103" s="1"/>
  <c r="G250" i="103"/>
  <c r="J250" i="103" s="1"/>
  <c r="G249" i="103"/>
  <c r="J249" i="103" s="1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42" i="103"/>
  <c r="J242" i="103" s="1"/>
  <c r="G241" i="103"/>
  <c r="J241" i="103" s="1"/>
  <c r="G256" i="104"/>
  <c r="J256" i="104" s="1"/>
  <c r="G255" i="104"/>
  <c r="J255" i="104" s="1"/>
  <c r="G254" i="104"/>
  <c r="J254" i="104" s="1"/>
  <c r="G253" i="104"/>
  <c r="J253" i="104" s="1"/>
  <c r="G252" i="104"/>
  <c r="J252" i="104" s="1"/>
  <c r="G251" i="104"/>
  <c r="J251" i="104" s="1"/>
  <c r="G250" i="104"/>
  <c r="J250" i="104" s="1"/>
  <c r="G249" i="104"/>
  <c r="J249" i="104" s="1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J243" i="104"/>
  <c r="G243" i="104"/>
  <c r="G242" i="104"/>
  <c r="J242" i="104" s="1"/>
  <c r="G241" i="104"/>
  <c r="J241" i="104" s="1"/>
  <c r="G256" i="105"/>
  <c r="J256" i="105" s="1"/>
  <c r="G255" i="105"/>
  <c r="J255" i="105" s="1"/>
  <c r="G254" i="105"/>
  <c r="J254" i="105" s="1"/>
  <c r="G253" i="105"/>
  <c r="J253" i="105" s="1"/>
  <c r="G252" i="105"/>
  <c r="J252" i="105" s="1"/>
  <c r="G251" i="105"/>
  <c r="J251" i="105" s="1"/>
  <c r="G250" i="105"/>
  <c r="J250" i="105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42" i="105"/>
  <c r="J242" i="105" s="1"/>
  <c r="G241" i="105"/>
  <c r="J241" i="105" s="1"/>
  <c r="G256" i="106"/>
  <c r="J256" i="106" s="1"/>
  <c r="G255" i="106"/>
  <c r="J255" i="106" s="1"/>
  <c r="G254" i="106"/>
  <c r="J254" i="106" s="1"/>
  <c r="G253" i="106"/>
  <c r="J253" i="106" s="1"/>
  <c r="G252" i="106"/>
  <c r="J252" i="106" s="1"/>
  <c r="G251" i="106"/>
  <c r="J251" i="106" s="1"/>
  <c r="G250" i="106"/>
  <c r="J250" i="106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42" i="106"/>
  <c r="J242" i="106" s="1"/>
  <c r="G241" i="106"/>
  <c r="J241" i="106" s="1"/>
  <c r="G256" i="107"/>
  <c r="J256" i="107" s="1"/>
  <c r="G255" i="107"/>
  <c r="J255" i="107" s="1"/>
  <c r="G254" i="107"/>
  <c r="J254" i="107" s="1"/>
  <c r="G253" i="107"/>
  <c r="J253" i="107" s="1"/>
  <c r="G252" i="107"/>
  <c r="J252" i="107" s="1"/>
  <c r="G251" i="107"/>
  <c r="J251" i="107" s="1"/>
  <c r="G250" i="107"/>
  <c r="J250" i="107" s="1"/>
  <c r="G249" i="107"/>
  <c r="J249" i="107" s="1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42" i="107"/>
  <c r="J242" i="107" s="1"/>
  <c r="G241" i="107"/>
  <c r="J241" i="107" s="1"/>
  <c r="G256" i="78"/>
  <c r="J256" i="78" s="1"/>
  <c r="G255" i="78"/>
  <c r="J255" i="78" s="1"/>
  <c r="G254" i="78"/>
  <c r="J254" i="78" s="1"/>
  <c r="G253" i="78"/>
  <c r="J253" i="78" s="1"/>
  <c r="G252" i="78"/>
  <c r="J252" i="78" s="1"/>
  <c r="G251" i="78"/>
  <c r="J251" i="78" s="1"/>
  <c r="G250" i="78"/>
  <c r="J250" i="78" s="1"/>
  <c r="G249" i="78"/>
  <c r="J249" i="78" s="1"/>
  <c r="G248" i="78"/>
  <c r="J248" i="78" s="1"/>
  <c r="G247" i="78"/>
  <c r="J247" i="78" s="1"/>
  <c r="G246" i="78"/>
  <c r="J246" i="78" s="1"/>
  <c r="G244" i="78"/>
  <c r="J244" i="78" s="1"/>
  <c r="G243" i="78"/>
  <c r="J243" i="78" s="1"/>
  <c r="G242" i="78"/>
  <c r="J242" i="78" s="1"/>
  <c r="G241" i="78"/>
  <c r="J241" i="78" s="1"/>
  <c r="J243" i="74"/>
  <c r="J245" i="74"/>
  <c r="J246" i="74"/>
  <c r="J247" i="74"/>
  <c r="J249" i="74"/>
  <c r="J250" i="74"/>
  <c r="J251" i="74"/>
  <c r="J252" i="74"/>
  <c r="J253" i="74"/>
  <c r="J254" i="74"/>
  <c r="J255" i="74"/>
  <c r="G244" i="74"/>
  <c r="J244" i="74" s="1"/>
  <c r="G245" i="74"/>
  <c r="G246" i="74"/>
  <c r="G247" i="74"/>
  <c r="G248" i="74"/>
  <c r="J248" i="74" s="1"/>
  <c r="G249" i="74"/>
  <c r="G250" i="74"/>
  <c r="G251" i="74"/>
  <c r="G252" i="74"/>
  <c r="G253" i="74"/>
  <c r="G254" i="74"/>
  <c r="G255" i="74"/>
  <c r="G256" i="74"/>
  <c r="P94" i="106"/>
  <c r="P94" i="105"/>
  <c r="P94" i="104"/>
  <c r="P94" i="99"/>
  <c r="P94" i="96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R104" i="78"/>
  <c r="R105" i="78"/>
  <c r="R106" i="78"/>
  <c r="R107" i="78"/>
  <c r="R108" i="78"/>
  <c r="R109" i="78"/>
  <c r="R110" i="78"/>
  <c r="R111" i="78"/>
  <c r="R104" i="79"/>
  <c r="R105" i="79"/>
  <c r="R106" i="79"/>
  <c r="R107" i="79"/>
  <c r="R108" i="79"/>
  <c r="R109" i="79"/>
  <c r="R110" i="79"/>
  <c r="R111" i="79"/>
  <c r="R104" i="80"/>
  <c r="R105" i="80"/>
  <c r="R106" i="80"/>
  <c r="R107" i="80"/>
  <c r="R108" i="80"/>
  <c r="R109" i="80"/>
  <c r="R110" i="80"/>
  <c r="R111" i="80"/>
  <c r="R104" i="81"/>
  <c r="R105" i="81"/>
  <c r="R106" i="81"/>
  <c r="R107" i="81"/>
  <c r="R108" i="81"/>
  <c r="R109" i="81"/>
  <c r="R110" i="81"/>
  <c r="R111" i="81"/>
  <c r="R104" i="82"/>
  <c r="R105" i="82"/>
  <c r="R106" i="82"/>
  <c r="R107" i="82"/>
  <c r="R108" i="82"/>
  <c r="R109" i="82"/>
  <c r="R110" i="82"/>
  <c r="R111" i="82"/>
  <c r="R104" i="83"/>
  <c r="R105" i="83"/>
  <c r="R106" i="83"/>
  <c r="R107" i="83"/>
  <c r="R108" i="83"/>
  <c r="R109" i="83"/>
  <c r="R110" i="83"/>
  <c r="R111" i="83"/>
  <c r="R104" i="84"/>
  <c r="R105" i="84"/>
  <c r="R106" i="84"/>
  <c r="R107" i="84"/>
  <c r="R108" i="84"/>
  <c r="R109" i="84"/>
  <c r="R110" i="84"/>
  <c r="R111" i="84"/>
  <c r="R104" i="85"/>
  <c r="R105" i="85"/>
  <c r="R106" i="85"/>
  <c r="R107" i="85"/>
  <c r="R108" i="85"/>
  <c r="R109" i="85"/>
  <c r="R110" i="85"/>
  <c r="R111" i="85"/>
  <c r="R104" i="86"/>
  <c r="R105" i="86"/>
  <c r="R106" i="86"/>
  <c r="R107" i="86"/>
  <c r="R108" i="86"/>
  <c r="R109" i="86"/>
  <c r="R110" i="86"/>
  <c r="R111" i="86"/>
  <c r="R104" i="87"/>
  <c r="R105" i="87"/>
  <c r="R106" i="87"/>
  <c r="R107" i="87"/>
  <c r="R108" i="87"/>
  <c r="R109" i="87"/>
  <c r="R110" i="87"/>
  <c r="R111" i="87"/>
  <c r="R104" i="88"/>
  <c r="R105" i="88"/>
  <c r="R106" i="88"/>
  <c r="R107" i="88"/>
  <c r="R108" i="88"/>
  <c r="R109" i="88"/>
  <c r="R110" i="88"/>
  <c r="R111" i="88"/>
  <c r="R104" i="89"/>
  <c r="R105" i="89"/>
  <c r="R106" i="89"/>
  <c r="R107" i="89"/>
  <c r="R108" i="89"/>
  <c r="R109" i="89"/>
  <c r="R110" i="89"/>
  <c r="R111" i="89"/>
  <c r="R104" i="90"/>
  <c r="R105" i="90"/>
  <c r="R106" i="90"/>
  <c r="R107" i="90"/>
  <c r="R108" i="90"/>
  <c r="R109" i="90"/>
  <c r="R110" i="90"/>
  <c r="R111" i="90"/>
  <c r="R104" i="91"/>
  <c r="R105" i="91"/>
  <c r="R106" i="91"/>
  <c r="R107" i="91"/>
  <c r="R108" i="91"/>
  <c r="R109" i="91"/>
  <c r="R110" i="91"/>
  <c r="R111" i="91"/>
  <c r="R104" i="92"/>
  <c r="R105" i="92"/>
  <c r="R106" i="92"/>
  <c r="R107" i="92"/>
  <c r="R108" i="92"/>
  <c r="R109" i="92"/>
  <c r="R110" i="92"/>
  <c r="R111" i="92"/>
  <c r="R104" i="93"/>
  <c r="R105" i="93"/>
  <c r="R106" i="93"/>
  <c r="R107" i="93"/>
  <c r="R108" i="93"/>
  <c r="R109" i="93"/>
  <c r="R110" i="93"/>
  <c r="R111" i="93"/>
  <c r="R104" i="94"/>
  <c r="R105" i="94"/>
  <c r="R106" i="94"/>
  <c r="R107" i="94"/>
  <c r="R108" i="94"/>
  <c r="R109" i="94"/>
  <c r="R110" i="94"/>
  <c r="R111" i="94"/>
  <c r="R104" i="95"/>
  <c r="R105" i="95"/>
  <c r="R106" i="95"/>
  <c r="R107" i="95"/>
  <c r="R108" i="95"/>
  <c r="R109" i="95"/>
  <c r="R110" i="95"/>
  <c r="R111" i="95"/>
  <c r="R104" i="96"/>
  <c r="R105" i="96"/>
  <c r="R106" i="96"/>
  <c r="R107" i="96"/>
  <c r="R108" i="96"/>
  <c r="R109" i="96"/>
  <c r="R110" i="96"/>
  <c r="R111" i="96"/>
  <c r="R104" i="97"/>
  <c r="R105" i="97"/>
  <c r="R106" i="97"/>
  <c r="R107" i="97"/>
  <c r="R108" i="97"/>
  <c r="R109" i="97"/>
  <c r="R110" i="97"/>
  <c r="R111" i="97"/>
  <c r="R104" i="98"/>
  <c r="R105" i="98"/>
  <c r="R106" i="98"/>
  <c r="R107" i="98"/>
  <c r="R108" i="98"/>
  <c r="R109" i="98"/>
  <c r="R110" i="98"/>
  <c r="R111" i="98"/>
  <c r="R104" i="99"/>
  <c r="R105" i="99"/>
  <c r="R106" i="99"/>
  <c r="R107" i="99"/>
  <c r="R108" i="99"/>
  <c r="R109" i="99"/>
  <c r="R110" i="99"/>
  <c r="R111" i="99"/>
  <c r="R104" i="100"/>
  <c r="R105" i="100"/>
  <c r="R106" i="100"/>
  <c r="R107" i="100"/>
  <c r="R108" i="100"/>
  <c r="R109" i="100"/>
  <c r="R110" i="100"/>
  <c r="R111" i="100"/>
  <c r="R104" i="101"/>
  <c r="R105" i="101"/>
  <c r="R106" i="101"/>
  <c r="R107" i="101"/>
  <c r="R108" i="101"/>
  <c r="R109" i="101"/>
  <c r="R110" i="101"/>
  <c r="R111" i="101"/>
  <c r="R104" i="102"/>
  <c r="R105" i="102"/>
  <c r="R106" i="102"/>
  <c r="R107" i="102"/>
  <c r="R108" i="102"/>
  <c r="R109" i="102"/>
  <c r="R110" i="102"/>
  <c r="R111" i="102"/>
  <c r="R104" i="103"/>
  <c r="R105" i="103"/>
  <c r="R106" i="103"/>
  <c r="R107" i="103"/>
  <c r="R108" i="103"/>
  <c r="R109" i="103"/>
  <c r="R110" i="103"/>
  <c r="R111" i="103"/>
  <c r="R104" i="104"/>
  <c r="R105" i="104"/>
  <c r="R106" i="104"/>
  <c r="R107" i="104"/>
  <c r="R108" i="104"/>
  <c r="R109" i="104"/>
  <c r="R110" i="104"/>
  <c r="R111" i="104"/>
  <c r="R104" i="105"/>
  <c r="R105" i="105"/>
  <c r="R106" i="105"/>
  <c r="R107" i="105"/>
  <c r="R108" i="105"/>
  <c r="R109" i="105"/>
  <c r="R110" i="105"/>
  <c r="R111" i="105"/>
  <c r="R104" i="106"/>
  <c r="R105" i="106"/>
  <c r="R106" i="106"/>
  <c r="R107" i="106"/>
  <c r="R108" i="106"/>
  <c r="R109" i="106"/>
  <c r="R110" i="106"/>
  <c r="R111" i="106"/>
  <c r="R104" i="107"/>
  <c r="R105" i="107"/>
  <c r="R106" i="107"/>
  <c r="R107" i="107"/>
  <c r="R108" i="107"/>
  <c r="R109" i="107"/>
  <c r="R110" i="107"/>
  <c r="R111" i="107"/>
  <c r="R104" i="77"/>
  <c r="R105" i="77"/>
  <c r="R106" i="77"/>
  <c r="R107" i="77"/>
  <c r="R108" i="77"/>
  <c r="R109" i="77"/>
  <c r="R110" i="77"/>
  <c r="R111" i="77"/>
  <c r="P94" i="78"/>
  <c r="P94" i="79"/>
  <c r="P94" i="80"/>
  <c r="P94" i="81"/>
  <c r="P94" i="82"/>
  <c r="P94" i="83"/>
  <c r="P94" i="84"/>
  <c r="P94" i="85"/>
  <c r="P94" i="86"/>
  <c r="P94" i="87"/>
  <c r="P94" i="88"/>
  <c r="P94" i="89"/>
  <c r="P94" i="90"/>
  <c r="P94" i="91"/>
  <c r="P94" i="92"/>
  <c r="P94" i="93"/>
  <c r="P94" i="94"/>
  <c r="P94" i="95"/>
  <c r="P94" i="97"/>
  <c r="P94" i="98"/>
  <c r="P94" i="100"/>
  <c r="P94" i="101"/>
  <c r="P94" i="107"/>
  <c r="P94" i="77"/>
  <c r="G243" i="74"/>
  <c r="M227" i="8" l="1"/>
  <c r="M219" i="8"/>
  <c r="M231" i="8"/>
  <c r="M223" i="8"/>
  <c r="M230" i="8"/>
  <c r="M229" i="8"/>
  <c r="M221" i="8"/>
  <c r="M222" i="8"/>
  <c r="M228" i="8"/>
  <c r="M220" i="8"/>
  <c r="M226" i="8"/>
  <c r="M218" i="8"/>
  <c r="M233" i="8"/>
  <c r="M225" i="8"/>
  <c r="M217" i="8"/>
  <c r="M232" i="8"/>
  <c r="M224" i="8"/>
  <c r="P230" i="83"/>
  <c r="P226" i="83"/>
  <c r="P223" i="83"/>
  <c r="P222" i="83"/>
  <c r="P231" i="83"/>
  <c r="P218" i="83"/>
  <c r="P229" i="83"/>
  <c r="P221" i="83"/>
  <c r="P228" i="83"/>
  <c r="P220" i="83"/>
  <c r="P227" i="83"/>
  <c r="P219" i="83"/>
  <c r="P233" i="83"/>
  <c r="P225" i="83"/>
  <c r="P217" i="83"/>
  <c r="P232" i="83"/>
  <c r="P224" i="83"/>
  <c r="J103" i="8"/>
  <c r="J95" i="8"/>
  <c r="J55" i="8"/>
  <c r="J47" i="8"/>
  <c r="J169" i="8"/>
  <c r="J233" i="8"/>
  <c r="J10" i="8"/>
  <c r="J207" i="8"/>
  <c r="J257" i="8"/>
  <c r="J161" i="8"/>
  <c r="J17" i="8"/>
  <c r="J198" i="8"/>
  <c r="J158" i="8"/>
  <c r="J118" i="8"/>
  <c r="J78" i="8"/>
  <c r="J30" i="8"/>
  <c r="J246" i="8"/>
  <c r="J206" i="8"/>
  <c r="J166" i="8"/>
  <c r="J126" i="8"/>
  <c r="J254" i="8"/>
  <c r="J214" i="8"/>
  <c r="J174" i="8"/>
  <c r="J134" i="8"/>
  <c r="J54" i="8"/>
  <c r="J238" i="8"/>
  <c r="J190" i="8"/>
  <c r="J62" i="8"/>
  <c r="J222" i="8"/>
  <c r="J182" i="8"/>
  <c r="J142" i="8"/>
  <c r="J70" i="8"/>
  <c r="J256" i="8"/>
  <c r="J248" i="8"/>
  <c r="J240" i="8"/>
  <c r="J232" i="8"/>
  <c r="J224" i="8"/>
  <c r="J208" i="8"/>
  <c r="J160" i="8"/>
  <c r="J96" i="8"/>
  <c r="J209" i="8"/>
  <c r="J105" i="8"/>
  <c r="J97" i="8"/>
  <c r="P236" i="80"/>
  <c r="G103" i="8"/>
  <c r="J252" i="8"/>
  <c r="P235" i="80"/>
  <c r="P227" i="80"/>
  <c r="G55" i="8"/>
  <c r="J58" i="8"/>
  <c r="J159" i="8"/>
  <c r="P234" i="80"/>
  <c r="P226" i="80"/>
  <c r="G95" i="8"/>
  <c r="P233" i="80"/>
  <c r="P225" i="80"/>
  <c r="J189" i="8"/>
  <c r="J181" i="8"/>
  <c r="J173" i="8"/>
  <c r="J125" i="8"/>
  <c r="J117" i="8"/>
  <c r="J109" i="8"/>
  <c r="J69" i="8"/>
  <c r="J61" i="8"/>
  <c r="J45" i="8"/>
  <c r="G47" i="8"/>
  <c r="P232" i="80"/>
  <c r="P224" i="80"/>
  <c r="J244" i="8"/>
  <c r="J220" i="8"/>
  <c r="J212" i="8"/>
  <c r="J204" i="8"/>
  <c r="J196" i="8"/>
  <c r="J188" i="8"/>
  <c r="J180" i="8"/>
  <c r="J172" i="8"/>
  <c r="J164" i="8"/>
  <c r="J132" i="8"/>
  <c r="J124" i="8"/>
  <c r="J116" i="8"/>
  <c r="J108" i="8"/>
  <c r="J100" i="8"/>
  <c r="J68" i="8"/>
  <c r="J60" i="8"/>
  <c r="J52" i="8"/>
  <c r="J44" i="8"/>
  <c r="G212" i="8"/>
  <c r="P231" i="80"/>
  <c r="P223" i="80"/>
  <c r="G207" i="8"/>
  <c r="G164" i="8"/>
  <c r="G116" i="8"/>
  <c r="J249" i="8"/>
  <c r="G249" i="8"/>
  <c r="J133" i="8"/>
  <c r="J110" i="8"/>
  <c r="J53" i="8"/>
  <c r="J40" i="8"/>
  <c r="J39" i="8"/>
  <c r="G39" i="8"/>
  <c r="J18" i="8"/>
  <c r="J11" i="8"/>
  <c r="J258" i="8"/>
  <c r="J242" i="8"/>
  <c r="J218" i="8"/>
  <c r="J210" i="8"/>
  <c r="J178" i="8"/>
  <c r="J170" i="8"/>
  <c r="J162" i="8"/>
  <c r="J114" i="8"/>
  <c r="J106" i="8"/>
  <c r="J98" i="8"/>
  <c r="J50" i="8"/>
  <c r="G220" i="8"/>
  <c r="G204" i="8"/>
  <c r="G188" i="8"/>
  <c r="G172" i="8"/>
  <c r="G124" i="8"/>
  <c r="G108" i="8"/>
  <c r="G60" i="8"/>
  <c r="G44" i="8"/>
  <c r="J104" i="8"/>
  <c r="J231" i="8"/>
  <c r="G223" i="8"/>
  <c r="G257" i="8"/>
  <c r="G238" i="8"/>
  <c r="J9" i="8"/>
  <c r="J230" i="8"/>
  <c r="J150" i="8"/>
  <c r="J102" i="8"/>
  <c r="J94" i="8"/>
  <c r="J86" i="8"/>
  <c r="J46" i="8"/>
  <c r="J38" i="8"/>
  <c r="J141" i="8"/>
  <c r="J77" i="8"/>
  <c r="J29" i="8"/>
  <c r="J186" i="8"/>
  <c r="J24" i="8"/>
  <c r="G233" i="8"/>
  <c r="G214" i="8"/>
  <c r="G198" i="8"/>
  <c r="G182" i="8"/>
  <c r="G166" i="8"/>
  <c r="G134" i="8"/>
  <c r="G118" i="8"/>
  <c r="G70" i="8"/>
  <c r="G54" i="8"/>
  <c r="J165" i="8"/>
  <c r="J157" i="8"/>
  <c r="J149" i="8"/>
  <c r="J101" i="8"/>
  <c r="J93" i="8"/>
  <c r="J85" i="8"/>
  <c r="J37" i="8"/>
  <c r="J177" i="8"/>
  <c r="J255" i="8"/>
  <c r="J247" i="8"/>
  <c r="J239" i="8"/>
  <c r="J215" i="8"/>
  <c r="J199" i="8"/>
  <c r="J191" i="8"/>
  <c r="J183" i="8"/>
  <c r="J175" i="8"/>
  <c r="J167" i="8"/>
  <c r="J151" i="8"/>
  <c r="J143" i="8"/>
  <c r="J135" i="8"/>
  <c r="J127" i="8"/>
  <c r="J119" i="8"/>
  <c r="J111" i="8"/>
  <c r="J87" i="8"/>
  <c r="J79" i="8"/>
  <c r="J71" i="8"/>
  <c r="J63" i="8"/>
  <c r="J31" i="8"/>
  <c r="G254" i="8"/>
  <c r="G181" i="8"/>
  <c r="G133" i="8"/>
  <c r="G117" i="8"/>
  <c r="G69" i="8"/>
  <c r="G53" i="8"/>
  <c r="J156" i="8"/>
  <c r="J148" i="8"/>
  <c r="J140" i="8"/>
  <c r="J92" i="8"/>
  <c r="J84" i="8"/>
  <c r="J76" i="8"/>
  <c r="J36" i="8"/>
  <c r="J28" i="8"/>
  <c r="J19" i="8"/>
  <c r="J168" i="8"/>
  <c r="G17" i="8"/>
  <c r="G247" i="8"/>
  <c r="G224" i="8"/>
  <c r="J241" i="8"/>
  <c r="J23" i="8"/>
  <c r="G246" i="8"/>
  <c r="G222" i="8"/>
  <c r="G206" i="8"/>
  <c r="G190" i="8"/>
  <c r="G174" i="8"/>
  <c r="G158" i="8"/>
  <c r="G142" i="8"/>
  <c r="G126" i="8"/>
  <c r="G110" i="8"/>
  <c r="G78" i="8"/>
  <c r="G62" i="8"/>
  <c r="G30" i="8"/>
  <c r="J217" i="8"/>
  <c r="J122" i="8"/>
  <c r="J49" i="8"/>
  <c r="J22" i="8"/>
  <c r="J43" i="8"/>
  <c r="J35" i="8"/>
  <c r="G10" i="8"/>
  <c r="G189" i="8"/>
  <c r="G173" i="8"/>
  <c r="G125" i="8"/>
  <c r="G109" i="8"/>
  <c r="G61" i="8"/>
  <c r="G45" i="8"/>
  <c r="J113" i="8"/>
  <c r="J227" i="8"/>
  <c r="J179" i="8"/>
  <c r="J115" i="8"/>
  <c r="J59" i="8"/>
  <c r="G11" i="8"/>
  <c r="G256" i="8"/>
  <c r="G248" i="8"/>
  <c r="G240" i="8"/>
  <c r="G232" i="8"/>
  <c r="J8" i="8"/>
  <c r="J250" i="8"/>
  <c r="J228" i="8"/>
  <c r="J216" i="8"/>
  <c r="J194" i="8"/>
  <c r="J185" i="8"/>
  <c r="J176" i="8"/>
  <c r="J130" i="8"/>
  <c r="J121" i="8"/>
  <c r="J112" i="8"/>
  <c r="J66" i="8"/>
  <c r="J57" i="8"/>
  <c r="J48" i="8"/>
  <c r="J42" i="8"/>
  <c r="J34" i="8"/>
  <c r="J219" i="8"/>
  <c r="J163" i="8"/>
  <c r="J99" i="8"/>
  <c r="J7" i="8"/>
  <c r="J226" i="8"/>
  <c r="J193" i="8"/>
  <c r="J184" i="8"/>
  <c r="J138" i="8"/>
  <c r="J129" i="8"/>
  <c r="J120" i="8"/>
  <c r="J74" i="8"/>
  <c r="J65" i="8"/>
  <c r="J56" i="8"/>
  <c r="J25" i="8"/>
  <c r="J41" i="8"/>
  <c r="J33" i="8"/>
  <c r="J211" i="8"/>
  <c r="J155" i="8"/>
  <c r="J123" i="8"/>
  <c r="J27" i="8"/>
  <c r="J16" i="8"/>
  <c r="J6" i="8"/>
  <c r="J225" i="8"/>
  <c r="J202" i="8"/>
  <c r="J192" i="8"/>
  <c r="J146" i="8"/>
  <c r="J137" i="8"/>
  <c r="J128" i="8"/>
  <c r="J82" i="8"/>
  <c r="J73" i="8"/>
  <c r="J64" i="8"/>
  <c r="J251" i="8"/>
  <c r="J195" i="8"/>
  <c r="J131" i="8"/>
  <c r="J75" i="8"/>
  <c r="G24" i="8"/>
  <c r="G43" i="8"/>
  <c r="G35" i="8"/>
  <c r="J26" i="8"/>
  <c r="J15" i="8"/>
  <c r="J236" i="8"/>
  <c r="J201" i="8"/>
  <c r="J154" i="8"/>
  <c r="J145" i="8"/>
  <c r="J136" i="8"/>
  <c r="J90" i="8"/>
  <c r="J81" i="8"/>
  <c r="J72" i="8"/>
  <c r="J235" i="8"/>
  <c r="J171" i="8"/>
  <c r="J107" i="8"/>
  <c r="J67" i="8"/>
  <c r="G23" i="8"/>
  <c r="G244" i="8"/>
  <c r="G218" i="8"/>
  <c r="G210" i="8"/>
  <c r="G178" i="8"/>
  <c r="G170" i="8"/>
  <c r="G162" i="8"/>
  <c r="G114" i="8"/>
  <c r="G106" i="8"/>
  <c r="G98" i="8"/>
  <c r="G50" i="8"/>
  <c r="J14" i="8"/>
  <c r="J234" i="8"/>
  <c r="J200" i="8"/>
  <c r="J153" i="8"/>
  <c r="J144" i="8"/>
  <c r="J89" i="8"/>
  <c r="J80" i="8"/>
  <c r="J32" i="8"/>
  <c r="J203" i="8"/>
  <c r="J147" i="8"/>
  <c r="J91" i="8"/>
  <c r="G22" i="8"/>
  <c r="G209" i="8"/>
  <c r="G169" i="8"/>
  <c r="G161" i="8"/>
  <c r="G105" i="8"/>
  <c r="G97" i="8"/>
  <c r="J152" i="8"/>
  <c r="J88" i="8"/>
  <c r="J21" i="8"/>
  <c r="J13" i="8"/>
  <c r="J253" i="8"/>
  <c r="J245" i="8"/>
  <c r="J237" i="8"/>
  <c r="J229" i="8"/>
  <c r="J221" i="8"/>
  <c r="J213" i="8"/>
  <c r="J205" i="8"/>
  <c r="J197" i="8"/>
  <c r="J243" i="8"/>
  <c r="J187" i="8"/>
  <c r="J139" i="8"/>
  <c r="J83" i="8"/>
  <c r="J51" i="8"/>
  <c r="G258" i="8"/>
  <c r="G242" i="8"/>
  <c r="G208" i="8"/>
  <c r="G160" i="8"/>
  <c r="G96" i="8"/>
  <c r="G40" i="8"/>
  <c r="J20" i="8"/>
  <c r="J12" i="8"/>
  <c r="J223" i="8"/>
  <c r="G231" i="8"/>
  <c r="E236" i="77"/>
  <c r="M94" i="103"/>
  <c r="P249" i="8"/>
  <c r="P250" i="8"/>
  <c r="P251" i="8"/>
  <c r="P252" i="8"/>
  <c r="P253" i="8"/>
  <c r="P257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G257" i="80"/>
  <c r="J257" i="80" s="1"/>
  <c r="R257" i="81"/>
  <c r="M257" i="81"/>
  <c r="P257" i="81" s="1"/>
  <c r="G257" i="81"/>
  <c r="J257" i="81" s="1"/>
  <c r="R257" i="83"/>
  <c r="M257" i="83"/>
  <c r="G257" i="83"/>
  <c r="J257" i="83" s="1"/>
  <c r="R257" i="84"/>
  <c r="M257" i="84"/>
  <c r="P257" i="84" s="1"/>
  <c r="G257" i="84"/>
  <c r="J257" i="84" s="1"/>
  <c r="E257" i="85" s="1"/>
  <c r="G257" i="85" s="1"/>
  <c r="J257" i="85" s="1"/>
  <c r="R257" i="85"/>
  <c r="M257" i="85"/>
  <c r="P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R88" i="81"/>
  <c r="M88" i="81"/>
  <c r="P88" i="81" s="1"/>
  <c r="R88" i="82"/>
  <c r="M88" i="82"/>
  <c r="P88" i="82" s="1"/>
  <c r="R88" i="83"/>
  <c r="M88" i="83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P88" i="9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P87" i="77" s="1"/>
  <c r="R87" i="78"/>
  <c r="M87" i="78"/>
  <c r="P87" i="78" s="1"/>
  <c r="R87" i="79"/>
  <c r="M87" i="79"/>
  <c r="P87" i="79" s="1"/>
  <c r="R87" i="80"/>
  <c r="M87" i="80"/>
  <c r="R87" i="81"/>
  <c r="M87" i="81"/>
  <c r="P87" i="81" s="1"/>
  <c r="R87" i="82"/>
  <c r="M87" i="82"/>
  <c r="P87" i="82" s="1"/>
  <c r="R87" i="83"/>
  <c r="M87" i="83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R252" i="80"/>
  <c r="M252" i="80"/>
  <c r="R251" i="80"/>
  <c r="M251" i="80"/>
  <c r="R250" i="80"/>
  <c r="M250" i="80"/>
  <c r="R249" i="80"/>
  <c r="M249" i="80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R252" i="83"/>
  <c r="M252" i="83"/>
  <c r="R251" i="83"/>
  <c r="M251" i="83"/>
  <c r="R250" i="83"/>
  <c r="M250" i="83"/>
  <c r="R249" i="83"/>
  <c r="M249" i="83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R245" i="80"/>
  <c r="M245" i="80"/>
  <c r="R244" i="80"/>
  <c r="M244" i="80"/>
  <c r="R243" i="80"/>
  <c r="M243" i="80"/>
  <c r="R242" i="80"/>
  <c r="M242" i="80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R245" i="83"/>
  <c r="M245" i="83"/>
  <c r="R244" i="83"/>
  <c r="M244" i="83"/>
  <c r="R243" i="83"/>
  <c r="M243" i="83"/>
  <c r="R242" i="83"/>
  <c r="M242" i="83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M235" i="77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R240" i="80"/>
  <c r="M240" i="80"/>
  <c r="R239" i="80"/>
  <c r="M239" i="80"/>
  <c r="R238" i="80"/>
  <c r="M238" i="80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R241" i="83"/>
  <c r="M241" i="83"/>
  <c r="R240" i="83"/>
  <c r="M240" i="83"/>
  <c r="R239" i="83"/>
  <c r="M239" i="83"/>
  <c r="R238" i="83"/>
  <c r="M238" i="83"/>
  <c r="R237" i="83"/>
  <c r="M237" i="83"/>
  <c r="R236" i="83"/>
  <c r="M236" i="83"/>
  <c r="R235" i="83"/>
  <c r="M235" i="83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M238" i="95"/>
  <c r="P238" i="95" s="1"/>
  <c r="M237" i="95"/>
  <c r="P237" i="95" s="1"/>
  <c r="M236" i="95"/>
  <c r="P236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R174" i="81"/>
  <c r="M174" i="81"/>
  <c r="P174" i="81" s="1"/>
  <c r="R174" i="82"/>
  <c r="M174" i="82"/>
  <c r="P174" i="82" s="1"/>
  <c r="R174" i="83"/>
  <c r="M174" i="83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R102" i="81"/>
  <c r="M102" i="81"/>
  <c r="P102" i="81" s="1"/>
  <c r="R102" i="82"/>
  <c r="M102" i="82"/>
  <c r="P102" i="82" s="1"/>
  <c r="R102" i="83"/>
  <c r="M102" i="83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P102" i="9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M54" i="95"/>
  <c r="P54" i="95" s="1"/>
  <c r="M49" i="95"/>
  <c r="P49" i="95" s="1"/>
  <c r="M6" i="95"/>
  <c r="P6" i="95" s="1"/>
  <c r="M94" i="8" l="1"/>
  <c r="P94" i="103"/>
  <c r="P242" i="83"/>
  <c r="M242" i="8"/>
  <c r="P246" i="83"/>
  <c r="M246" i="8"/>
  <c r="P237" i="83"/>
  <c r="M237" i="8"/>
  <c r="P241" i="83"/>
  <c r="M241" i="8"/>
  <c r="P252" i="83"/>
  <c r="M252" i="8"/>
  <c r="P238" i="83"/>
  <c r="M238" i="8"/>
  <c r="P247" i="83"/>
  <c r="M247" i="8"/>
  <c r="P249" i="83"/>
  <c r="M249" i="8"/>
  <c r="P253" i="83"/>
  <c r="M253" i="8"/>
  <c r="P235" i="83"/>
  <c r="M235" i="8"/>
  <c r="P239" i="83"/>
  <c r="M239" i="8"/>
  <c r="P250" i="83"/>
  <c r="M250" i="8"/>
  <c r="P245" i="83"/>
  <c r="M245" i="8"/>
  <c r="P244" i="83"/>
  <c r="M244" i="8"/>
  <c r="P88" i="83"/>
  <c r="M88" i="8"/>
  <c r="P243" i="83"/>
  <c r="M243" i="8"/>
  <c r="P87" i="83"/>
  <c r="M87" i="8"/>
  <c r="P257" i="83"/>
  <c r="M257" i="8"/>
  <c r="P102" i="83"/>
  <c r="M102" i="8"/>
  <c r="P174" i="83"/>
  <c r="M174" i="8"/>
  <c r="P236" i="83"/>
  <c r="M236" i="8"/>
  <c r="P240" i="83"/>
  <c r="M240" i="8"/>
  <c r="P251" i="83"/>
  <c r="M251" i="8"/>
  <c r="P237" i="81"/>
  <c r="P240" i="80"/>
  <c r="P174" i="80"/>
  <c r="P238" i="80"/>
  <c r="P247" i="80"/>
  <c r="P251" i="80"/>
  <c r="P245" i="80"/>
  <c r="P239" i="80"/>
  <c r="P242" i="80"/>
  <c r="P246" i="80"/>
  <c r="P252" i="80"/>
  <c r="P253" i="80"/>
  <c r="P243" i="80"/>
  <c r="P87" i="80"/>
  <c r="P257" i="80"/>
  <c r="P102" i="80"/>
  <c r="P241" i="80"/>
  <c r="P244" i="80"/>
  <c r="P88" i="80"/>
  <c r="P250" i="80"/>
  <c r="P249" i="80"/>
  <c r="E87" i="77"/>
  <c r="G259" i="8"/>
  <c r="M259" i="8"/>
  <c r="J259" i="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J256" i="74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58" i="97"/>
  <c r="P258" i="97" s="1"/>
  <c r="M256" i="97"/>
  <c r="P256" i="97" s="1"/>
  <c r="M255" i="97"/>
  <c r="P255" i="97" s="1"/>
  <c r="M254" i="97"/>
  <c r="P254" i="97" s="1"/>
  <c r="M248" i="97"/>
  <c r="P248" i="97" s="1"/>
  <c r="M234" i="97"/>
  <c r="P234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P207" i="95" s="1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3" i="95"/>
  <c r="P53" i="95" s="1"/>
  <c r="M52" i="95"/>
  <c r="P52" i="95" s="1"/>
  <c r="M51" i="95"/>
  <c r="P51" i="95" s="1"/>
  <c r="M50" i="95"/>
  <c r="P50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P104" i="91"/>
  <c r="P103" i="9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P101" i="91"/>
  <c r="P100" i="91"/>
  <c r="P99" i="91"/>
  <c r="P98" i="91"/>
  <c r="P97" i="91"/>
  <c r="P96" i="91"/>
  <c r="P95" i="91"/>
  <c r="P93" i="91"/>
  <c r="P92" i="91"/>
  <c r="P91" i="91"/>
  <c r="P90" i="91"/>
  <c r="P89" i="9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M207" i="83"/>
  <c r="M189" i="83"/>
  <c r="M188" i="83"/>
  <c r="M187" i="83"/>
  <c r="M105" i="83"/>
  <c r="M104" i="83"/>
  <c r="M103" i="83"/>
  <c r="M82" i="83"/>
  <c r="M173" i="83"/>
  <c r="M258" i="83"/>
  <c r="P258" i="83" s="1"/>
  <c r="M256" i="83"/>
  <c r="M255" i="83"/>
  <c r="M254" i="83"/>
  <c r="M248" i="83"/>
  <c r="M234" i="83"/>
  <c r="M216" i="83"/>
  <c r="M215" i="83"/>
  <c r="M214" i="83"/>
  <c r="M213" i="83"/>
  <c r="M212" i="83"/>
  <c r="M211" i="83"/>
  <c r="M210" i="83"/>
  <c r="M209" i="83"/>
  <c r="M208" i="83"/>
  <c r="M206" i="83"/>
  <c r="M205" i="83"/>
  <c r="M204" i="83"/>
  <c r="M203" i="83"/>
  <c r="M202" i="83"/>
  <c r="M201" i="83"/>
  <c r="M200" i="83"/>
  <c r="M199" i="83"/>
  <c r="M198" i="83"/>
  <c r="M197" i="83"/>
  <c r="M196" i="83"/>
  <c r="M195" i="83"/>
  <c r="M194" i="83"/>
  <c r="M193" i="83"/>
  <c r="M192" i="83"/>
  <c r="M191" i="83"/>
  <c r="M190" i="83"/>
  <c r="M186" i="83"/>
  <c r="M185" i="83"/>
  <c r="M184" i="83"/>
  <c r="M183" i="83"/>
  <c r="M182" i="83"/>
  <c r="M181" i="83"/>
  <c r="M180" i="83"/>
  <c r="M179" i="83"/>
  <c r="M178" i="83"/>
  <c r="M177" i="83"/>
  <c r="M176" i="83"/>
  <c r="M175" i="83"/>
  <c r="M172" i="83"/>
  <c r="M171" i="83"/>
  <c r="M170" i="83"/>
  <c r="M169" i="83"/>
  <c r="M168" i="83"/>
  <c r="M167" i="83"/>
  <c r="M166" i="83"/>
  <c r="M165" i="83"/>
  <c r="M164" i="83"/>
  <c r="M163" i="83"/>
  <c r="M162" i="83"/>
  <c r="M161" i="83"/>
  <c r="M160" i="83"/>
  <c r="M159" i="83"/>
  <c r="M158" i="83"/>
  <c r="M157" i="83"/>
  <c r="M156" i="83"/>
  <c r="M155" i="83"/>
  <c r="M154" i="83"/>
  <c r="M153" i="83"/>
  <c r="M152" i="83"/>
  <c r="M151" i="83"/>
  <c r="M150" i="83"/>
  <c r="M149" i="83"/>
  <c r="M148" i="83"/>
  <c r="M147" i="83"/>
  <c r="M146" i="83"/>
  <c r="M145" i="83"/>
  <c r="M144" i="83"/>
  <c r="M143" i="83"/>
  <c r="M142" i="83"/>
  <c r="M141" i="83"/>
  <c r="M140" i="83"/>
  <c r="M139" i="83"/>
  <c r="M138" i="83"/>
  <c r="M137" i="83"/>
  <c r="M136" i="83"/>
  <c r="M135" i="83"/>
  <c r="M134" i="83"/>
  <c r="M133" i="83"/>
  <c r="M132" i="83"/>
  <c r="M131" i="83"/>
  <c r="M130" i="83"/>
  <c r="M129" i="83"/>
  <c r="M128" i="83"/>
  <c r="M127" i="83"/>
  <c r="M126" i="83"/>
  <c r="M125" i="83"/>
  <c r="M124" i="83"/>
  <c r="M123" i="83"/>
  <c r="M122" i="83"/>
  <c r="M121" i="83"/>
  <c r="M120" i="83"/>
  <c r="M119" i="83"/>
  <c r="M118" i="83"/>
  <c r="M117" i="83"/>
  <c r="M116" i="83"/>
  <c r="M115" i="83"/>
  <c r="M114" i="83"/>
  <c r="M113" i="83"/>
  <c r="M112" i="83"/>
  <c r="M111" i="83"/>
  <c r="M110" i="83"/>
  <c r="M109" i="83"/>
  <c r="M108" i="83"/>
  <c r="M107" i="83"/>
  <c r="M106" i="83"/>
  <c r="M101" i="83"/>
  <c r="M100" i="83"/>
  <c r="M99" i="83"/>
  <c r="M98" i="83"/>
  <c r="M97" i="83"/>
  <c r="M96" i="83"/>
  <c r="M95" i="83"/>
  <c r="M93" i="83"/>
  <c r="M92" i="83"/>
  <c r="M91" i="83"/>
  <c r="M90" i="83"/>
  <c r="M89" i="83"/>
  <c r="M86" i="83"/>
  <c r="M85" i="83"/>
  <c r="M84" i="83"/>
  <c r="M83" i="83"/>
  <c r="M81" i="83"/>
  <c r="M80" i="83"/>
  <c r="M79" i="83"/>
  <c r="M78" i="83"/>
  <c r="M77" i="83"/>
  <c r="M75" i="83"/>
  <c r="M74" i="83"/>
  <c r="M73" i="83"/>
  <c r="M72" i="83"/>
  <c r="M71" i="83"/>
  <c r="M70" i="83"/>
  <c r="M69" i="83"/>
  <c r="M68" i="83"/>
  <c r="M67" i="83"/>
  <c r="M66" i="83"/>
  <c r="M65" i="83"/>
  <c r="M64" i="83"/>
  <c r="M63" i="83"/>
  <c r="M62" i="83"/>
  <c r="M61" i="83"/>
  <c r="M60" i="83"/>
  <c r="M59" i="83"/>
  <c r="M58" i="83"/>
  <c r="M57" i="83"/>
  <c r="M56" i="83"/>
  <c r="M55" i="83"/>
  <c r="M54" i="83"/>
  <c r="M53" i="83"/>
  <c r="M52" i="83"/>
  <c r="M51" i="83"/>
  <c r="M50" i="83"/>
  <c r="M49" i="83"/>
  <c r="M48" i="83"/>
  <c r="M47" i="83"/>
  <c r="M46" i="83"/>
  <c r="M45" i="83"/>
  <c r="M44" i="83"/>
  <c r="M43" i="83"/>
  <c r="M42" i="83"/>
  <c r="M41" i="83"/>
  <c r="M40" i="83"/>
  <c r="M39" i="83"/>
  <c r="M38" i="83"/>
  <c r="M37" i="83"/>
  <c r="M36" i="83"/>
  <c r="M35" i="83"/>
  <c r="M34" i="83"/>
  <c r="M33" i="83"/>
  <c r="M32" i="83"/>
  <c r="M31" i="83"/>
  <c r="M30" i="83"/>
  <c r="M29" i="83"/>
  <c r="M28" i="83"/>
  <c r="M27" i="83"/>
  <c r="M26" i="83"/>
  <c r="M25" i="83"/>
  <c r="M24" i="83"/>
  <c r="M23" i="83"/>
  <c r="M22" i="83"/>
  <c r="M21" i="83"/>
  <c r="M20" i="83"/>
  <c r="M19" i="83"/>
  <c r="M18" i="83"/>
  <c r="M17" i="83"/>
  <c r="M16" i="83"/>
  <c r="M15" i="83"/>
  <c r="M14" i="83"/>
  <c r="M13" i="83"/>
  <c r="M12" i="83"/>
  <c r="M11" i="83"/>
  <c r="M10" i="83"/>
  <c r="M9" i="83"/>
  <c r="M8" i="83"/>
  <c r="M7" i="83"/>
  <c r="M6" i="83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M207" i="80"/>
  <c r="M189" i="80"/>
  <c r="M188" i="80"/>
  <c r="M187" i="80"/>
  <c r="M105" i="80"/>
  <c r="M104" i="80"/>
  <c r="M103" i="80"/>
  <c r="M82" i="80"/>
  <c r="M173" i="80"/>
  <c r="M258" i="80"/>
  <c r="P258" i="80" s="1"/>
  <c r="M256" i="80"/>
  <c r="M255" i="80"/>
  <c r="M254" i="80"/>
  <c r="M248" i="80"/>
  <c r="M222" i="80"/>
  <c r="M221" i="80"/>
  <c r="M220" i="80"/>
  <c r="M219" i="80"/>
  <c r="M218" i="80"/>
  <c r="M217" i="80"/>
  <c r="M216" i="80"/>
  <c r="M215" i="80"/>
  <c r="M214" i="80"/>
  <c r="M213" i="80"/>
  <c r="M212" i="80"/>
  <c r="M211" i="80"/>
  <c r="M210" i="80"/>
  <c r="M209" i="80"/>
  <c r="M208" i="80"/>
  <c r="M206" i="80"/>
  <c r="M205" i="80"/>
  <c r="M204" i="80"/>
  <c r="M203" i="80"/>
  <c r="M202" i="80"/>
  <c r="M201" i="80"/>
  <c r="M200" i="80"/>
  <c r="M199" i="80"/>
  <c r="M198" i="80"/>
  <c r="M197" i="80"/>
  <c r="M196" i="80"/>
  <c r="M195" i="80"/>
  <c r="M194" i="80"/>
  <c r="M193" i="80"/>
  <c r="M192" i="80"/>
  <c r="M191" i="80"/>
  <c r="M190" i="80"/>
  <c r="M186" i="80"/>
  <c r="M185" i="80"/>
  <c r="M184" i="80"/>
  <c r="M183" i="80"/>
  <c r="M182" i="80"/>
  <c r="M181" i="80"/>
  <c r="M180" i="80"/>
  <c r="M179" i="80"/>
  <c r="M178" i="80"/>
  <c r="M177" i="80"/>
  <c r="M176" i="80"/>
  <c r="M175" i="80"/>
  <c r="M172" i="80"/>
  <c r="M171" i="80"/>
  <c r="M170" i="80"/>
  <c r="M169" i="80"/>
  <c r="M168" i="80"/>
  <c r="M167" i="80"/>
  <c r="M166" i="80"/>
  <c r="M165" i="80"/>
  <c r="M164" i="80"/>
  <c r="M163" i="80"/>
  <c r="M162" i="80"/>
  <c r="M161" i="80"/>
  <c r="M160" i="80"/>
  <c r="M159" i="80"/>
  <c r="M158" i="80"/>
  <c r="M157" i="80"/>
  <c r="M156" i="80"/>
  <c r="M155" i="80"/>
  <c r="M154" i="80"/>
  <c r="M153" i="80"/>
  <c r="M152" i="80"/>
  <c r="M151" i="80"/>
  <c r="M150" i="80"/>
  <c r="M149" i="80"/>
  <c r="M148" i="80"/>
  <c r="M147" i="80"/>
  <c r="M146" i="80"/>
  <c r="M145" i="80"/>
  <c r="M144" i="80"/>
  <c r="M143" i="80"/>
  <c r="M142" i="80"/>
  <c r="M141" i="80"/>
  <c r="M140" i="80"/>
  <c r="M139" i="80"/>
  <c r="M138" i="80"/>
  <c r="M137" i="80"/>
  <c r="M136" i="80"/>
  <c r="M135" i="80"/>
  <c r="M134" i="80"/>
  <c r="M133" i="80"/>
  <c r="M132" i="80"/>
  <c r="M131" i="80"/>
  <c r="M130" i="80"/>
  <c r="M129" i="80"/>
  <c r="M128" i="80"/>
  <c r="M127" i="80"/>
  <c r="M126" i="80"/>
  <c r="M125" i="80"/>
  <c r="M124" i="80"/>
  <c r="M123" i="80"/>
  <c r="M122" i="80"/>
  <c r="M121" i="80"/>
  <c r="M120" i="80"/>
  <c r="M119" i="80"/>
  <c r="M118" i="80"/>
  <c r="M117" i="80"/>
  <c r="M116" i="80"/>
  <c r="M115" i="80"/>
  <c r="M114" i="80"/>
  <c r="M113" i="80"/>
  <c r="M112" i="80"/>
  <c r="M111" i="80"/>
  <c r="M110" i="80"/>
  <c r="M109" i="80"/>
  <c r="M108" i="80"/>
  <c r="M107" i="80"/>
  <c r="M106" i="80"/>
  <c r="M101" i="80"/>
  <c r="M100" i="80"/>
  <c r="M99" i="80"/>
  <c r="M98" i="80"/>
  <c r="M97" i="80"/>
  <c r="M96" i="80"/>
  <c r="M95" i="80"/>
  <c r="M93" i="80"/>
  <c r="M92" i="80"/>
  <c r="M91" i="80"/>
  <c r="M90" i="80"/>
  <c r="M89" i="80"/>
  <c r="M86" i="80"/>
  <c r="M85" i="80"/>
  <c r="M84" i="80"/>
  <c r="M83" i="80"/>
  <c r="M81" i="80"/>
  <c r="M80" i="80"/>
  <c r="M79" i="80"/>
  <c r="M78" i="80"/>
  <c r="M77" i="80"/>
  <c r="M75" i="80"/>
  <c r="M74" i="80"/>
  <c r="M73" i="80"/>
  <c r="M72" i="80"/>
  <c r="M71" i="80"/>
  <c r="M70" i="80"/>
  <c r="M69" i="80"/>
  <c r="M68" i="80"/>
  <c r="M67" i="80"/>
  <c r="M66" i="80"/>
  <c r="M65" i="80"/>
  <c r="M64" i="80"/>
  <c r="M63" i="80"/>
  <c r="M62" i="80"/>
  <c r="M61" i="80"/>
  <c r="M60" i="80"/>
  <c r="M59" i="80"/>
  <c r="M58" i="80"/>
  <c r="M57" i="80"/>
  <c r="M56" i="80"/>
  <c r="M55" i="80"/>
  <c r="M54" i="80"/>
  <c r="M53" i="80"/>
  <c r="M52" i="80"/>
  <c r="M51" i="80"/>
  <c r="M50" i="80"/>
  <c r="M49" i="80"/>
  <c r="M48" i="80"/>
  <c r="M47" i="80"/>
  <c r="M46" i="80"/>
  <c r="M45" i="80"/>
  <c r="M44" i="80"/>
  <c r="M43" i="80"/>
  <c r="M42" i="80"/>
  <c r="M41" i="80"/>
  <c r="M40" i="80"/>
  <c r="M39" i="80"/>
  <c r="M38" i="80"/>
  <c r="M37" i="80"/>
  <c r="M36" i="80"/>
  <c r="M35" i="80"/>
  <c r="M34" i="80"/>
  <c r="M33" i="80"/>
  <c r="M32" i="80"/>
  <c r="M31" i="80"/>
  <c r="M30" i="80"/>
  <c r="M29" i="80"/>
  <c r="M28" i="80"/>
  <c r="M27" i="80"/>
  <c r="M26" i="80"/>
  <c r="M25" i="80"/>
  <c r="M24" i="80"/>
  <c r="M23" i="80"/>
  <c r="M22" i="80"/>
  <c r="M21" i="80"/>
  <c r="M20" i="80"/>
  <c r="M19" i="80"/>
  <c r="M18" i="80"/>
  <c r="M17" i="80"/>
  <c r="M16" i="80"/>
  <c r="M15" i="80"/>
  <c r="M14" i="80"/>
  <c r="M13" i="80"/>
  <c r="M12" i="80"/>
  <c r="M11" i="80"/>
  <c r="M10" i="80"/>
  <c r="M9" i="80"/>
  <c r="M8" i="80"/>
  <c r="M7" i="80"/>
  <c r="M6" i="80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3" i="78"/>
  <c r="R82" i="78"/>
  <c r="R173" i="78"/>
  <c r="R188" i="79"/>
  <c r="R187" i="79"/>
  <c r="R103" i="79"/>
  <c r="R82" i="79"/>
  <c r="R173" i="79"/>
  <c r="R188" i="80"/>
  <c r="R187" i="80"/>
  <c r="R103" i="80"/>
  <c r="R82" i="80"/>
  <c r="R173" i="80"/>
  <c r="R188" i="81"/>
  <c r="R187" i="81"/>
  <c r="R103" i="81"/>
  <c r="R82" i="81"/>
  <c r="R173" i="81"/>
  <c r="R188" i="82"/>
  <c r="R187" i="82"/>
  <c r="R103" i="82"/>
  <c r="R82" i="82"/>
  <c r="R173" i="82"/>
  <c r="R188" i="83"/>
  <c r="R187" i="83"/>
  <c r="R103" i="83"/>
  <c r="R82" i="83"/>
  <c r="R173" i="83"/>
  <c r="R188" i="84"/>
  <c r="R187" i="84"/>
  <c r="R103" i="84"/>
  <c r="R82" i="84"/>
  <c r="R173" i="84"/>
  <c r="R188" i="85"/>
  <c r="R187" i="85"/>
  <c r="R103" i="85"/>
  <c r="R82" i="85"/>
  <c r="R173" i="85"/>
  <c r="R188" i="86"/>
  <c r="R187" i="86"/>
  <c r="R103" i="86"/>
  <c r="R82" i="86"/>
  <c r="R173" i="86"/>
  <c r="R188" i="87"/>
  <c r="R187" i="87"/>
  <c r="R103" i="87"/>
  <c r="R82" i="87"/>
  <c r="R173" i="87"/>
  <c r="R188" i="88"/>
  <c r="R187" i="88"/>
  <c r="R103" i="88"/>
  <c r="R82" i="88"/>
  <c r="R173" i="88"/>
  <c r="R188" i="89"/>
  <c r="R187" i="89"/>
  <c r="R103" i="89"/>
  <c r="R82" i="89"/>
  <c r="R173" i="89"/>
  <c r="R188" i="90"/>
  <c r="R187" i="90"/>
  <c r="R103" i="90"/>
  <c r="R82" i="90"/>
  <c r="R173" i="90"/>
  <c r="R188" i="91"/>
  <c r="R187" i="91"/>
  <c r="R103" i="91"/>
  <c r="R82" i="91"/>
  <c r="R173" i="91"/>
  <c r="R188" i="92"/>
  <c r="R187" i="92"/>
  <c r="R103" i="92"/>
  <c r="R82" i="92"/>
  <c r="R173" i="92"/>
  <c r="R188" i="93"/>
  <c r="R187" i="93"/>
  <c r="R103" i="93"/>
  <c r="R82" i="93"/>
  <c r="R173" i="93"/>
  <c r="R188" i="94"/>
  <c r="R187" i="94"/>
  <c r="R103" i="94"/>
  <c r="R82" i="94"/>
  <c r="R173" i="94"/>
  <c r="R188" i="95"/>
  <c r="R187" i="95"/>
  <c r="R103" i="95"/>
  <c r="R82" i="95"/>
  <c r="R173" i="95"/>
  <c r="R188" i="96"/>
  <c r="R187" i="96"/>
  <c r="R103" i="96"/>
  <c r="R82" i="96"/>
  <c r="R173" i="96"/>
  <c r="R188" i="97"/>
  <c r="R187" i="97"/>
  <c r="R103" i="97"/>
  <c r="R82" i="97"/>
  <c r="R173" i="97"/>
  <c r="R188" i="98"/>
  <c r="R187" i="98"/>
  <c r="R103" i="98"/>
  <c r="R82" i="98"/>
  <c r="R173" i="98"/>
  <c r="R188" i="99"/>
  <c r="R187" i="99"/>
  <c r="R103" i="99"/>
  <c r="R82" i="99"/>
  <c r="R173" i="99"/>
  <c r="R188" i="100"/>
  <c r="R187" i="100"/>
  <c r="R103" i="100"/>
  <c r="R82" i="100"/>
  <c r="R173" i="100"/>
  <c r="R188" i="101"/>
  <c r="R187" i="101"/>
  <c r="R103" i="101"/>
  <c r="R82" i="101"/>
  <c r="R173" i="101"/>
  <c r="R188" i="102"/>
  <c r="R187" i="102"/>
  <c r="R103" i="102"/>
  <c r="R82" i="102"/>
  <c r="R173" i="102"/>
  <c r="R188" i="103"/>
  <c r="R187" i="103"/>
  <c r="R103" i="103"/>
  <c r="R82" i="103"/>
  <c r="R173" i="103"/>
  <c r="R188" i="104"/>
  <c r="R187" i="104"/>
  <c r="R103" i="104"/>
  <c r="R82" i="104"/>
  <c r="R173" i="104"/>
  <c r="R188" i="105"/>
  <c r="R187" i="105"/>
  <c r="R103" i="105"/>
  <c r="R82" i="105"/>
  <c r="R173" i="105"/>
  <c r="R188" i="106"/>
  <c r="R187" i="106"/>
  <c r="R103" i="106"/>
  <c r="R82" i="106"/>
  <c r="R173" i="106"/>
  <c r="R188" i="107"/>
  <c r="R187" i="107"/>
  <c r="R103" i="107"/>
  <c r="R82" i="107"/>
  <c r="R173" i="107"/>
  <c r="R188" i="77"/>
  <c r="M188" i="77"/>
  <c r="P188" i="77" s="1"/>
  <c r="R187" i="77"/>
  <c r="M187" i="77"/>
  <c r="P187" i="77" s="1"/>
  <c r="M105" i="77"/>
  <c r="P105" i="77" s="1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P9" i="83" l="1"/>
  <c r="M9" i="8"/>
  <c r="P49" i="83"/>
  <c r="M49" i="8"/>
  <c r="P93" i="83"/>
  <c r="M93" i="8"/>
  <c r="P122" i="83"/>
  <c r="M122" i="8"/>
  <c r="P162" i="83"/>
  <c r="M162" i="8"/>
  <c r="M216" i="8"/>
  <c r="P216" i="83"/>
  <c r="P84" i="83"/>
  <c r="M84" i="8"/>
  <c r="P200" i="83"/>
  <c r="M200" i="8"/>
  <c r="P11" i="83"/>
  <c r="M11" i="8"/>
  <c r="P19" i="83"/>
  <c r="M19" i="8"/>
  <c r="P27" i="83"/>
  <c r="M27" i="8"/>
  <c r="P35" i="83"/>
  <c r="M35" i="8"/>
  <c r="P43" i="83"/>
  <c r="M43" i="8"/>
  <c r="P51" i="83"/>
  <c r="M51" i="8"/>
  <c r="P59" i="83"/>
  <c r="M59" i="8"/>
  <c r="P67" i="83"/>
  <c r="M67" i="8"/>
  <c r="P75" i="83"/>
  <c r="M75" i="8"/>
  <c r="P85" i="83"/>
  <c r="M85" i="8"/>
  <c r="P96" i="83"/>
  <c r="M96" i="8"/>
  <c r="P108" i="83"/>
  <c r="M108" i="8"/>
  <c r="P116" i="83"/>
  <c r="M116" i="8"/>
  <c r="P124" i="83"/>
  <c r="M124" i="8"/>
  <c r="P132" i="83"/>
  <c r="M132" i="8"/>
  <c r="P140" i="83"/>
  <c r="M140" i="8"/>
  <c r="P148" i="83"/>
  <c r="M148" i="8"/>
  <c r="P156" i="83"/>
  <c r="M156" i="8"/>
  <c r="P164" i="83"/>
  <c r="M164" i="8"/>
  <c r="P172" i="83"/>
  <c r="M172" i="8"/>
  <c r="P182" i="83"/>
  <c r="M182" i="8"/>
  <c r="P193" i="83"/>
  <c r="M193" i="8"/>
  <c r="P201" i="83"/>
  <c r="M201" i="8"/>
  <c r="P210" i="83"/>
  <c r="M210" i="8"/>
  <c r="P248" i="83"/>
  <c r="M248" i="8"/>
  <c r="P104" i="83"/>
  <c r="M104" i="8"/>
  <c r="P25" i="83"/>
  <c r="M25" i="8"/>
  <c r="P57" i="83"/>
  <c r="M57" i="8"/>
  <c r="P83" i="83"/>
  <c r="M83" i="8"/>
  <c r="P114" i="83"/>
  <c r="M114" i="8"/>
  <c r="P138" i="83"/>
  <c r="M138" i="8"/>
  <c r="P154" i="83"/>
  <c r="M154" i="8"/>
  <c r="P180" i="83"/>
  <c r="M180" i="8"/>
  <c r="P191" i="83"/>
  <c r="M191" i="8"/>
  <c r="P76" i="83"/>
  <c r="M76" i="8"/>
  <c r="P10" i="83"/>
  <c r="M10" i="8"/>
  <c r="P50" i="83"/>
  <c r="M50" i="8"/>
  <c r="P115" i="83"/>
  <c r="M115" i="8"/>
  <c r="P139" i="83"/>
  <c r="M139" i="8"/>
  <c r="P171" i="83"/>
  <c r="M171" i="8"/>
  <c r="P209" i="83"/>
  <c r="M209" i="8"/>
  <c r="P12" i="83"/>
  <c r="M12" i="8"/>
  <c r="P20" i="83"/>
  <c r="M20" i="8"/>
  <c r="P28" i="83"/>
  <c r="M28" i="8"/>
  <c r="P36" i="83"/>
  <c r="M36" i="8"/>
  <c r="P44" i="83"/>
  <c r="M44" i="8"/>
  <c r="P52" i="83"/>
  <c r="M52" i="8"/>
  <c r="P60" i="83"/>
  <c r="M60" i="8"/>
  <c r="P68" i="83"/>
  <c r="M68" i="8"/>
  <c r="P86" i="83"/>
  <c r="M86" i="8"/>
  <c r="P97" i="83"/>
  <c r="M97" i="8"/>
  <c r="P109" i="83"/>
  <c r="M109" i="8"/>
  <c r="P117" i="83"/>
  <c r="M117" i="8"/>
  <c r="P125" i="83"/>
  <c r="M125" i="8"/>
  <c r="P141" i="83"/>
  <c r="M141" i="8"/>
  <c r="P149" i="83"/>
  <c r="M149" i="8"/>
  <c r="P157" i="83"/>
  <c r="M157" i="8"/>
  <c r="P165" i="83"/>
  <c r="M165" i="8"/>
  <c r="P175" i="83"/>
  <c r="M175" i="8"/>
  <c r="P183" i="83"/>
  <c r="M183" i="8"/>
  <c r="P194" i="83"/>
  <c r="M194" i="8"/>
  <c r="P202" i="83"/>
  <c r="M202" i="8"/>
  <c r="P211" i="83"/>
  <c r="M211" i="8"/>
  <c r="P254" i="83"/>
  <c r="M254" i="8"/>
  <c r="P105" i="83"/>
  <c r="M105" i="8"/>
  <c r="P13" i="83"/>
  <c r="M13" i="8"/>
  <c r="P21" i="83"/>
  <c r="M21" i="8"/>
  <c r="P29" i="83"/>
  <c r="M29" i="8"/>
  <c r="P37" i="83"/>
  <c r="M37" i="8"/>
  <c r="P45" i="83"/>
  <c r="M45" i="8"/>
  <c r="P61" i="83"/>
  <c r="M61" i="8"/>
  <c r="P69" i="83"/>
  <c r="M69" i="8"/>
  <c r="P78" i="83"/>
  <c r="M78" i="8"/>
  <c r="P89" i="83"/>
  <c r="M89" i="8"/>
  <c r="P98" i="83"/>
  <c r="M98" i="8"/>
  <c r="P110" i="83"/>
  <c r="M110" i="8"/>
  <c r="P118" i="83"/>
  <c r="M118" i="8"/>
  <c r="P126" i="83"/>
  <c r="M126" i="8"/>
  <c r="P134" i="83"/>
  <c r="M134" i="8"/>
  <c r="P142" i="83"/>
  <c r="M142" i="8"/>
  <c r="P150" i="83"/>
  <c r="M150" i="8"/>
  <c r="P158" i="83"/>
  <c r="M158" i="8"/>
  <c r="P166" i="83"/>
  <c r="M166" i="8"/>
  <c r="P176" i="83"/>
  <c r="M176" i="8"/>
  <c r="P184" i="83"/>
  <c r="M184" i="8"/>
  <c r="P195" i="83"/>
  <c r="M195" i="8"/>
  <c r="P203" i="83"/>
  <c r="M203" i="8"/>
  <c r="P212" i="83"/>
  <c r="M212" i="8"/>
  <c r="P255" i="83"/>
  <c r="M255" i="8"/>
  <c r="P187" i="83"/>
  <c r="M187" i="8"/>
  <c r="P17" i="83"/>
  <c r="M17" i="8"/>
  <c r="P41" i="83"/>
  <c r="M41" i="8"/>
  <c r="P73" i="83"/>
  <c r="M73" i="8"/>
  <c r="P106" i="83"/>
  <c r="M106" i="8"/>
  <c r="P130" i="83"/>
  <c r="M130" i="8"/>
  <c r="P146" i="83"/>
  <c r="M146" i="8"/>
  <c r="P170" i="83"/>
  <c r="M170" i="8"/>
  <c r="P199" i="83"/>
  <c r="M199" i="8"/>
  <c r="P82" i="83"/>
  <c r="M82" i="8"/>
  <c r="P147" i="83"/>
  <c r="M147" i="8"/>
  <c r="P181" i="83"/>
  <c r="M181" i="8"/>
  <c r="P103" i="83"/>
  <c r="M103" i="8"/>
  <c r="P14" i="83"/>
  <c r="M14" i="8"/>
  <c r="P22" i="83"/>
  <c r="M22" i="8"/>
  <c r="P30" i="83"/>
  <c r="M30" i="8"/>
  <c r="P38" i="83"/>
  <c r="M38" i="8"/>
  <c r="P46" i="83"/>
  <c r="M46" i="8"/>
  <c r="P54" i="83"/>
  <c r="M54" i="8"/>
  <c r="P62" i="83"/>
  <c r="M62" i="8"/>
  <c r="P70" i="83"/>
  <c r="M70" i="8"/>
  <c r="P79" i="83"/>
  <c r="M79" i="8"/>
  <c r="P90" i="83"/>
  <c r="M90" i="8"/>
  <c r="P99" i="83"/>
  <c r="M99" i="8"/>
  <c r="P111" i="83"/>
  <c r="M111" i="8"/>
  <c r="P119" i="83"/>
  <c r="M119" i="8"/>
  <c r="P127" i="83"/>
  <c r="M127" i="8"/>
  <c r="P135" i="83"/>
  <c r="M135" i="8"/>
  <c r="P143" i="83"/>
  <c r="M143" i="8"/>
  <c r="P151" i="83"/>
  <c r="M151" i="8"/>
  <c r="P159" i="83"/>
  <c r="M159" i="8"/>
  <c r="P167" i="83"/>
  <c r="M167" i="8"/>
  <c r="P177" i="83"/>
  <c r="M177" i="8"/>
  <c r="P185" i="83"/>
  <c r="M185" i="8"/>
  <c r="P196" i="83"/>
  <c r="M196" i="8"/>
  <c r="P204" i="83"/>
  <c r="M204" i="8"/>
  <c r="P213" i="83"/>
  <c r="M213" i="8"/>
  <c r="P256" i="83"/>
  <c r="M256" i="8"/>
  <c r="P188" i="83"/>
  <c r="M188" i="8"/>
  <c r="P65" i="83"/>
  <c r="M65" i="8"/>
  <c r="P26" i="83"/>
  <c r="M26" i="8"/>
  <c r="P42" i="83"/>
  <c r="M42" i="8"/>
  <c r="P66" i="83"/>
  <c r="M66" i="8"/>
  <c r="P107" i="83"/>
  <c r="M107" i="8"/>
  <c r="P131" i="83"/>
  <c r="M131" i="8"/>
  <c r="P155" i="83"/>
  <c r="M155" i="8"/>
  <c r="P192" i="83"/>
  <c r="M192" i="8"/>
  <c r="P7" i="83"/>
  <c r="M7" i="8"/>
  <c r="P15" i="83"/>
  <c r="M15" i="8"/>
  <c r="P23" i="83"/>
  <c r="M23" i="8"/>
  <c r="P47" i="83"/>
  <c r="M47" i="8"/>
  <c r="P55" i="83"/>
  <c r="M55" i="8"/>
  <c r="P63" i="83"/>
  <c r="M63" i="8"/>
  <c r="P71" i="83"/>
  <c r="M71" i="8"/>
  <c r="P80" i="83"/>
  <c r="M80" i="8"/>
  <c r="P91" i="83"/>
  <c r="M91" i="8"/>
  <c r="P100" i="83"/>
  <c r="M100" i="8"/>
  <c r="P112" i="83"/>
  <c r="M112" i="8"/>
  <c r="P120" i="83"/>
  <c r="M120" i="8"/>
  <c r="P128" i="83"/>
  <c r="M128" i="8"/>
  <c r="P136" i="83"/>
  <c r="M136" i="8"/>
  <c r="P144" i="83"/>
  <c r="M144" i="8"/>
  <c r="P152" i="83"/>
  <c r="M152" i="8"/>
  <c r="P160" i="83"/>
  <c r="M160" i="8"/>
  <c r="P168" i="83"/>
  <c r="M168" i="8"/>
  <c r="P178" i="83"/>
  <c r="M178" i="8"/>
  <c r="P186" i="83"/>
  <c r="M186" i="8"/>
  <c r="P197" i="83"/>
  <c r="M197" i="8"/>
  <c r="P205" i="83"/>
  <c r="M205" i="8"/>
  <c r="P214" i="83"/>
  <c r="M214" i="8"/>
  <c r="P189" i="83"/>
  <c r="M189" i="8"/>
  <c r="P33" i="83"/>
  <c r="M33" i="8"/>
  <c r="P208" i="83"/>
  <c r="M208" i="8"/>
  <c r="P58" i="83"/>
  <c r="M58" i="8"/>
  <c r="P95" i="83"/>
  <c r="M95" i="8"/>
  <c r="P123" i="83"/>
  <c r="M123" i="8"/>
  <c r="P163" i="83"/>
  <c r="M163" i="8"/>
  <c r="M234" i="8"/>
  <c r="P234" i="83"/>
  <c r="P8" i="83"/>
  <c r="M8" i="8"/>
  <c r="P16" i="83"/>
  <c r="M16" i="8"/>
  <c r="P24" i="83"/>
  <c r="M24" i="8"/>
  <c r="P32" i="83"/>
  <c r="M32" i="8"/>
  <c r="P40" i="83"/>
  <c r="M40" i="8"/>
  <c r="P48" i="83"/>
  <c r="M48" i="8"/>
  <c r="P56" i="83"/>
  <c r="M56" i="8"/>
  <c r="P64" i="83"/>
  <c r="M64" i="8"/>
  <c r="P72" i="83"/>
  <c r="M72" i="8"/>
  <c r="P81" i="83"/>
  <c r="M81" i="8"/>
  <c r="P92" i="83"/>
  <c r="M92" i="8"/>
  <c r="P101" i="83"/>
  <c r="M101" i="8"/>
  <c r="P113" i="83"/>
  <c r="M113" i="8"/>
  <c r="P121" i="83"/>
  <c r="M121" i="8"/>
  <c r="P129" i="83"/>
  <c r="M129" i="8"/>
  <c r="P137" i="83"/>
  <c r="M137" i="8"/>
  <c r="P145" i="83"/>
  <c r="M145" i="8"/>
  <c r="P153" i="83"/>
  <c r="M153" i="8"/>
  <c r="P161" i="83"/>
  <c r="M161" i="8"/>
  <c r="P169" i="83"/>
  <c r="M169" i="8"/>
  <c r="P179" i="83"/>
  <c r="M179" i="8"/>
  <c r="P190" i="83"/>
  <c r="M190" i="8"/>
  <c r="P198" i="83"/>
  <c r="M198" i="8"/>
  <c r="P206" i="83"/>
  <c r="M206" i="8"/>
  <c r="P215" i="83"/>
  <c r="M215" i="8"/>
  <c r="P207" i="83"/>
  <c r="M207" i="8"/>
  <c r="P173" i="83"/>
  <c r="M173" i="8"/>
  <c r="P133" i="83"/>
  <c r="M133" i="8"/>
  <c r="P77" i="83"/>
  <c r="M77" i="8"/>
  <c r="P74" i="83"/>
  <c r="M74" i="8"/>
  <c r="P53" i="83"/>
  <c r="M53" i="8"/>
  <c r="P39" i="83"/>
  <c r="M39" i="8"/>
  <c r="P34" i="83"/>
  <c r="M34" i="8"/>
  <c r="P31" i="83"/>
  <c r="M31" i="8"/>
  <c r="P18" i="83"/>
  <c r="M18" i="8"/>
  <c r="P6" i="83"/>
  <c r="M6" i="8"/>
  <c r="P234" i="81"/>
  <c r="P17" i="80"/>
  <c r="P49" i="80"/>
  <c r="P65" i="80"/>
  <c r="P122" i="80"/>
  <c r="P146" i="80"/>
  <c r="P216" i="80"/>
  <c r="P13" i="80"/>
  <c r="P21" i="80"/>
  <c r="P29" i="80"/>
  <c r="P37" i="80"/>
  <c r="P45" i="80"/>
  <c r="P61" i="80"/>
  <c r="P69" i="80"/>
  <c r="P78" i="80"/>
  <c r="P89" i="80"/>
  <c r="P98" i="80"/>
  <c r="P118" i="80"/>
  <c r="P126" i="80"/>
  <c r="P134" i="80"/>
  <c r="P142" i="80"/>
  <c r="P150" i="80"/>
  <c r="P158" i="80"/>
  <c r="P166" i="80"/>
  <c r="P176" i="80"/>
  <c r="P184" i="80"/>
  <c r="P195" i="80"/>
  <c r="P203" i="80"/>
  <c r="P212" i="80"/>
  <c r="P220" i="80"/>
  <c r="P173" i="80"/>
  <c r="P207" i="80"/>
  <c r="P14" i="80"/>
  <c r="P22" i="80"/>
  <c r="P30" i="80"/>
  <c r="P38" i="80"/>
  <c r="P54" i="80"/>
  <c r="P62" i="80"/>
  <c r="P70" i="80"/>
  <c r="P79" i="80"/>
  <c r="P90" i="80"/>
  <c r="P99" i="80"/>
  <c r="P119" i="80"/>
  <c r="P127" i="80"/>
  <c r="P135" i="80"/>
  <c r="P143" i="80"/>
  <c r="P151" i="80"/>
  <c r="P159" i="80"/>
  <c r="P167" i="80"/>
  <c r="P177" i="80"/>
  <c r="P185" i="80"/>
  <c r="P196" i="80"/>
  <c r="P204" i="80"/>
  <c r="P213" i="80"/>
  <c r="P221" i="80"/>
  <c r="P82" i="80"/>
  <c r="P76" i="80"/>
  <c r="P7" i="80"/>
  <c r="P15" i="80"/>
  <c r="P23" i="80"/>
  <c r="P31" i="80"/>
  <c r="P55" i="80"/>
  <c r="P63" i="80"/>
  <c r="P71" i="80"/>
  <c r="P91" i="80"/>
  <c r="P100" i="80"/>
  <c r="P112" i="80"/>
  <c r="P120" i="80"/>
  <c r="P128" i="80"/>
  <c r="P136" i="80"/>
  <c r="P144" i="80"/>
  <c r="P152" i="80"/>
  <c r="P160" i="80"/>
  <c r="P168" i="80"/>
  <c r="P178" i="80"/>
  <c r="P186" i="80"/>
  <c r="P197" i="80"/>
  <c r="P214" i="80"/>
  <c r="P222" i="80"/>
  <c r="P103" i="80"/>
  <c r="P47" i="80"/>
  <c r="P8" i="80"/>
  <c r="P16" i="80"/>
  <c r="P24" i="80"/>
  <c r="P56" i="80"/>
  <c r="P64" i="80"/>
  <c r="P72" i="80"/>
  <c r="P81" i="80"/>
  <c r="P92" i="80"/>
  <c r="P101" i="80"/>
  <c r="P113" i="80"/>
  <c r="P121" i="80"/>
  <c r="P129" i="80"/>
  <c r="P137" i="80"/>
  <c r="P145" i="80"/>
  <c r="P153" i="80"/>
  <c r="P161" i="80"/>
  <c r="P169" i="80"/>
  <c r="P179" i="80"/>
  <c r="P190" i="80"/>
  <c r="P198" i="80"/>
  <c r="P206" i="80"/>
  <c r="P215" i="80"/>
  <c r="P248" i="80"/>
  <c r="P104" i="80"/>
  <c r="P191" i="80"/>
  <c r="P10" i="80"/>
  <c r="P26" i="80"/>
  <c r="P34" i="80"/>
  <c r="P42" i="80"/>
  <c r="P50" i="80"/>
  <c r="P58" i="80"/>
  <c r="P66" i="80"/>
  <c r="P74" i="80"/>
  <c r="P84" i="80"/>
  <c r="P95" i="80"/>
  <c r="P107" i="80"/>
  <c r="P123" i="80"/>
  <c r="P131" i="80"/>
  <c r="P139" i="80"/>
  <c r="P147" i="80"/>
  <c r="P155" i="80"/>
  <c r="P163" i="80"/>
  <c r="P171" i="80"/>
  <c r="P181" i="80"/>
  <c r="P192" i="80"/>
  <c r="P200" i="80"/>
  <c r="P209" i="80"/>
  <c r="P217" i="80"/>
  <c r="P255" i="80"/>
  <c r="P187" i="80"/>
  <c r="P9" i="80"/>
  <c r="P33" i="80"/>
  <c r="P57" i="80"/>
  <c r="P73" i="80"/>
  <c r="P106" i="80"/>
  <c r="P114" i="80"/>
  <c r="P130" i="80"/>
  <c r="P138" i="80"/>
  <c r="P154" i="80"/>
  <c r="P162" i="80"/>
  <c r="P170" i="80"/>
  <c r="P180" i="80"/>
  <c r="P208" i="80"/>
  <c r="P254" i="80"/>
  <c r="P105" i="80"/>
  <c r="P19" i="80"/>
  <c r="P27" i="80"/>
  <c r="P35" i="80"/>
  <c r="P43" i="80"/>
  <c r="P51" i="80"/>
  <c r="P59" i="80"/>
  <c r="P67" i="80"/>
  <c r="P75" i="80"/>
  <c r="P85" i="80"/>
  <c r="P96" i="80"/>
  <c r="P108" i="80"/>
  <c r="P116" i="80"/>
  <c r="P124" i="80"/>
  <c r="P132" i="80"/>
  <c r="P140" i="80"/>
  <c r="P148" i="80"/>
  <c r="P156" i="80"/>
  <c r="P164" i="80"/>
  <c r="P172" i="80"/>
  <c r="P182" i="80"/>
  <c r="P193" i="80"/>
  <c r="P201" i="80"/>
  <c r="P210" i="80"/>
  <c r="P218" i="80"/>
  <c r="P256" i="80"/>
  <c r="P188" i="80"/>
  <c r="P25" i="80"/>
  <c r="P83" i="80"/>
  <c r="P199" i="80"/>
  <c r="P12" i="80"/>
  <c r="P20" i="80"/>
  <c r="P28" i="80"/>
  <c r="P36" i="80"/>
  <c r="P44" i="80"/>
  <c r="P52" i="80"/>
  <c r="P60" i="80"/>
  <c r="P68" i="80"/>
  <c r="P86" i="80"/>
  <c r="P97" i="80"/>
  <c r="P109" i="80"/>
  <c r="P117" i="80"/>
  <c r="P125" i="80"/>
  <c r="P141" i="80"/>
  <c r="P149" i="80"/>
  <c r="P157" i="80"/>
  <c r="P165" i="80"/>
  <c r="P175" i="80"/>
  <c r="P183" i="80"/>
  <c r="P194" i="80"/>
  <c r="P202" i="80"/>
  <c r="P211" i="80"/>
  <c r="P219" i="80"/>
  <c r="P189" i="80"/>
  <c r="P205" i="80"/>
  <c r="P133" i="80"/>
  <c r="P115" i="80"/>
  <c r="P111" i="80"/>
  <c r="P110" i="80"/>
  <c r="P93" i="80"/>
  <c r="P80" i="80"/>
  <c r="P77" i="80"/>
  <c r="P53" i="80"/>
  <c r="P48" i="80"/>
  <c r="P46" i="80"/>
  <c r="P41" i="80"/>
  <c r="P40" i="80"/>
  <c r="P39" i="80"/>
  <c r="P32" i="80"/>
  <c r="P18" i="80"/>
  <c r="P11" i="80"/>
  <c r="P6" i="80"/>
  <c r="E103" i="77"/>
  <c r="E186" i="77"/>
  <c r="N262" i="106"/>
  <c r="N262" i="105"/>
  <c r="P5" i="107"/>
  <c r="N262" i="107"/>
  <c r="N262" i="103"/>
  <c r="N262" i="104"/>
  <c r="P5" i="102"/>
  <c r="N262" i="102"/>
  <c r="G87" i="77"/>
  <c r="J87" i="77" s="1"/>
  <c r="G88" i="78" s="1"/>
  <c r="J88" i="78" s="1"/>
  <c r="G235" i="77"/>
  <c r="J235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N262" i="95"/>
  <c r="R23" i="8" s="1"/>
  <c r="N262" i="82"/>
  <c r="N262" i="90"/>
  <c r="N262" i="79"/>
  <c r="N268" i="79" s="1"/>
  <c r="N271" i="79" s="1"/>
  <c r="N262" i="85"/>
  <c r="N262" i="93"/>
  <c r="N262" i="101"/>
  <c r="N262" i="78"/>
  <c r="N268" i="78" s="1"/>
  <c r="N271" i="78" s="1"/>
  <c r="N262" i="86"/>
  <c r="N262" i="89"/>
  <c r="N262" i="81"/>
  <c r="N262" i="94"/>
  <c r="N262" i="83"/>
  <c r="N262" i="87"/>
  <c r="N262" i="91"/>
  <c r="N262" i="99"/>
  <c r="N262" i="97"/>
  <c r="N262" i="98"/>
  <c r="N262" i="80"/>
  <c r="N262" i="84"/>
  <c r="N262" i="88"/>
  <c r="N262" i="92"/>
  <c r="N262" i="96"/>
  <c r="N262" i="100"/>
  <c r="N268" i="97" l="1"/>
  <c r="N271" i="97" s="1"/>
  <c r="R25" i="8"/>
  <c r="N268" i="100"/>
  <c r="N271" i="100" s="1"/>
  <c r="R28" i="8"/>
  <c r="N268" i="99"/>
  <c r="N270" i="99" s="1"/>
  <c r="R27" i="8"/>
  <c r="N268" i="101"/>
  <c r="N270" i="101" s="1"/>
  <c r="R29" i="8"/>
  <c r="N268" i="92"/>
  <c r="N271" i="92" s="1"/>
  <c r="R20" i="8"/>
  <c r="N268" i="87"/>
  <c r="N271" i="87" s="1"/>
  <c r="R15" i="8"/>
  <c r="N268" i="93"/>
  <c r="N270" i="93" s="1"/>
  <c r="R21" i="8"/>
  <c r="N268" i="85"/>
  <c r="N271" i="85" s="1"/>
  <c r="R13" i="8"/>
  <c r="N268" i="107"/>
  <c r="N271" i="107" s="1"/>
  <c r="R35" i="8"/>
  <c r="N268" i="88"/>
  <c r="N270" i="88" s="1"/>
  <c r="R16" i="8"/>
  <c r="N268" i="83"/>
  <c r="N271" i="83" s="1"/>
  <c r="R11" i="8"/>
  <c r="N268" i="84"/>
  <c r="N271" i="84" s="1"/>
  <c r="R12" i="8"/>
  <c r="N268" i="94"/>
  <c r="N270" i="94" s="1"/>
  <c r="R22" i="8"/>
  <c r="N268" i="81"/>
  <c r="N270" i="81" s="1"/>
  <c r="R9" i="8"/>
  <c r="N268" i="90"/>
  <c r="N271" i="90" s="1"/>
  <c r="R18" i="8"/>
  <c r="N268" i="105"/>
  <c r="N270" i="105" s="1"/>
  <c r="R33" i="8"/>
  <c r="N268" i="80"/>
  <c r="N270" i="80" s="1"/>
  <c r="R8" i="8"/>
  <c r="N268" i="98"/>
  <c r="N271" i="98" s="1"/>
  <c r="R26" i="8"/>
  <c r="N268" i="89"/>
  <c r="N270" i="89" s="1"/>
  <c r="R17" i="8"/>
  <c r="N268" i="82"/>
  <c r="N271" i="82" s="1"/>
  <c r="R10" i="8"/>
  <c r="N268" i="106"/>
  <c r="N271" i="106" s="1"/>
  <c r="R34" i="8"/>
  <c r="N268" i="86"/>
  <c r="N271" i="86" s="1"/>
  <c r="R14" i="8"/>
  <c r="N268" i="104"/>
  <c r="N270" i="104" s="1"/>
  <c r="R32" i="8"/>
  <c r="N268" i="103"/>
  <c r="N270" i="103" s="1"/>
  <c r="R31" i="8"/>
  <c r="N268" i="102"/>
  <c r="N271" i="102" s="1"/>
  <c r="R30" i="8"/>
  <c r="N268" i="96"/>
  <c r="N270" i="96" s="1"/>
  <c r="R24" i="8"/>
  <c r="N268" i="95"/>
  <c r="N271" i="95" s="1"/>
  <c r="N268" i="91"/>
  <c r="N270" i="91" s="1"/>
  <c r="R19" i="8"/>
  <c r="N270" i="92"/>
  <c r="N270" i="83"/>
  <c r="N271" i="99"/>
  <c r="N270" i="79"/>
  <c r="N270" i="78"/>
  <c r="G186" i="77"/>
  <c r="J186" i="77" s="1"/>
  <c r="G186" i="78" s="1"/>
  <c r="J186" i="78" s="1"/>
  <c r="N270" i="90"/>
  <c r="N270" i="87"/>
  <c r="N271" i="94"/>
  <c r="N270" i="97"/>
  <c r="N271" i="80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N270" i="107" l="1"/>
  <c r="N270" i="106"/>
  <c r="N271" i="101"/>
  <c r="N271" i="88"/>
  <c r="N270" i="84"/>
  <c r="N270" i="98"/>
  <c r="N270" i="100"/>
  <c r="N271" i="89"/>
  <c r="N270" i="85"/>
  <c r="N271" i="105"/>
  <c r="N271" i="93"/>
  <c r="N270" i="82"/>
  <c r="N270" i="86"/>
  <c r="N271" i="81"/>
  <c r="N271" i="104"/>
  <c r="N271" i="103"/>
  <c r="N270" i="102"/>
  <c r="N271" i="96"/>
  <c r="N270" i="95"/>
  <c r="N271" i="91"/>
  <c r="P136" i="77"/>
  <c r="P134" i="77"/>
  <c r="P135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AB20" i="8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20" i="77"/>
  <c r="R219" i="77"/>
  <c r="M219" i="77"/>
  <c r="P219" i="77" s="1"/>
  <c r="R218" i="77"/>
  <c r="M218" i="77"/>
  <c r="P218" i="77" s="1"/>
  <c r="R217" i="77"/>
  <c r="M217" i="77"/>
  <c r="P217" i="77" s="1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M111" i="77"/>
  <c r="M110" i="77"/>
  <c r="M109" i="77"/>
  <c r="M108" i="77"/>
  <c r="M107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P20" i="77" s="1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49" i="77" l="1"/>
  <c r="P53" i="77"/>
  <c r="P57" i="77"/>
  <c r="P61" i="77"/>
  <c r="P65" i="77"/>
  <c r="P69" i="77"/>
  <c r="P73" i="77"/>
  <c r="P113" i="77"/>
  <c r="P131" i="77"/>
  <c r="P139" i="77"/>
  <c r="P143" i="77"/>
  <c r="P147" i="77"/>
  <c r="P151" i="77"/>
  <c r="P155" i="77"/>
  <c r="P159" i="77"/>
  <c r="P163" i="77"/>
  <c r="P167" i="77"/>
  <c r="P171" i="77"/>
  <c r="P178" i="77"/>
  <c r="P8" i="77"/>
  <c r="P12" i="77"/>
  <c r="P16" i="77"/>
  <c r="P24" i="77"/>
  <c r="P28" i="77"/>
  <c r="P32" i="77"/>
  <c r="P36" i="77"/>
  <c r="P41" i="77"/>
  <c r="P45" i="77"/>
  <c r="P79" i="77"/>
  <c r="P84" i="77"/>
  <c r="P93" i="77"/>
  <c r="P98" i="77"/>
  <c r="P109" i="77"/>
  <c r="P118" i="77"/>
  <c r="P122" i="77"/>
  <c r="P127" i="77"/>
  <c r="P179" i="77"/>
  <c r="P183" i="77"/>
  <c r="P192" i="77"/>
  <c r="P196" i="77"/>
  <c r="P200" i="77"/>
  <c r="P204" i="77"/>
  <c r="P209" i="77"/>
  <c r="P213" i="77"/>
  <c r="P255" i="77"/>
  <c r="P124" i="77"/>
  <c r="P99" i="77"/>
  <c r="P137" i="77"/>
  <c r="P46" i="77"/>
  <c r="P50" i="77"/>
  <c r="P54" i="77"/>
  <c r="P58" i="77"/>
  <c r="P62" i="77"/>
  <c r="P66" i="77"/>
  <c r="P70" i="77"/>
  <c r="P74" i="77"/>
  <c r="P110" i="77"/>
  <c r="P114" i="77"/>
  <c r="P132" i="77"/>
  <c r="P140" i="77"/>
  <c r="P144" i="77"/>
  <c r="P148" i="77"/>
  <c r="P152" i="77"/>
  <c r="P156" i="77"/>
  <c r="P160" i="77"/>
  <c r="P164" i="77"/>
  <c r="P168" i="77"/>
  <c r="P172" i="77"/>
  <c r="P9" i="77"/>
  <c r="P13" i="77"/>
  <c r="P17" i="77"/>
  <c r="P21" i="77"/>
  <c r="P25" i="77"/>
  <c r="P29" i="77"/>
  <c r="P33" i="77"/>
  <c r="P37" i="77"/>
  <c r="P42" i="77"/>
  <c r="P80" i="77"/>
  <c r="P85" i="77"/>
  <c r="P95" i="77"/>
  <c r="P106" i="77"/>
  <c r="P115" i="77"/>
  <c r="P119" i="77"/>
  <c r="P123" i="77"/>
  <c r="P128" i="77"/>
  <c r="P180" i="77"/>
  <c r="P184" i="77"/>
  <c r="P193" i="77"/>
  <c r="P197" i="77"/>
  <c r="P201" i="77"/>
  <c r="P205" i="77"/>
  <c r="P210" i="77"/>
  <c r="P214" i="77"/>
  <c r="P256" i="77"/>
  <c r="P89" i="77"/>
  <c r="P100" i="77"/>
  <c r="P86" i="77"/>
  <c r="P47" i="77"/>
  <c r="P51" i="77"/>
  <c r="P55" i="77"/>
  <c r="P59" i="77"/>
  <c r="P63" i="77"/>
  <c r="P67" i="77"/>
  <c r="P71" i="77"/>
  <c r="P75" i="77"/>
  <c r="P111" i="77"/>
  <c r="P133" i="77"/>
  <c r="P141" i="77"/>
  <c r="P145" i="77"/>
  <c r="P149" i="77"/>
  <c r="P153" i="77"/>
  <c r="P157" i="77"/>
  <c r="P161" i="77"/>
  <c r="P165" i="77"/>
  <c r="P169" i="77"/>
  <c r="P175" i="77"/>
  <c r="P6" i="77"/>
  <c r="P10" i="77"/>
  <c r="P14" i="77"/>
  <c r="P18" i="77"/>
  <c r="P22" i="77"/>
  <c r="P26" i="77"/>
  <c r="P30" i="77"/>
  <c r="P34" i="77"/>
  <c r="P39" i="77"/>
  <c r="P43" i="77"/>
  <c r="P77" i="77"/>
  <c r="P81" i="77"/>
  <c r="P91" i="77"/>
  <c r="P96" i="77"/>
  <c r="P107" i="77"/>
  <c r="P116" i="77"/>
  <c r="P120" i="77"/>
  <c r="P125" i="77"/>
  <c r="P129" i="77"/>
  <c r="P181" i="77"/>
  <c r="P185" i="77"/>
  <c r="P194" i="77"/>
  <c r="P198" i="77"/>
  <c r="P202" i="77"/>
  <c r="P206" i="77"/>
  <c r="P211" i="77"/>
  <c r="P215" i="77"/>
  <c r="P248" i="77"/>
  <c r="M258" i="8"/>
  <c r="P258" i="77"/>
  <c r="P38" i="77"/>
  <c r="P101" i="77"/>
  <c r="P48" i="77"/>
  <c r="P52" i="77"/>
  <c r="P56" i="77"/>
  <c r="P60" i="77"/>
  <c r="P64" i="77"/>
  <c r="P68" i="77"/>
  <c r="P72" i="77"/>
  <c r="P112" i="77"/>
  <c r="P130" i="77"/>
  <c r="P138" i="77"/>
  <c r="P142" i="77"/>
  <c r="P146" i="77"/>
  <c r="P150" i="77"/>
  <c r="P154" i="77"/>
  <c r="P158" i="77"/>
  <c r="P162" i="77"/>
  <c r="P166" i="77"/>
  <c r="P170" i="77"/>
  <c r="P177" i="77"/>
  <c r="P7" i="77"/>
  <c r="P11" i="77"/>
  <c r="P15" i="77"/>
  <c r="P19" i="77"/>
  <c r="P23" i="77"/>
  <c r="P27" i="77"/>
  <c r="P31" i="77"/>
  <c r="P35" i="77"/>
  <c r="P40" i="77"/>
  <c r="P44" i="77"/>
  <c r="P78" i="77"/>
  <c r="P83" i="77"/>
  <c r="P92" i="77"/>
  <c r="P97" i="77"/>
  <c r="P108" i="77"/>
  <c r="P117" i="77"/>
  <c r="P121" i="77"/>
  <c r="P126" i="77"/>
  <c r="P182" i="77"/>
  <c r="P191" i="77"/>
  <c r="P195" i="77"/>
  <c r="P199" i="77"/>
  <c r="P203" i="77"/>
  <c r="P208" i="77"/>
  <c r="P212" i="77"/>
  <c r="P216" i="77"/>
  <c r="P254" i="77"/>
  <c r="P76" i="77"/>
  <c r="P90" i="77"/>
  <c r="P17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M5" i="8"/>
  <c r="AB35" i="8"/>
  <c r="W7" i="8"/>
  <c r="AB7" i="8" s="1"/>
  <c r="P5" i="77"/>
  <c r="R260" i="78"/>
  <c r="R260" i="80"/>
  <c r="R26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X35" i="8"/>
  <c r="R7" i="8"/>
  <c r="X7" i="8" s="1"/>
  <c r="X8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E94" i="85" s="1"/>
  <c r="G109" i="81"/>
  <c r="J109" i="81" s="1"/>
  <c r="G60" i="82"/>
  <c r="J60" i="82" s="1"/>
  <c r="G12" i="78"/>
  <c r="J12" i="78" s="1"/>
  <c r="E75" i="85" l="1"/>
  <c r="G75" i="85" s="1"/>
  <c r="J75" i="85" s="1"/>
  <c r="G75" i="86" s="1"/>
  <c r="J75" i="86" s="1"/>
  <c r="G178" i="83"/>
  <c r="J178" i="83" s="1"/>
  <c r="G178" i="84" s="1"/>
  <c r="J178" i="84" s="1"/>
  <c r="E178" i="85" s="1"/>
  <c r="G114" i="82"/>
  <c r="J114" i="82" s="1"/>
  <c r="G45" i="83"/>
  <c r="J45" i="83" s="1"/>
  <c r="G129" i="82"/>
  <c r="J129" i="82" s="1"/>
  <c r="G60" i="83"/>
  <c r="J60" i="83" s="1"/>
  <c r="G60" i="84" s="1"/>
  <c r="J60" i="84" s="1"/>
  <c r="E60" i="85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E45" i="85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94" i="90"/>
  <c r="J94" i="90" s="1"/>
  <c r="G60" i="91"/>
  <c r="J60" i="91" s="1"/>
  <c r="G178" i="91"/>
  <c r="J178" i="91" s="1"/>
  <c r="G75" i="89"/>
  <c r="J75" i="89" s="1"/>
  <c r="G169" i="84"/>
  <c r="J169" i="84" s="1"/>
  <c r="E169" i="85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45" i="92" l="1"/>
  <c r="J45" i="92" s="1"/>
  <c r="J45" i="91"/>
  <c r="E109" i="85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E114" i="85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129" i="85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29" i="92" l="1"/>
  <c r="J129" i="92" s="1"/>
  <c r="J129" i="91"/>
  <c r="G63" i="92"/>
  <c r="J63" i="92" s="1"/>
  <c r="J63" i="91"/>
  <c r="G169" i="87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35" i="92" l="1"/>
  <c r="J35" i="92" s="1"/>
  <c r="G35" i="93" s="1"/>
  <c r="J35" i="93" s="1"/>
  <c r="G35" i="94" s="1"/>
  <c r="J35" i="94" s="1"/>
  <c r="J35" i="91"/>
  <c r="G169" i="88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39" i="78"/>
  <c r="J239" i="78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29" i="84"/>
  <c r="J229" i="84" s="1"/>
  <c r="G237" i="84"/>
  <c r="J237" i="84" s="1"/>
  <c r="E237" i="85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7" i="85" l="1"/>
  <c r="J237" i="85" s="1"/>
  <c r="E229" i="85"/>
  <c r="G239" i="80"/>
  <c r="J239" i="80" s="1"/>
  <c r="G229" i="85"/>
  <c r="J229" i="85" s="1"/>
  <c r="G229" i="86" s="1"/>
  <c r="J229" i="86" s="1"/>
  <c r="G237" i="87" s="1"/>
  <c r="J237" i="87" s="1"/>
  <c r="G240" i="79"/>
  <c r="J240" i="79" s="1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40" i="80"/>
  <c r="J240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G240" i="81"/>
  <c r="J240" i="81" s="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E39" i="85" s="1"/>
  <c r="X34" i="8"/>
  <c r="X19" i="8"/>
  <c r="Z19" i="8" s="1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X25" i="8"/>
  <c r="Z25" i="8" s="1"/>
  <c r="X26" i="8"/>
  <c r="Z26" i="8" s="1"/>
  <c r="X22" i="8"/>
  <c r="Z22" i="8" s="1"/>
  <c r="X21" i="8"/>
  <c r="Z21" i="8" s="1"/>
  <c r="X24" i="8"/>
  <c r="Z24" i="8" s="1"/>
  <c r="X20" i="8"/>
  <c r="X23" i="8"/>
  <c r="Z23" i="8" s="1"/>
  <c r="X17" i="8"/>
  <c r="X16" i="8"/>
  <c r="X18" i="8"/>
  <c r="X14" i="8"/>
  <c r="N268" i="74"/>
  <c r="X13" i="8"/>
  <c r="Z27" i="8" l="1"/>
  <c r="AC27" i="8" s="1"/>
  <c r="G231" i="84"/>
  <c r="J231" i="84" s="1"/>
  <c r="G239" i="84"/>
  <c r="J239" i="84" s="1"/>
  <c r="E239" i="85" s="1"/>
  <c r="G229" i="90"/>
  <c r="J229" i="90" s="1"/>
  <c r="G237" i="90"/>
  <c r="J237" i="90" s="1"/>
  <c r="G232" i="82"/>
  <c r="J232" i="82" s="1"/>
  <c r="G240" i="82"/>
  <c r="J240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39" i="85" l="1"/>
  <c r="J239" i="85" s="1"/>
  <c r="E231" i="85"/>
  <c r="G169" i="103"/>
  <c r="J169" i="103" s="1"/>
  <c r="G232" i="83"/>
  <c r="J232" i="83" s="1"/>
  <c r="G240" i="83"/>
  <c r="J240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G169" i="104" l="1"/>
  <c r="J169" i="104" s="1"/>
  <c r="G232" i="84"/>
  <c r="J232" i="84" s="1"/>
  <c r="E232" i="85" s="1"/>
  <c r="G240" i="84"/>
  <c r="J240" i="84" s="1"/>
  <c r="E240" i="85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20" i="77" l="1"/>
  <c r="E21" i="77"/>
  <c r="E22" i="77"/>
  <c r="G22" i="77" s="1"/>
  <c r="J22" i="77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G175" i="84"/>
  <c r="J175" i="84" s="1"/>
  <c r="E175" i="85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32" i="87"/>
  <c r="J232" i="87" s="1"/>
  <c r="G229" i="95"/>
  <c r="J229" i="95" s="1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AC25" i="8"/>
  <c r="AC23" i="8"/>
  <c r="G113" i="92" l="1"/>
  <c r="J113" i="92" s="1"/>
  <c r="J113" i="91"/>
  <c r="E18" i="77"/>
  <c r="G18" i="77" s="1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AC26" i="8"/>
  <c r="Z35" i="8"/>
  <c r="AC35" i="8" s="1"/>
  <c r="Z14" i="8"/>
  <c r="AC14" i="8" s="1"/>
  <c r="AC22" i="8"/>
  <c r="Z30" i="8"/>
  <c r="AC30" i="8" s="1"/>
  <c r="Z11" i="8"/>
  <c r="AC11" i="8" s="1"/>
  <c r="AC19" i="8"/>
  <c r="Z16" i="8"/>
  <c r="AC16" i="8" s="1"/>
  <c r="AC24" i="8"/>
  <c r="Z32" i="8"/>
  <c r="AC32" i="8" s="1"/>
  <c r="Z13" i="8"/>
  <c r="AC13" i="8" s="1"/>
  <c r="AC21" i="8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32" i="82" l="1"/>
  <c r="J32" i="82" s="1"/>
  <c r="E32" i="83" s="1"/>
  <c r="G32" i="83" s="1"/>
  <c r="J32" i="83" s="1"/>
  <c r="E32" i="82"/>
  <c r="G86" i="8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0" i="91"/>
  <c r="J240" i="91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0" i="92"/>
  <c r="J240" i="92" s="1"/>
  <c r="G227" i="82"/>
  <c r="J227" i="82" s="1"/>
  <c r="G235" i="82"/>
  <c r="J235" i="82" s="1"/>
  <c r="G234" i="82"/>
  <c r="J234" i="82" s="1"/>
  <c r="G230" i="83"/>
  <c r="J230" i="83" s="1"/>
  <c r="G238" i="83"/>
  <c r="J238" i="83" s="1"/>
  <c r="G231" i="95"/>
  <c r="J231" i="95" s="1"/>
  <c r="G239" i="95"/>
  <c r="J239" i="95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E97" i="85" s="1"/>
  <c r="G175" i="92"/>
  <c r="J175" i="92" s="1"/>
  <c r="G212" i="95"/>
  <c r="J212" i="95" s="1"/>
  <c r="G128" i="95"/>
  <c r="J128" i="95" s="1"/>
  <c r="G203" i="95"/>
  <c r="J203" i="95" s="1"/>
  <c r="G198" i="95"/>
  <c r="J198" i="95" s="1"/>
  <c r="G195" i="95"/>
  <c r="J195" i="95" s="1"/>
  <c r="G20" i="83"/>
  <c r="J20" i="83" s="1"/>
  <c r="G221" i="83"/>
  <c r="J221" i="83" s="1"/>
  <c r="G18" i="80"/>
  <c r="J18" i="80" s="1"/>
  <c r="G49" i="84"/>
  <c r="J49" i="84" s="1"/>
  <c r="E49" i="85" s="1"/>
  <c r="G57" i="84"/>
  <c r="J57" i="84" s="1"/>
  <c r="E57" i="85" s="1"/>
  <c r="G25" i="83"/>
  <c r="J25" i="83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G15" i="80"/>
  <c r="J15" i="80" s="1"/>
  <c r="G119" i="83"/>
  <c r="J119" i="83" s="1"/>
  <c r="G33" i="84"/>
  <c r="J33" i="84" s="1"/>
  <c r="E33" i="85" s="1"/>
  <c r="G31" i="84"/>
  <c r="J31" i="84" s="1"/>
  <c r="E31" i="85" s="1"/>
  <c r="G48" i="84"/>
  <c r="J48" i="84" s="1"/>
  <c r="E48" i="85" s="1"/>
  <c r="G96" i="83"/>
  <c r="J96" i="83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G56" i="84"/>
  <c r="J56" i="84" s="1"/>
  <c r="E56" i="85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G46" i="84"/>
  <c r="J46" i="84" s="1"/>
  <c r="E46" i="85" s="1"/>
  <c r="G30" i="84"/>
  <c r="J30" i="84" s="1"/>
  <c r="E30" i="85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E37" i="85" s="1"/>
  <c r="G14" i="80"/>
  <c r="J14" i="80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G6" i="80"/>
  <c r="J6" i="80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G258" i="84"/>
  <c r="J258" i="84" s="1"/>
  <c r="E258" i="85" s="1"/>
  <c r="G104" i="84"/>
  <c r="J104" i="84" s="1"/>
  <c r="E104" i="85" s="1"/>
  <c r="G233" i="84"/>
  <c r="J233" i="84" s="1"/>
  <c r="E233" i="85" s="1"/>
  <c r="G191" i="84"/>
  <c r="J191" i="84" s="1"/>
  <c r="E191" i="85" s="1"/>
  <c r="G190" i="84"/>
  <c r="J190" i="84" s="1"/>
  <c r="E190" i="85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G198" i="96"/>
  <c r="J198" i="96" s="1"/>
  <c r="G86" i="83"/>
  <c r="J86" i="83" s="1"/>
  <c r="G87" i="83"/>
  <c r="J87" i="83" s="1"/>
  <c r="G88" i="84" s="1"/>
  <c r="J88" i="84" s="1"/>
  <c r="E88" i="85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G240" i="93"/>
  <c r="J240" i="93" s="1"/>
  <c r="G230" i="84"/>
  <c r="J230" i="84" s="1"/>
  <c r="G238" i="84"/>
  <c r="J238" i="84" s="1"/>
  <c r="E238" i="85" s="1"/>
  <c r="G234" i="83"/>
  <c r="J234" i="83" s="1"/>
  <c r="G229" i="103"/>
  <c r="J229" i="103" s="1"/>
  <c r="G237" i="103"/>
  <c r="J237" i="103" s="1"/>
  <c r="G228" i="83"/>
  <c r="J228" i="83" s="1"/>
  <c r="G236" i="83"/>
  <c r="J236" i="83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82" i="83"/>
  <c r="J82" i="83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G48" i="85"/>
  <c r="J48" i="85" s="1"/>
  <c r="G36" i="85"/>
  <c r="J36" i="85" s="1"/>
  <c r="G23" i="84"/>
  <c r="J23" i="84" s="1"/>
  <c r="E23" i="85" s="1"/>
  <c r="G34" i="85"/>
  <c r="J34" i="85" s="1"/>
  <c r="G214" i="83"/>
  <c r="J214" i="83" s="1"/>
  <c r="G52" i="85"/>
  <c r="J52" i="85" s="1"/>
  <c r="G13" i="81"/>
  <c r="J13" i="81" s="1"/>
  <c r="G19" i="84"/>
  <c r="J19" i="84" s="1"/>
  <c r="E19" i="85" s="1"/>
  <c r="G32" i="85"/>
  <c r="J32" i="85" s="1"/>
  <c r="G14" i="81"/>
  <c r="J14" i="81" s="1"/>
  <c r="G46" i="85"/>
  <c r="J46" i="85" s="1"/>
  <c r="G26" i="84"/>
  <c r="J26" i="84" s="1"/>
  <c r="E26" i="85" s="1"/>
  <c r="G56" i="85"/>
  <c r="J56" i="85" s="1"/>
  <c r="G22" i="84"/>
  <c r="J22" i="84" s="1"/>
  <c r="E22" i="85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E21" i="85" s="1"/>
  <c r="G24" i="84"/>
  <c r="J24" i="84" s="1"/>
  <c r="E24" i="85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E25" i="85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E20" i="85" s="1"/>
  <c r="G233" i="85"/>
  <c r="J233" i="85" s="1"/>
  <c r="G104" i="85"/>
  <c r="J104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E132" i="85" s="1"/>
  <c r="G135" i="84"/>
  <c r="J135" i="84" s="1"/>
  <c r="E135" i="85" s="1"/>
  <c r="Z36" i="8"/>
  <c r="G238" i="85" l="1"/>
  <c r="J238" i="85" s="1"/>
  <c r="E230" i="85"/>
  <c r="G230" i="85" s="1"/>
  <c r="J230" i="85" s="1"/>
  <c r="G237" i="104"/>
  <c r="J237" i="104" s="1"/>
  <c r="G86" i="84"/>
  <c r="J86" i="84" s="1"/>
  <c r="G87" i="84"/>
  <c r="J87" i="84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4"/>
  <c r="J236" i="84" s="1"/>
  <c r="E236" i="85" s="1"/>
  <c r="G232" i="94"/>
  <c r="J232" i="94" s="1"/>
  <c r="G240" i="94"/>
  <c r="J240" i="94" s="1"/>
  <c r="G229" i="104"/>
  <c r="J229" i="104" s="1"/>
  <c r="G234" i="84"/>
  <c r="J234" i="84" s="1"/>
  <c r="E234" i="85" s="1"/>
  <c r="G227" i="84"/>
  <c r="J227" i="84" s="1"/>
  <c r="G235" i="84"/>
  <c r="J235" i="84" s="1"/>
  <c r="E235" i="85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E82" i="85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G115" i="85"/>
  <c r="J115" i="85" s="1"/>
  <c r="G70" i="94"/>
  <c r="J70" i="94" s="1"/>
  <c r="G108" i="85"/>
  <c r="J108" i="85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G258" i="86"/>
  <c r="J258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E133" i="85" s="1"/>
  <c r="G136" i="84"/>
  <c r="J136" i="84" s="1"/>
  <c r="E136" i="85" s="1"/>
  <c r="C5" i="64"/>
  <c r="E5" i="64" s="1"/>
  <c r="G5" i="64" s="1"/>
  <c r="G235" i="85" l="1"/>
  <c r="J235" i="85" s="1"/>
  <c r="E227" i="85"/>
  <c r="G227" i="85" s="1"/>
  <c r="J227" i="85" s="1"/>
  <c r="G88" i="85"/>
  <c r="J88" i="85" s="1"/>
  <c r="E87" i="85"/>
  <c r="G87" i="85" s="1"/>
  <c r="J87" i="85" s="1"/>
  <c r="G88" i="86" s="1"/>
  <c r="J88" i="86" s="1"/>
  <c r="E86" i="85"/>
  <c r="G236" i="85"/>
  <c r="J236" i="85" s="1"/>
  <c r="E228" i="85"/>
  <c r="G228" i="85" s="1"/>
  <c r="J228" i="85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0" i="95"/>
  <c r="J240" i="95" s="1"/>
  <c r="G234" i="85"/>
  <c r="J234" i="85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E214" i="85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29" i="106"/>
  <c r="J229" i="106" s="1"/>
  <c r="G240" i="96"/>
  <c r="J240" i="96" s="1"/>
  <c r="G232" i="96"/>
  <c r="J232" i="96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E131" i="85" s="1"/>
  <c r="G134" i="84"/>
  <c r="J134" i="84" s="1"/>
  <c r="E134" i="85" s="1"/>
  <c r="G224" i="89"/>
  <c r="J224" i="89" s="1"/>
  <c r="G97" i="90"/>
  <c r="J97" i="90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G104" i="88"/>
  <c r="J104" i="88" s="1"/>
  <c r="G258" i="88"/>
  <c r="J258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0" i="97"/>
  <c r="J240" i="97" s="1"/>
  <c r="G231" i="102"/>
  <c r="J231" i="102" s="1"/>
  <c r="G239" i="102"/>
  <c r="J239" i="102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104" i="89"/>
  <c r="J104" i="89" s="1"/>
  <c r="G233" i="89"/>
  <c r="J233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0" i="98"/>
  <c r="J240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G111" i="90"/>
  <c r="J111" i="90" s="1"/>
  <c r="G111" i="91" s="1"/>
  <c r="G108" i="90"/>
  <c r="J108" i="90" s="1"/>
  <c r="G108" i="91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G214" i="88"/>
  <c r="J214" i="88" s="1"/>
  <c r="G214" i="89" s="1"/>
  <c r="J214" i="89" s="1"/>
  <c r="G115" i="90"/>
  <c r="J115" i="90" s="1"/>
  <c r="G115" i="91" s="1"/>
  <c r="G116" i="90"/>
  <c r="J116" i="90" s="1"/>
  <c r="G116" i="91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112" i="92" l="1"/>
  <c r="J112" i="92" s="1"/>
  <c r="J112" i="91"/>
  <c r="G74" i="92"/>
  <c r="J74" i="92" s="1"/>
  <c r="J74" i="91"/>
  <c r="G108" i="92"/>
  <c r="J108" i="92" s="1"/>
  <c r="J108" i="91"/>
  <c r="G111" i="92"/>
  <c r="J111" i="92" s="1"/>
  <c r="J111" i="91"/>
  <c r="G117" i="92"/>
  <c r="J117" i="92" s="1"/>
  <c r="J117" i="91"/>
  <c r="G116" i="92"/>
  <c r="J116" i="92" s="1"/>
  <c r="J116" i="91"/>
  <c r="G110" i="92"/>
  <c r="J110" i="92" s="1"/>
  <c r="J110" i="91"/>
  <c r="G115" i="92"/>
  <c r="J115" i="92" s="1"/>
  <c r="J115" i="91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G231" i="104"/>
  <c r="J231" i="104" s="1"/>
  <c r="G239" i="104"/>
  <c r="J239" i="104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27" i="91"/>
  <c r="J227" i="91" s="1"/>
  <c r="G235" i="91"/>
  <c r="J235" i="91" s="1"/>
  <c r="G228" i="91"/>
  <c r="J228" i="91" s="1"/>
  <c r="G236" i="91"/>
  <c r="J236" i="91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104" i="91"/>
  <c r="J104" i="91" s="1"/>
  <c r="G258" i="91"/>
  <c r="J258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88" i="92" l="1"/>
  <c r="J88" i="92" s="1"/>
  <c r="J87" i="91"/>
  <c r="G70" i="104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E31" i="93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104" i="92"/>
  <c r="J104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233" i="93"/>
  <c r="J233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8" i="96" l="1"/>
  <c r="J98" i="96" s="1"/>
  <c r="J98" i="95"/>
  <c r="G99" i="96"/>
  <c r="J99" i="96" s="1"/>
  <c r="J99" i="95"/>
  <c r="G21" i="96"/>
  <c r="J21" i="96" s="1"/>
  <c r="J21" i="95"/>
  <c r="G93" i="96"/>
  <c r="J93" i="96" s="1"/>
  <c r="J93" i="95"/>
  <c r="G77" i="96"/>
  <c r="J77" i="96" s="1"/>
  <c r="J77" i="95"/>
  <c r="G66" i="96"/>
  <c r="J66" i="96" s="1"/>
  <c r="J66" i="95"/>
  <c r="G86" i="95"/>
  <c r="G87" i="95"/>
  <c r="G240" i="103"/>
  <c r="J240" i="103" s="1"/>
  <c r="G232" i="103"/>
  <c r="J232" i="103" s="1"/>
  <c r="G259" i="103"/>
  <c r="J259" i="103" s="1"/>
  <c r="G234" i="93"/>
  <c r="J234" i="93" s="1"/>
  <c r="G228" i="95"/>
  <c r="J228" i="95" s="1"/>
  <c r="G236" i="95"/>
  <c r="J236" i="95" s="1"/>
  <c r="G227" i="95"/>
  <c r="J227" i="95" s="1"/>
  <c r="G235" i="95"/>
  <c r="J235" i="95" s="1"/>
  <c r="G230" i="95"/>
  <c r="J230" i="95" s="1"/>
  <c r="G238" i="95"/>
  <c r="J238" i="95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88" i="96" l="1"/>
  <c r="J88" i="96" s="1"/>
  <c r="J87" i="95"/>
  <c r="G87" i="96"/>
  <c r="J87" i="96" s="1"/>
  <c r="G88" i="97" s="1"/>
  <c r="J88" i="97" s="1"/>
  <c r="J86" i="95"/>
  <c r="G51" i="96"/>
  <c r="J51" i="96" s="1"/>
  <c r="J51" i="95"/>
  <c r="G49" i="96"/>
  <c r="J49" i="96" s="1"/>
  <c r="J49" i="95"/>
  <c r="G236" i="96"/>
  <c r="J236" i="96" s="1"/>
  <c r="G235" i="96"/>
  <c r="J235" i="96" s="1"/>
  <c r="G238" i="96"/>
  <c r="J238" i="96" s="1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27" i="97"/>
  <c r="J227" i="97" s="1"/>
  <c r="G235" i="98" s="1"/>
  <c r="J235" i="98" s="1"/>
  <c r="G235" i="97"/>
  <c r="J235" i="97" s="1"/>
  <c r="G240" i="104"/>
  <c r="J240" i="104" s="1"/>
  <c r="G259" i="104"/>
  <c r="J259" i="104" s="1"/>
  <c r="G232" i="104"/>
  <c r="J232" i="104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104" i="96"/>
  <c r="J104" i="96" s="1"/>
  <c r="G233" i="96"/>
  <c r="J233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E189" i="85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E187" i="85" s="1"/>
  <c r="G187" i="85" s="1"/>
  <c r="J187" i="85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E105" i="85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E189" i="77"/>
  <c r="G189" i="77" s="1"/>
  <c r="J189" i="77" s="1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30" i="100"/>
  <c r="J230" i="100" s="1"/>
  <c r="G238" i="100"/>
  <c r="J238" i="100" s="1"/>
  <c r="G225" i="100"/>
  <c r="J225" i="100" s="1"/>
  <c r="G225" i="101" s="1"/>
  <c r="J225" i="101" s="1"/>
  <c r="G234" i="96"/>
  <c r="J234" i="96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105" i="98"/>
  <c r="J105" i="98" s="1"/>
  <c r="G258" i="98"/>
  <c r="J258" i="98" s="1"/>
  <c r="G187" i="98"/>
  <c r="J187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0" i="107"/>
  <c r="J240" i="107" s="1"/>
  <c r="G259" i="107"/>
  <c r="J259" i="107" s="1"/>
  <c r="G232" i="107"/>
  <c r="J232" i="107" s="1"/>
  <c r="G234" i="97"/>
  <c r="J234" i="97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188" i="94"/>
  <c r="J188" i="94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E188" i="85" s="1"/>
  <c r="G188" i="85" s="1"/>
  <c r="J188" i="85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J207" i="95" s="1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84"/>
  <c r="J76" i="84" s="1"/>
  <c r="E76" i="85" s="1"/>
  <c r="G76" i="85" s="1"/>
  <c r="J76" i="85" s="1"/>
  <c r="G76" i="92"/>
  <c r="J76" i="92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E5" i="85" s="1"/>
  <c r="G189" i="99"/>
  <c r="J189" i="99" s="1"/>
  <c r="G186" i="99"/>
  <c r="J186" i="99" s="1"/>
  <c r="G207" i="99"/>
  <c r="J207" i="99" s="1"/>
  <c r="G104" i="99"/>
  <c r="J104" i="99" s="1"/>
  <c r="G258" i="99"/>
  <c r="J258" i="99" s="1"/>
  <c r="G187" i="99"/>
  <c r="J187" i="99" s="1"/>
  <c r="G233" i="99"/>
  <c r="J233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9" i="98"/>
  <c r="J259" i="98" s="1"/>
  <c r="G173" i="98"/>
  <c r="J173" i="98" s="1"/>
  <c r="G174" i="98"/>
  <c r="J174" i="98" s="1"/>
  <c r="G207" i="84"/>
  <c r="J207" i="84" s="1"/>
  <c r="E207" i="85" s="1"/>
  <c r="G207" i="85" s="1"/>
  <c r="J207" i="85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105" i="100"/>
  <c r="J105" i="100" s="1"/>
  <c r="G188" i="100"/>
  <c r="J188" i="100" s="1"/>
  <c r="G258" i="100"/>
  <c r="J258" i="100" s="1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17" i="104"/>
  <c r="J17" i="104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104" i="102"/>
  <c r="J104" i="102" s="1"/>
  <c r="G258" i="102"/>
  <c r="J258" i="102" s="1"/>
  <c r="G187" i="102"/>
  <c r="J187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258" i="103"/>
  <c r="J258" i="103" s="1"/>
  <c r="G105" i="103"/>
  <c r="J105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124" i="83"/>
  <c r="J124" i="83" s="1"/>
  <c r="G207" i="104"/>
  <c r="J207" i="104" s="1"/>
  <c r="G189" i="104"/>
  <c r="J189" i="104" s="1"/>
  <c r="G186" i="104"/>
  <c r="J186" i="104" s="1"/>
  <c r="G105" i="104"/>
  <c r="J105" i="104" s="1"/>
  <c r="G258" i="104"/>
  <c r="J258" i="104" s="1"/>
  <c r="G187" i="104"/>
  <c r="J187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105" i="105"/>
  <c r="J105" i="105" s="1"/>
  <c r="G258" i="105"/>
  <c r="J258" i="105" s="1"/>
  <c r="G187" i="105"/>
  <c r="J187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E124" i="85" s="1"/>
  <c r="G189" i="106"/>
  <c r="J189" i="106" s="1"/>
  <c r="G186" i="106"/>
  <c r="J186" i="106" s="1"/>
  <c r="G207" i="106"/>
  <c r="J207" i="106" s="1"/>
  <c r="G104" i="106"/>
  <c r="J104" i="106" s="1"/>
  <c r="G258" i="106"/>
  <c r="J258" i="106" s="1"/>
  <c r="G187" i="106"/>
  <c r="J187" i="106" s="1"/>
  <c r="G188" i="106"/>
  <c r="J188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<sst xmlns="http://schemas.openxmlformats.org/spreadsheetml/2006/main" count="38805" uniqueCount="1434">
  <si>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</si>
  <si>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</si>
  <si>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</si>
  <si>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</si>
  <si>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</si>
  <si>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</si>
  <si>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</si>
  <si>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</si>
  <si>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</si>
  <si>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</si>
  <si>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</si>
  <si>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</si>
  <si>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</si>
  <si>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</si>
  <si>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</si>
  <si>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</si>
  <si>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</si>
  <si>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</si>
  <si>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</si>
  <si>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</si>
  <si>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</si>
  <si>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</si>
  <si>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</si>
  <si>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</si>
  <si>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</si>
  <si>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</si>
  <si>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</si>
  <si>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</si>
  <si>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</si>
  <si>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</si>
  <si>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</si>
  <si>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</si>
  <si>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</si>
  <si>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</si>
  <si>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</si>
  <si>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</si>
  <si>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</si>
  <si>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</si>
  <si>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</si>
  <si>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</si>
  <si>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</si>
  <si>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</si>
  <si>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</si>
  <si>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</si>
  <si>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</si>
  <si>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</si>
  <si>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</si>
  <si>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</si>
  <si>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</si>
  <si>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</si>
  <si>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</si>
  <si>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</si>
  <si>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</si>
  <si>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</si>
  <si>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</si>
  <si>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</si>
  <si>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</si>
  <si>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</si>
  <si>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</si>
  <si>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</si>
  <si>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</si>
  <si>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</si>
  <si>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</si>
  <si>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</si>
  <si>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</si>
  <si>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</si>
  <si>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</si>
  <si>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</si>
  <si>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</si>
  <si>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</si>
  <si>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</si>
  <si>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</si>
  <si>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</si>
  <si>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</si>
  <si>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</si>
  <si>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</si>
  <si>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</si>
  <si>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</si>
  <si>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</si>
  <si>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</si>
  <si>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</si>
  <si>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</si>
  <si>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</si>
  <si>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</si>
  <si>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</si>
  <si>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</si>
  <si>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</si>
  <si>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</si>
  <si>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</si>
  <si>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</si>
  <si>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</si>
  <si>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</si>
  <si>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</si>
  <si>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</si>
  <si>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</si>
  <si>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</si>
  <si>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</si>
  <si>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</si>
  <si>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</si>
  <si>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</si>
  <si>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</si>
  <si>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</si>
  <si>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</si>
  <si>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</si>
  <si>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</si>
  <si>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</si>
  <si>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</si>
  <si>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</si>
  <si>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</si>
  <si>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</si>
  <si>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</si>
  <si>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</si>
  <si>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</si>
  <si>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</si>
  <si>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</si>
  <si>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</si>
  <si>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</si>
  <si>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</si>
  <si>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</si>
  <si>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</si>
  <si>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</si>
  <si>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</si>
  <si>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</si>
  <si>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</si>
  <si>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</si>
  <si>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</si>
  <si>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</si>
  <si>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</si>
  <si>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</si>
  <si>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</si>
  <si>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</si>
  <si>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</si>
  <si>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</si>
  <si>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</si>
  <si>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</si>
  <si>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</si>
  <si>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</si>
  <si>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</si>
  <si>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</si>
  <si>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</si>
  <si>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</si>
  <si>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</si>
  <si>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</si>
  <si>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</si>
  <si>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</si>
  <si>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</si>
  <si>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</si>
  <si>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</si>
  <si>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</si>
  <si>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</si>
  <si>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</si>
  <si>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</si>
  <si>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</si>
  <si>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</si>
  <si>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</si>
  <si>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</si>
  <si>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</si>
  <si>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</si>
  <si>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</si>
  <si>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</si>
  <si>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</si>
  <si>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</si>
  <si>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</si>
  <si>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</si>
  <si>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</si>
  <si>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</si>
  <si>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</si>
  <si>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</si>
  <si>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</si>
  <si>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</si>
  <si>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</si>
  <si>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</si>
  <si>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</si>
  <si>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</si>
  <si>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</si>
  <si>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</si>
  <si>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</si>
  <si>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</si>
  <si>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</si>
  <si>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</si>
  <si>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</si>
  <si>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</si>
  <si>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</si>
  <si>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</si>
  <si>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</si>
  <si>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</si>
  <si>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</si>
  <si>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</si>
  <si>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</si>
  <si>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</si>
  <si>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</si>
  <si>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</si>
  <si>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</si>
  <si>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</si>
  <si>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</si>
  <si>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</si>
  <si>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</si>
  <si>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</si>
  <si>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</si>
  <si>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</si>
  <si>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</si>
  <si>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</si>
  <si>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</si>
  <si>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</si>
  <si>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</si>
  <si>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</si>
  <si>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</si>
  <si>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</si>
  <si>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</si>
  <si>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</si>
  <si>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</si>
  <si>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</si>
  <si>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</si>
  <si>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</si>
  <si>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</si>
  <si>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</si>
  <si>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</si>
  <si>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</si>
  <si>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</si>
  <si>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</si>
  <si>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</si>
  <si>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</si>
  <si>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</si>
  <si>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</si>
  <si>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</si>
  <si>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</si>
  <si>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</si>
  <si>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</si>
  <si>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</si>
  <si>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</si>
  <si>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</si>
  <si>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</si>
  <si>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</si>
  <si>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</si>
  <si>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</si>
  <si>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</si>
  <si>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</si>
  <si>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</si>
  <si>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</si>
  <si>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</si>
  <si>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</si>
  <si>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</si>
  <si>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</si>
  <si>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</si>
  <si>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</si>
  <si>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</si>
  <si>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</si>
  <si>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</si>
  <si>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</si>
  <si>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</si>
  <si>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</si>
  <si>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</si>
  <si>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</si>
  <si>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</si>
  <si>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</si>
  <si>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</si>
  <si>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</si>
  <si>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</si>
  <si>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</si>
  <si>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</si>
  <si>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</si>
  <si>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</si>
  <si>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</si>
  <si>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</si>
  <si>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</si>
  <si>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</si>
  <si>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</si>
  <si>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</si>
  <si>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</si>
  <si>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</si>
  <si>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</si>
  <si>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</si>
  <si>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</si>
  <si>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</si>
  <si>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</si>
  <si>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</si>
  <si>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</si>
  <si>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</si>
  <si>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</si>
  <si>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</si>
  <si>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</si>
  <si>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</si>
  <si>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</si>
  <si>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</si>
  <si>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</si>
  <si>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</si>
  <si>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</si>
  <si>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</si>
  <si>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</si>
  <si>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</si>
  <si>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</si>
  <si>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</si>
  <si>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</si>
  <si>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</si>
  <si>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</si>
  <si>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</si>
  <si>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</si>
  <si>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</si>
  <si>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</si>
  <si>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</si>
  <si>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</si>
  <si>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</si>
  <si>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</si>
  <si>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</si>
  <si>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</si>
  <si>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</si>
  <si>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</si>
  <si>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</si>
  <si>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</si>
  <si>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</si>
  <si>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</si>
  <si>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</si>
  <si>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</si>
  <si>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</si>
  <si>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</si>
  <si>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</si>
  <si>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</si>
  <si>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</si>
  <si>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</si>
  <si>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</si>
  <si>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</si>
  <si>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</si>
  <si>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</si>
  <si>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</si>
  <si>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</si>
  <si>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</si>
  <si>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</si>
  <si>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</si>
  <si>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</si>
  <si>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</si>
  <si>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</si>
  <si>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</si>
  <si>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</si>
  <si>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</si>
  <si>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</si>
  <si>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</si>
  <si>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</si>
  <si>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</si>
  <si>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</si>
  <si>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</si>
  <si>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</si>
  <si>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</si>
  <si>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</si>
  <si>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</si>
  <si>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</si>
  <si>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</si>
  <si>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</si>
  <si>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</si>
  <si>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</si>
  <si>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</si>
  <si>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</si>
  <si>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</si>
  <si>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</si>
  <si>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</si>
  <si>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</si>
  <si>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</si>
  <si>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</si>
  <si>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</si>
  <si>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</si>
  <si>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</si>
  <si>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</si>
  <si>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</si>
  <si>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</si>
  <si>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</si>
  <si>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</si>
  <si>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</si>
  <si>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</si>
  <si>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</si>
  <si>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</si>
  <si>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</si>
  <si>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</si>
  <si>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</si>
  <si>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</si>
  <si>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</si>
  <si>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</si>
  <si>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</si>
  <si>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</si>
  <si>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</si>
  <si>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</si>
  <si>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</si>
  <si>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</si>
  <si>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</si>
  <si>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</si>
  <si>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</si>
  <si>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</si>
  <si>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</si>
  <si>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</si>
  <si>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</si>
  <si>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</si>
  <si>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</si>
  <si>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</si>
  <si>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</si>
  <si>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</si>
  <si>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</si>
  <si>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</si>
  <si>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</si>
  <si>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</si>
  <si>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</si>
  <si>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</si>
  <si>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</si>
  <si>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</si>
  <si>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</si>
  <si>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</si>
  <si>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</si>
  <si>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</si>
  <si>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</si>
  <si>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</si>
  <si>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</si>
  <si>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</si>
  <si>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</si>
  <si>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</si>
  <si>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</si>
  <si>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</si>
  <si>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</si>
  <si>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</si>
  <si>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</si>
  <si>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</si>
  <si>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</si>
  <si>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</si>
  <si>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</si>
  <si>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</si>
  <si>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</si>
  <si>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</si>
  <si>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</si>
  <si>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</si>
  <si>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</si>
  <si>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</si>
  <si>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</si>
  <si>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</si>
  <si>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</si>
  <si>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</si>
  <si>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</si>
  <si>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</si>
  <si>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</si>
  <si>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</si>
  <si>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</si>
  <si>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</si>
  <si>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</si>
  <si>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</si>
  <si>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</si>
  <si>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</si>
  <si>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</si>
  <si>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</si>
  <si>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</si>
  <si>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</si>
  <si>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</si>
  <si>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</si>
  <si>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</si>
  <si>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</si>
  <si>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</si>
  <si>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</si>
  <si>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</si>
  <si>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</si>
  <si>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</si>
  <si>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</si>
  <si>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</si>
  <si>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</si>
  <si>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</si>
  <si>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</si>
  <si>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</si>
  <si>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</si>
  <si>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</si>
  <si>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</si>
  <si>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</si>
  <si>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</si>
  <si>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</si>
  <si>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</si>
  <si>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</si>
  <si>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</si>
  <si>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</si>
  <si>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</si>
  <si>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</si>
  <si>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</si>
  <si>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</si>
  <si>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</si>
  <si>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</si>
  <si>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</si>
  <si>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</si>
  <si>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</si>
  <si>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</si>
  <si>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</si>
  <si>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</si>
  <si>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</si>
  <si>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</si>
  <si>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</si>
  <si>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</si>
  <si>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</si>
  <si>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</si>
  <si>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</si>
  <si>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</si>
  <si>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</si>
  <si>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</si>
  <si>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</si>
  <si>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</si>
  <si>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</si>
  <si>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</si>
  <si>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</si>
  <si>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</si>
  <si>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</si>
  <si>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</si>
  <si>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</si>
  <si>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</si>
  <si>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</si>
  <si>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</si>
  <si>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</si>
  <si>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</si>
  <si>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</si>
  <si>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</si>
  <si>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</si>
  <si>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</si>
  <si>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</si>
  <si>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</si>
  <si>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</si>
  <si>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</si>
  <si>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</si>
  <si>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</si>
  <si>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</si>
  <si>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</si>
  <si>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</si>
  <si>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</si>
  <si>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</si>
  <si>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</si>
  <si>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</si>
  <si>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</si>
  <si>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</si>
  <si>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</si>
  <si>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</si>
  <si>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</si>
  <si>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</si>
  <si>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</si>
  <si>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</si>
  <si>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</si>
  <si>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</si>
  <si>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</si>
  <si>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</si>
  <si>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</si>
  <si>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</si>
  <si>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</si>
  <si>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</si>
  <si>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</si>
  <si>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</si>
  <si>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</si>
  <si>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</si>
  <si>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</si>
  <si>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</si>
  <si>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</si>
  <si>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</si>
  <si>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</si>
  <si>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</si>
  <si>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</si>
  <si>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</si>
  <si>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</si>
  <si>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</si>
  <si>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</si>
  <si>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</si>
  <si>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</si>
  <si>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</si>
  <si>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</si>
  <si>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</si>
  <si>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</si>
  <si>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</si>
  <si>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</si>
  <si>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</si>
  <si>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</si>
  <si>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</si>
  <si>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</si>
  <si>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</si>
  <si>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</si>
  <si>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</si>
  <si>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</si>
  <si>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</si>
  <si>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</si>
  <si>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</si>
  <si>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</si>
  <si>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</si>
  <si>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</si>
  <si>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</si>
  <si>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</si>
  <si>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</si>
  <si>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</si>
  <si>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</si>
  <si>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</si>
  <si>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</si>
  <si>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</si>
  <si>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</si>
  <si>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</si>
  <si>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</si>
  <si>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</si>
  <si>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</si>
  <si>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</si>
  <si>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</si>
  <si>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</si>
  <si>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</si>
  <si>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</si>
  <si>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</si>
  <si>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</si>
  <si>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</si>
  <si>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</si>
  <si>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</si>
  <si>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</si>
  <si>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</si>
  <si>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</si>
  <si>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</si>
  <si>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</si>
  <si>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</si>
  <si>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</si>
  <si>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</si>
  <si>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</si>
  <si>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</si>
  <si>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</si>
  <si>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</si>
  <si>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</si>
  <si>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</si>
  <si>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</si>
  <si>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</si>
  <si>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</si>
  <si>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</si>
  <si>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</si>
  <si>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</si>
  <si>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</si>
  <si>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</si>
  <si>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</si>
  <si>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</si>
  <si>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</si>
  <si>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</si>
  <si>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</si>
  <si>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</si>
  <si>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</si>
  <si>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</si>
  <si>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</si>
  <si>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</si>
  <si>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</si>
  <si>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</si>
  <si>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</si>
  <si>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</si>
  <si>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</si>
  <si>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</si>
  <si>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</si>
  <si>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</si>
  <si>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</si>
  <si>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</si>
  <si>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</si>
  <si>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</si>
  <si>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</si>
  <si>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</si>
  <si>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</si>
  <si>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</si>
  <si>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</si>
  <si>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</si>
  <si>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</si>
  <si>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</si>
  <si>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</si>
  <si>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</si>
  <si>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</si>
  <si>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</si>
  <si>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</si>
  <si>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</si>
  <si>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</si>
  <si>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</si>
  <si>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</si>
  <si>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</si>
  <si>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</si>
  <si>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</si>
  <si>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</si>
  <si>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</si>
  <si>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</si>
  <si>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</si>
  <si>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</si>
  <si>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</si>
  <si>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</si>
  <si>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</si>
  <si>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</si>
  <si>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</si>
  <si>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</si>
  <si>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</si>
  <si>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</si>
  <si>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</si>
  <si>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</si>
  <si>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</si>
  <si>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</si>
  <si>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</si>
  <si>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</si>
  <si>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</si>
  <si>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</si>
  <si>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</si>
  <si>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</si>
  <si>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</si>
  <si>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</si>
  <si>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</si>
  <si>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</si>
  <si>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</si>
  <si>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</si>
  <si>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</si>
  <si>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</si>
  <si>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</si>
  <si>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</si>
  <si>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</si>
  <si>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</si>
  <si>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</si>
  <si>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</si>
  <si>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</si>
  <si>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</si>
  <si>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</si>
  <si>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</si>
  <si>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</si>
  <si>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</si>
  <si>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</si>
  <si>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</si>
  <si>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</si>
  <si>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</si>
  <si>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</si>
  <si>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</si>
  <si>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</si>
  <si>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</si>
  <si>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</si>
  <si>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</si>
  <si>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</si>
  <si>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</si>
  <si>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</si>
  <si>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</si>
  <si>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</si>
  <si>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</si>
  <si>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</si>
  <si>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</si>
  <si>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</si>
  <si>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</si>
  <si>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</si>
  <si>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</si>
  <si>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</si>
  <si>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</si>
  <si>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</si>
  <si>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</si>
  <si>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</si>
  <si>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</si>
  <si>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</si>
  <si>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</si>
  <si>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</si>
  <si>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</si>
  <si>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</si>
  <si>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</si>
  <si>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</si>
  <si>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</si>
  <si>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</si>
  <si>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</si>
  <si>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</si>
  <si>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</si>
  <si>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</si>
  <si>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</si>
  <si>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</si>
  <si>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</si>
  <si>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</si>
  <si>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</si>
  <si>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</si>
  <si>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</si>
  <si>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</si>
  <si>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</si>
  <si>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</si>
  <si>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</si>
  <si>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</si>
  <si>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</si>
  <si>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</si>
  <si>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</si>
  <si>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</si>
  <si>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</si>
  <si>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</si>
  <si>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</si>
  <si>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</si>
  <si>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</si>
  <si>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</si>
  <si>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</si>
  <si>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</si>
  <si>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</si>
  <si>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</si>
  <si>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</si>
  <si>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</si>
  <si>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</si>
  <si>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</si>
  <si>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</si>
  <si>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</si>
  <si>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</si>
  <si>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</si>
  <si>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</si>
  <si>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</si>
  <si>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</si>
  <si>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</si>
  <si>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</si>
  <si>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</si>
  <si>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</si>
  <si>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</si>
  <si>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</si>
  <si>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</si>
  <si>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</si>
  <si>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</si>
  <si>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</si>
  <si>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</si>
  <si>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</si>
  <si>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</si>
  <si>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</si>
  <si>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</si>
  <si>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</si>
  <si>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</si>
  <si>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</si>
  <si>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</si>
  <si>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</si>
  <si>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</si>
  <si>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</si>
  <si>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</si>
  <si>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</si>
  <si>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</si>
  <si>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</si>
  <si>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</si>
  <si>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</si>
  <si>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</si>
  <si>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</si>
  <si>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</si>
  <si>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</si>
  <si>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</si>
  <si>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</si>
  <si>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</si>
  <si>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</si>
  <si>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</si>
  <si>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</si>
  <si>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</si>
  <si>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</si>
  <si>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</si>
  <si>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</si>
  <si>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</si>
  <si>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</si>
  <si>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</si>
  <si>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</si>
  <si>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</si>
  <si>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</si>
  <si>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</si>
  <si>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</si>
  <si>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</si>
  <si>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</si>
  <si>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</si>
  <si>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</si>
  <si>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</si>
  <si>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</si>
  <si>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</si>
  <si>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</si>
  <si>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</si>
  <si>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</si>
  <si>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</si>
  <si>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</si>
  <si>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</si>
  <si>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</si>
  <si>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</si>
  <si>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</si>
  <si>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</si>
  <si>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</si>
  <si>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</si>
  <si>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</si>
  <si>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</si>
  <si>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</si>
  <si>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</si>
  <si>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</si>
  <si>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</si>
  <si>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</si>
  <si>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</si>
  <si>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</si>
  <si>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</si>
  <si>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</si>
  <si>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</si>
  <si>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</si>
  <si>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</si>
  <si>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</si>
  <si>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</si>
  <si>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</si>
  <si>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</si>
  <si>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</si>
  <si>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</si>
  <si>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</si>
  <si>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</si>
  <si>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</si>
  <si>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</si>
  <si>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</si>
  <si>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</si>
  <si>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</si>
  <si>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</si>
  <si>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</si>
  <si>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</si>
  <si>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</si>
  <si>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</si>
  <si>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</si>
  <si>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</si>
  <si>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</si>
  <si>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</si>
  <si>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</si>
  <si>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</si>
  <si>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</si>
  <si>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</si>
  <si>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</si>
  <si>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</si>
  <si>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</si>
  <si>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</si>
  <si>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</si>
  <si>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</si>
  <si>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</si>
  <si>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</si>
  <si>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</si>
  <si>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</si>
  <si>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</si>
  <si>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</si>
  <si>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</si>
  <si>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</si>
  <si>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</si>
  <si>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</si>
  <si>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</si>
  <si>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</si>
  <si>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</si>
  <si>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</si>
  <si>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</si>
  <si>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</si>
  <si>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</si>
  <si>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</si>
  <si>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</si>
  <si>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</si>
  <si>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</si>
  <si>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</si>
  <si>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</si>
  <si>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</si>
  <si>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</si>
  <si>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</si>
  <si>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</si>
  <si>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</si>
  <si>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</si>
  <si>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</si>
  <si>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</si>
  <si>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</si>
  <si>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</si>
  <si>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</si>
  <si>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</si>
  <si>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</si>
  <si>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</si>
  <si>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</si>
  <si>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</si>
  <si>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</si>
  <si>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</si>
  <si>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</si>
  <si>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</si>
  <si>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</si>
  <si>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</si>
  <si>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</si>
  <si>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</si>
  <si>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</si>
  <si>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</si>
  <si>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</si>
  <si>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</si>
  <si>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</si>
  <si>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</si>
  <si>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</si>
  <si>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</si>
  <si>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</si>
  <si>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</si>
  <si>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</si>
  <si>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</si>
  <si>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</si>
  <si>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</si>
  <si>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</si>
  <si>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</si>
  <si>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</si>
  <si>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</si>
  <si>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</si>
  <si>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</si>
  <si>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</si>
  <si>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</si>
  <si>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</si>
  <si>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</si>
  <si>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</si>
  <si>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</si>
  <si>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</si>
  <si>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</si>
  <si>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</si>
  <si>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</si>
  <si>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</si>
  <si>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</si>
  <si>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</si>
  <si>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</si>
  <si>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</si>
  <si>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</si>
  <si>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</si>
  <si>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</si>
  <si>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</si>
  <si>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</si>
  <si>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</si>
  <si>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</si>
  <si>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</si>
  <si>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</si>
  <si>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</si>
  <si>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</si>
  <si>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</si>
  <si>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</si>
  <si>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</si>
  <si>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</si>
  <si>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</si>
  <si>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</si>
  <si>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</si>
  <si>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</si>
  <si>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</si>
  <si>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</si>
  <si>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</si>
  <si>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</si>
  <si>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</si>
  <si>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</si>
  <si>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</si>
  <si>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</si>
  <si>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</si>
  <si>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</si>
  <si>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</si>
  <si>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</si>
  <si>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</si>
  <si>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</si>
  <si>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</si>
  <si>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</si>
  <si>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</si>
  <si>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</si>
  <si>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</si>
  <si>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</si>
  <si>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</si>
  <si>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</si>
  <si>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</si>
  <si>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</si>
  <si>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</si>
  <si>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</si>
  <si>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</si>
  <si>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</si>
  <si>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</si>
  <si>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</si>
  <si>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</si>
  <si>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</si>
  <si>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</si>
  <si>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</si>
  <si>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</si>
  <si>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</si>
  <si>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</si>
  <si>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</si>
  <si>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</si>
  <si>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</si>
  <si>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</si>
  <si>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</si>
  <si>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</si>
  <si>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</si>
  <si>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</si>
  <si>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</si>
  <si>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</si>
  <si>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</si>
  <si>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</si>
  <si>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</si>
  <si>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</si>
  <si>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</si>
  <si>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</si>
  <si>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</si>
  <si>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</si>
  <si>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</si>
  <si>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</si>
  <si>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</si>
  <si>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</si>
  <si>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</si>
  <si>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</si>
  <si>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</si>
  <si>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</si>
  <si>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</si>
  <si>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</si>
  <si>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</si>
  <si>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</si>
  <si>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</si>
  <si>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</si>
  <si>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</si>
  <si>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</si>
  <si>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</si>
  <si>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</si>
  <si>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</si>
  <si>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</si>
  <si>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</si>
  <si>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</si>
  <si>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</si>
  <si>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</si>
  <si>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</si>
  <si>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</si>
  <si>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</si>
  <si>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</si>
  <si>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</si>
  <si>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</si>
  <si>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</si>
  <si>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</si>
  <si>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</si>
  <si>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</si>
  <si>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</si>
  <si>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</si>
  <si>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</si>
  <si>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</si>
  <si>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</si>
  <si>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</si>
  <si>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</si>
  <si>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</si>
  <si>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</si>
  <si>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</si>
  <si>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</si>
  <si>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</si>
  <si>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</si>
  <si>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</si>
  <si>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</si>
  <si>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</si>
  <si>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</si>
  <si>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</si>
  <si>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</si>
  <si>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</si>
  <si>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</si>
  <si>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</si>
  <si>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</si>
  <si>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</si>
  <si>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</si>
  <si>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</si>
  <si>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</si>
  <si>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</si>
  <si>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</si>
  <si>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</si>
  <si>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</si>
  <si>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</si>
  <si>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</si>
  <si>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</si>
  <si>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</si>
  <si>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</si>
  <si>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</si>
  <si>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</si>
  <si>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</si>
  <si>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</si>
  <si>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</si>
  <si>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</si>
  <si>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</si>
  <si>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</si>
  <si>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</si>
  <si>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</si>
  <si>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</si>
  <si>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</si>
  <si>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</si>
  <si>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</si>
  <si>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</si>
  <si>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</si>
  <si>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</si>
  <si>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</si>
  <si>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</si>
  <si>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</si>
  <si>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</si>
  <si>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</si>
  <si>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</si>
  <si>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</si>
  <si>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</si>
  <si>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</si>
  <si>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</si>
  <si>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</si>
  <si>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</si>
  <si>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</si>
  <si>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</si>
  <si>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</si>
  <si>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</si>
  <si>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</si>
  <si>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</si>
  <si>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</si>
  <si>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</si>
  <si>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</si>
  <si>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</si>
  <si>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</si>
  <si>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</si>
  <si>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</si>
  <si>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</si>
  <si>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</si>
  <si>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</si>
  <si>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</si>
  <si>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</si>
  <si>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</si>
  <si>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</si>
  <si>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</si>
  <si>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</si>
  <si>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</si>
  <si>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</si>
  <si>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</si>
  <si>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</si>
  <si>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</si>
  <si>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</si>
  <si>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</si>
  <si>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</si>
  <si>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</si>
  <si>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</si>
  <si>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</si>
  <si>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</si>
  <si>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</si>
  <si>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</si>
  <si>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</si>
  <si>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</si>
  <si>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</si>
  <si>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</si>
  <si>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</si>
  <si>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</si>
  <si>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</si>
  <si>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</si>
  <si>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</si>
  <si>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</si>
  <si>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</si>
  <si>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</si>
  <si>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</si>
  <si>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</si>
  <si>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</si>
  <si>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</si>
  <si>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</si>
  <si>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</si>
  <si>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</si>
  <si>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</si>
  <si>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</si>
  <si>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</si>
  <si>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</si>
  <si>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</si>
  <si>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</si>
  <si>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</si>
  <si>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</si>
  <si>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</si>
  <si>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</si>
  <si>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</si>
  <si>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</si>
  <si>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</si>
  <si>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</si>
  <si>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</si>
  <si>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</si>
  <si>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</si>
  <si>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</si>
  <si>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</si>
  <si>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</si>
  <si>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</si>
  <si>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</si>
  <si>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</si>
  <si>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</si>
  <si>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</si>
  <si>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</si>
  <si>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</si>
  <si>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</si>
  <si>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</si>
  <si>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</si>
  <si>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</si>
  <si>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</si>
  <si>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</si>
  <si>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</si>
  <si>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</si>
  <si>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</si>
  <si>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</si>
  <si>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</si>
  <si>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</si>
  <si>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</si>
  <si>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</si>
  <si>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</si>
  <si>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</si>
  <si>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</si>
  <si>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</si>
  <si>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</si>
  <si>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</si>
  <si>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</si>
  <si>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</si>
  <si>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</si>
  <si>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</si>
  <si>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</si>
  <si>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</si>
  <si>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</si>
  <si>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</si>
  <si>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</si>
  <si>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</si>
  <si>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</si>
  <si>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</si>
  <si>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</si>
  <si>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</si>
  <si>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</si>
  <si>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</si>
  <si>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</si>
  <si>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</si>
  <si>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</si>
  <si>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</si>
  <si>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</si>
  <si>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</si>
  <si>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</si>
  <si>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</si>
  <si>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</si>
  <si>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</si>
  <si>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</si>
  <si>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</si>
  <si>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</si>
  <si>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</si>
  <si>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</si>
  <si>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</si>
  <si>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</si>
  <si>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</si>
  <si>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</si>
  <si>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</si>
  <si>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</si>
  <si>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</si>
  <si>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</si>
  <si>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</si>
  <si>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</si>
  <si>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</si>
  <si>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</si>
  <si>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</si>
  <si>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</si>
  <si>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</si>
  <si>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</si>
  <si>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</si>
  <si>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</si>
  <si>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</si>
  <si>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</si>
  <si>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</si>
  <si>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</si>
  <si>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</si>
  <si>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</si>
  <si>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</si>
  <si>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</si>
  <si>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</si>
  <si>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</si>
  <si>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</si>
  <si>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</si>
  <si>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</si>
  <si>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</si>
  <si>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</si>
  <si>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</si>
  <si>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</si>
  <si>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</si>
  <si>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</si>
  <si>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</si>
  <si>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</si>
  <si>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</si>
  <si>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</si>
  <si>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</si>
  <si>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</si>
  <si>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</si>
  <si>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</si>
  <si>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</si>
  <si>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</si>
  <si>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</si>
  <si>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</si>
  <si>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</si>
  <si>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</si>
  <si>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</si>
  <si>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</si>
  <si>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</si>
  <si>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</si>
  <si>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</si>
  <si>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</si>
  <si>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</si>
  <si>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</si>
  <si>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</si>
  <si>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</si>
  <si>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</si>
  <si>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</si>
  <si>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</si>
  <si>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</si>
  <si>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</si>
  <si>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</si>
  <si>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</si>
  <si>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</si>
  <si>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</si>
  <si>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</si>
  <si>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</si>
  <si>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</si>
  <si>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</si>
  <si>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</si>
  <si>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</si>
  <si>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</si>
  <si>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</si>
  <si>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</si>
  <si>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</si>
  <si>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</si>
  <si>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</si>
  <si>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</si>
  <si>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</si>
  <si>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</si>
  <si>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</si>
  <si>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</si>
  <si>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</si>
  <si>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</si>
  <si>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</si>
  <si>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</si>
  <si>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</si>
  <si>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</si>
  <si>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</si>
  <si>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</si>
  <si>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</si>
  <si>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</si>
  <si>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</si>
  <si>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</si>
  <si>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</si>
  <si>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</si>
  <si>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</si>
  <si>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</si>
  <si>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</si>
  <si>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</si>
  <si>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</si>
  <si>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</si>
  <si>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</si>
  <si>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</si>
  <si>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</si>
  <si>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</si>
  <si>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</si>
  <si>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</si>
  <si>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</si>
  <si>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</si>
  <si>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</si>
  <si>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</si>
  <si>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</si>
  <si>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</si>
  <si>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</si>
  <si>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</si>
  <si>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</si>
  <si>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</si>
  <si>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</si>
  <si>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</si>
  <si>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</si>
  <si>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</si>
  <si>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</si>
  <si>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</si>
  <si>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</si>
  <si>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</si>
  <si>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39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</si>
  <si>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</si>
  <si>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</si>
  <si>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</si>
  <si>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</si>
  <si>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</si>
  <si>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</si>
  <si>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</si>
  <si>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</si>
  <si>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 xml:space="preserve">  -    </t>
  </si>
  <si>
    <t>บูธ ตลาดดิโอโซน วันที่ 1-31  มี.ค. 2568</t>
  </si>
  <si>
    <t>สรุปยอดขาย บูธ ตลาดดิโอโซน วันที่ 1-31 มี.ค. 2568</t>
  </si>
  <si>
    <t>บูธ  ตลาดดิโอโซน วันที่ 1-31 มี.ค. 2568</t>
  </si>
  <si>
    <t>พุดดิ่งชาไทย</t>
  </si>
  <si>
    <t>บราวนี่บลูเบอรี่ครีมซีล</t>
  </si>
  <si>
    <t>ขนมปังกระเทียมครีมซีส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</si>
</sst>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43" fontId="2" fillId="2" borderId="0" xfId="0" applyNumberFormat="1" applyFont="1" applyFill="1"/>
    <xf numFmtId="0" fontId="8" fillId="5" borderId="15" xfId="1" applyNumberFormat="1" applyFont="1" applyFill="1" applyBorder="1" applyAlignment="1">
      <alignment horizontal="center"/>
    </xf>
    <xf numFmtId="0" fontId="8" fillId="5" borderId="0" xfId="1" applyNumberFormat="1" applyFont="1" applyFill="1" applyBorder="1" applyAlignment="1">
      <alignment horizontal="center"/>
    </xf>
    <xf numFmtId="43" fontId="2" fillId="5" borderId="0" xfId="1" applyFont="1" applyFill="1" applyBorder="1" applyAlignment="1">
      <alignment horizontal="center"/>
    </xf>
    <xf numFmtId="43" fontId="2" fillId="5" borderId="0" xfId="1" applyFont="1" applyFill="1" applyBorder="1"/>
    <xf numFmtId="43" fontId="2" fillId="0" borderId="15" xfId="1" applyFont="1" applyBorder="1"/>
    <xf numFmtId="2" fontId="2" fillId="17" borderId="19" xfId="0" applyNumberFormat="1" applyFont="1" applyFill="1" applyBorder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FFFCC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Z16" sqref="Y16:Z16"/>
      <selection pane="bottomLeft" activeCell="Z16" sqref="Y16:Z16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L254" sqref="L254"/>
      <selection pane="topRight" activeCell="L254" sqref="L254"/>
      <selection pane="bottomLeft" activeCell="L254" sqref="L254"/>
      <selection pane="bottomRight" activeCell="L254" sqref="L25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L254" sqref="L254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4.125" style="2" customWidth="1"/>
    <col min="7" max="7" width="11.75" style="2" customWidth="1"/>
    <col min="8" max="8" width="13" style="2" customWidth="1"/>
    <col min="9" max="9" width="10.125" style="2" customWidth="1"/>
    <col min="10" max="10" width="9.875" style="2" customWidth="1"/>
    <col min="11" max="11" width="12.875" style="2" customWidth="1"/>
    <col min="12" max="12" width="4.25" style="5" customWidth="1"/>
    <col min="13" max="13" width="15.37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8" t="s">
        <v>1428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92"/>
      <c r="P2" s="68"/>
      <c r="Q2" s="128" t="s">
        <v>1429</v>
      </c>
      <c r="R2" s="128"/>
      <c r="S2" s="128"/>
      <c r="T2" s="128"/>
      <c r="U2" s="128"/>
      <c r="V2" s="128"/>
      <c r="W2" s="128"/>
      <c r="X2" s="128"/>
      <c r="Y2" s="128"/>
      <c r="Z2" s="128"/>
      <c r="AA2" s="94"/>
      <c r="AB2" s="94"/>
    </row>
    <row r="3" spans="1:29" s="5" customFormat="1" ht="24.6" customHeight="1" x14ac:dyDescent="0.55000000000000004">
      <c r="A3" s="134" t="s">
        <v>1</v>
      </c>
      <c r="B3" s="134" t="s">
        <v>1354</v>
      </c>
      <c r="C3" s="134" t="s">
        <v>2</v>
      </c>
      <c r="D3" s="134" t="s">
        <v>1355</v>
      </c>
      <c r="E3" s="134" t="s">
        <v>3</v>
      </c>
      <c r="F3" s="134" t="s">
        <v>4</v>
      </c>
      <c r="G3" s="134" t="s">
        <v>5</v>
      </c>
      <c r="H3" s="77" t="s">
        <v>6</v>
      </c>
      <c r="I3" s="135" t="s">
        <v>273</v>
      </c>
      <c r="J3" s="134" t="s">
        <v>7</v>
      </c>
      <c r="K3" s="171" t="s">
        <v>8</v>
      </c>
      <c r="L3" s="171"/>
      <c r="M3" s="171"/>
      <c r="N3" s="134" t="s">
        <v>9</v>
      </c>
      <c r="O3" s="172" t="s">
        <v>274</v>
      </c>
      <c r="P3" s="174" t="s">
        <v>275</v>
      </c>
      <c r="Q3" s="131" t="s">
        <v>214</v>
      </c>
      <c r="R3" s="131" t="s">
        <v>215</v>
      </c>
      <c r="S3" s="131" t="s">
        <v>10</v>
      </c>
      <c r="T3" s="131" t="s">
        <v>216</v>
      </c>
      <c r="U3" s="131" t="s">
        <v>217</v>
      </c>
      <c r="V3" s="129" t="s">
        <v>218</v>
      </c>
      <c r="W3" s="129" t="s">
        <v>219</v>
      </c>
      <c r="X3" s="129" t="s">
        <v>220</v>
      </c>
      <c r="Y3" s="131" t="s">
        <v>221</v>
      </c>
      <c r="Z3" s="132" t="s">
        <v>222</v>
      </c>
      <c r="AA3" s="167" t="s">
        <v>1361</v>
      </c>
      <c r="AB3" s="168" t="s">
        <v>1362</v>
      </c>
    </row>
    <row r="4" spans="1:29" s="5" customFormat="1" ht="24.6" customHeight="1" x14ac:dyDescent="0.55000000000000004">
      <c r="A4" s="134"/>
      <c r="B4" s="134"/>
      <c r="C4" s="134"/>
      <c r="D4" s="134"/>
      <c r="E4" s="134"/>
      <c r="F4" s="134"/>
      <c r="G4" s="134"/>
      <c r="H4" s="77" t="s">
        <v>11</v>
      </c>
      <c r="I4" s="136"/>
      <c r="J4" s="134"/>
      <c r="K4" s="63" t="s">
        <v>12</v>
      </c>
      <c r="L4" s="42" t="s">
        <v>13</v>
      </c>
      <c r="M4" s="63" t="s">
        <v>14</v>
      </c>
      <c r="N4" s="134"/>
      <c r="O4" s="173"/>
      <c r="P4" s="175"/>
      <c r="Q4" s="131"/>
      <c r="R4" s="131"/>
      <c r="S4" s="131"/>
      <c r="T4" s="131"/>
      <c r="U4" s="131"/>
      <c r="V4" s="130"/>
      <c r="W4" s="130"/>
      <c r="X4" s="130"/>
      <c r="Y4" s="131"/>
      <c r="Z4" s="133"/>
      <c r="AA4" s="167"/>
      <c r="AB4" s="169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24</v>
      </c>
      <c r="G5" s="43">
        <f t="shared" ref="G5:G85" si="0">+E5+F5</f>
        <v>34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28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1400</v>
      </c>
      <c r="N5" s="19"/>
      <c r="O5" s="127">
        <v>18.97</v>
      </c>
      <c r="P5" s="79">
        <f>+K5*O5</f>
        <v>531.16</v>
      </c>
      <c r="Q5" s="45">
        <v>1</v>
      </c>
      <c r="R5" s="46">
        <f>+'1'!N262</f>
        <v>2350</v>
      </c>
      <c r="S5" s="46">
        <f>+'1'!N267</f>
        <v>800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500</v>
      </c>
      <c r="X5" s="46">
        <f>+R5-S5-T5-U5-V5-W5</f>
        <v>1050</v>
      </c>
      <c r="Y5" s="46">
        <f>+'1'!N269</f>
        <v>1050</v>
      </c>
      <c r="Z5" s="47">
        <f>+Y5-X5</f>
        <v>0</v>
      </c>
      <c r="AA5" s="98" t="s">
        <v>1367</v>
      </c>
      <c r="AB5" s="47">
        <f>+W5+Y5</f>
        <v>1550</v>
      </c>
      <c r="AC5" s="58">
        <f>+W5+Y5+Z5</f>
        <v>1550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11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154</v>
      </c>
      <c r="G6" s="43">
        <f t="shared" si="0"/>
        <v>165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54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111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11100</v>
      </c>
      <c r="N6" s="19"/>
      <c r="O6" s="127">
        <v>36.43</v>
      </c>
      <c r="P6" s="79">
        <f t="shared" ref="P6:P70" si="2">+K6*O6</f>
        <v>4043.73</v>
      </c>
      <c r="Q6" s="45">
        <v>2</v>
      </c>
      <c r="R6" s="46">
        <f>+'2'!N262</f>
        <v>2635</v>
      </c>
      <c r="S6" s="46">
        <f>+'2'!N267</f>
        <v>365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330</v>
      </c>
      <c r="X6" s="46">
        <f>+R6-S6-T6-U6-V6-W6</f>
        <v>1940</v>
      </c>
      <c r="Y6" s="46">
        <f>+'2'!N269</f>
        <v>1940</v>
      </c>
      <c r="Z6" s="47">
        <f t="shared" ref="Z6:Z35" si="3">+Y6-X6</f>
        <v>0</v>
      </c>
      <c r="AA6" s="98" t="s">
        <v>1368</v>
      </c>
      <c r="AB6" s="47">
        <f t="shared" ref="AB6:AB35" si="4">+W6+Y6</f>
        <v>2270</v>
      </c>
      <c r="AC6" s="58">
        <f t="shared" ref="AC6:AC35" si="5">+W6+Y6+Z6</f>
        <v>2270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1590</v>
      </c>
      <c r="S7" s="46">
        <f>+'3'!N267</f>
        <v>385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320</v>
      </c>
      <c r="X7" s="46">
        <f>+R7-S7-T7-U7-V7-W7</f>
        <v>885</v>
      </c>
      <c r="Y7" s="46">
        <f>+'3'!N269</f>
        <v>885</v>
      </c>
      <c r="Z7" s="47">
        <f>+Y7-X7</f>
        <v>0</v>
      </c>
      <c r="AA7" s="47" t="s">
        <v>1369</v>
      </c>
      <c r="AB7" s="47">
        <f>+W7+Y7</f>
        <v>1205</v>
      </c>
      <c r="AC7" s="58">
        <f t="shared" si="5"/>
        <v>1205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2995</v>
      </c>
      <c r="S8" s="46">
        <f>+'4'!N267</f>
        <v>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1080</v>
      </c>
      <c r="X8" s="46">
        <f t="shared" ref="X8" si="6">+R8-S8-T8-U8-V8-W8</f>
        <v>1915</v>
      </c>
      <c r="Y8" s="46">
        <f>+'4'!N269</f>
        <v>1915</v>
      </c>
      <c r="Z8" s="47">
        <f t="shared" si="3"/>
        <v>0</v>
      </c>
      <c r="AA8" s="47" t="s">
        <v>1363</v>
      </c>
      <c r="AB8" s="47">
        <f t="shared" si="4"/>
        <v>2995</v>
      </c>
      <c r="AC8" s="58">
        <f t="shared" si="5"/>
        <v>2995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2610</v>
      </c>
      <c r="S9" s="46">
        <f>+'5'!N267</f>
        <v>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810</v>
      </c>
      <c r="X9" s="46">
        <f t="shared" ref="X9:X34" si="7">+R9-S9-T9-U9-V9-W9</f>
        <v>1800</v>
      </c>
      <c r="Y9" s="46">
        <f>+'5'!N269</f>
        <v>1800</v>
      </c>
      <c r="Z9" s="47">
        <f t="shared" si="3"/>
        <v>0</v>
      </c>
      <c r="AA9" s="47" t="s">
        <v>1364</v>
      </c>
      <c r="AB9" s="47">
        <f t="shared" si="4"/>
        <v>2610</v>
      </c>
      <c r="AC9" s="58">
        <f t="shared" si="5"/>
        <v>2610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1825</v>
      </c>
      <c r="S10" s="46">
        <f>+'6'!N267</f>
        <v>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545</v>
      </c>
      <c r="X10" s="46">
        <f t="shared" si="7"/>
        <v>1280</v>
      </c>
      <c r="Y10" s="46">
        <f>+'6'!N269</f>
        <v>1280</v>
      </c>
      <c r="Z10" s="47">
        <f t="shared" si="3"/>
        <v>0</v>
      </c>
      <c r="AA10" s="47" t="s">
        <v>1365</v>
      </c>
      <c r="AB10" s="47">
        <f t="shared" si="4"/>
        <v>1825</v>
      </c>
      <c r="AC10" s="58">
        <f t="shared" si="5"/>
        <v>1825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17</v>
      </c>
      <c r="G11" s="43">
        <f t="shared" si="0"/>
        <v>22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5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850</v>
      </c>
      <c r="N11" s="19"/>
      <c r="O11" s="127">
        <v>19.36</v>
      </c>
      <c r="P11" s="79">
        <f t="shared" si="2"/>
        <v>329.12</v>
      </c>
      <c r="Q11" s="45">
        <v>7</v>
      </c>
      <c r="R11" s="46">
        <f>+'7'!N262</f>
        <v>1200</v>
      </c>
      <c r="S11" s="46">
        <f>+'7'!N267</f>
        <v>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450</v>
      </c>
      <c r="X11" s="46">
        <f t="shared" si="7"/>
        <v>750</v>
      </c>
      <c r="Y11" s="46">
        <f>+'7'!N269</f>
        <v>750</v>
      </c>
      <c r="Z11" s="47">
        <f t="shared" si="3"/>
        <v>0</v>
      </c>
      <c r="AA11" s="47" t="s">
        <v>1366</v>
      </c>
      <c r="AB11" s="47">
        <f t="shared" si="4"/>
        <v>1200</v>
      </c>
      <c r="AC11" s="58">
        <f t="shared" si="5"/>
        <v>1200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2140</v>
      </c>
      <c r="S12" s="46">
        <f>+'8'!N267</f>
        <v>50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120</v>
      </c>
      <c r="X12" s="46">
        <f t="shared" si="7"/>
        <v>1970</v>
      </c>
      <c r="Y12" s="46">
        <f>+'8'!N269</f>
        <v>1970</v>
      </c>
      <c r="Z12" s="47">
        <f t="shared" si="3"/>
        <v>0</v>
      </c>
      <c r="AA12" s="98" t="s">
        <v>1367</v>
      </c>
      <c r="AB12" s="47">
        <f t="shared" si="4"/>
        <v>2090</v>
      </c>
      <c r="AC12" s="58">
        <f t="shared" si="5"/>
        <v>2090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1</v>
      </c>
      <c r="G13" s="43">
        <f t="shared" si="0"/>
        <v>1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1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50</v>
      </c>
      <c r="N13" s="19"/>
      <c r="O13" s="127">
        <v>19.82</v>
      </c>
      <c r="P13" s="79">
        <f t="shared" si="2"/>
        <v>19.82</v>
      </c>
      <c r="Q13" s="45">
        <v>9</v>
      </c>
      <c r="R13" s="46">
        <f>+'9'!N262</f>
        <v>2675</v>
      </c>
      <c r="S13" s="46">
        <f>+'9'!N267</f>
        <v>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450</v>
      </c>
      <c r="X13" s="46">
        <f>+R13-S13-T13-U13-V13-W13</f>
        <v>2225</v>
      </c>
      <c r="Y13" s="46">
        <f>+'9'!N269</f>
        <v>2225</v>
      </c>
      <c r="Z13" s="47">
        <f t="shared" si="3"/>
        <v>0</v>
      </c>
      <c r="AA13" s="98" t="s">
        <v>1368</v>
      </c>
      <c r="AB13" s="47">
        <f t="shared" si="4"/>
        <v>2675</v>
      </c>
      <c r="AC13" s="58">
        <f t="shared" si="5"/>
        <v>2675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3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12</v>
      </c>
      <c r="G14" s="43">
        <f t="shared" si="0"/>
        <v>15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12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3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150</v>
      </c>
      <c r="N14" s="19"/>
      <c r="O14" s="127">
        <v>19.41</v>
      </c>
      <c r="P14" s="79">
        <f t="shared" si="2"/>
        <v>58.230000000000004</v>
      </c>
      <c r="Q14" s="45">
        <v>10</v>
      </c>
      <c r="R14" s="46">
        <f>+'10'!N262</f>
        <v>1330</v>
      </c>
      <c r="S14" s="46">
        <f>+'10'!N267</f>
        <v>355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420</v>
      </c>
      <c r="X14" s="46">
        <f t="shared" si="7"/>
        <v>555</v>
      </c>
      <c r="Y14" s="46">
        <f>+'10'!N269</f>
        <v>555</v>
      </c>
      <c r="Z14" s="47">
        <f t="shared" si="3"/>
        <v>0</v>
      </c>
      <c r="AA14" s="47" t="s">
        <v>1369</v>
      </c>
      <c r="AB14" s="47">
        <f t="shared" si="4"/>
        <v>975</v>
      </c>
      <c r="AC14" s="58">
        <f t="shared" si="5"/>
        <v>975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5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14</v>
      </c>
      <c r="G15" s="43">
        <f t="shared" si="0"/>
        <v>19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7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12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600</v>
      </c>
      <c r="N15" s="19"/>
      <c r="O15" s="127">
        <v>22.41</v>
      </c>
      <c r="P15" s="79">
        <f t="shared" si="2"/>
        <v>268.92</v>
      </c>
      <c r="Q15" s="45">
        <v>11</v>
      </c>
      <c r="R15" s="46">
        <f>+'11'!N262</f>
        <v>200</v>
      </c>
      <c r="S15" s="46">
        <f>+'11'!N267</f>
        <v>25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75</v>
      </c>
      <c r="X15" s="46">
        <f t="shared" si="7"/>
        <v>100</v>
      </c>
      <c r="Y15" s="46">
        <f>+'11'!N269</f>
        <v>100</v>
      </c>
      <c r="Z15" s="47">
        <f t="shared" si="3"/>
        <v>0</v>
      </c>
      <c r="AA15" s="47" t="s">
        <v>1363</v>
      </c>
      <c r="AB15" s="47">
        <f t="shared" si="4"/>
        <v>175</v>
      </c>
      <c r="AC15" s="58">
        <f t="shared" si="5"/>
        <v>175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11</v>
      </c>
      <c r="G16" s="43">
        <f t="shared" si="0"/>
        <v>11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11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1860</v>
      </c>
      <c r="S16" s="46">
        <f>+'12'!N267</f>
        <v>25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685</v>
      </c>
      <c r="X16" s="46">
        <f t="shared" si="7"/>
        <v>1150</v>
      </c>
      <c r="Y16" s="46">
        <f>+'12'!N269</f>
        <v>1150</v>
      </c>
      <c r="Z16" s="47">
        <f t="shared" si="3"/>
        <v>0</v>
      </c>
      <c r="AA16" s="47" t="s">
        <v>1364</v>
      </c>
      <c r="AB16" s="47">
        <f t="shared" si="4"/>
        <v>1835</v>
      </c>
      <c r="AC16" s="58">
        <f t="shared" si="5"/>
        <v>1835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8</v>
      </c>
      <c r="G17" s="43">
        <f t="shared" si="0"/>
        <v>8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7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1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50</v>
      </c>
      <c r="N17" s="19"/>
      <c r="O17" s="127">
        <v>4</v>
      </c>
      <c r="P17" s="79">
        <f t="shared" si="2"/>
        <v>4</v>
      </c>
      <c r="Q17" s="45">
        <v>13</v>
      </c>
      <c r="R17" s="46">
        <f>+'13'!N262</f>
        <v>2020</v>
      </c>
      <c r="S17" s="46">
        <f>+'13'!N267</f>
        <v>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1060</v>
      </c>
      <c r="X17" s="46">
        <f>+R17-S17-T17-U17-V17-W17</f>
        <v>960</v>
      </c>
      <c r="Y17" s="46">
        <f>+'13'!N269</f>
        <v>960</v>
      </c>
      <c r="Z17" s="47">
        <f t="shared" si="3"/>
        <v>0</v>
      </c>
      <c r="AA17" s="47" t="s">
        <v>1365</v>
      </c>
      <c r="AB17" s="47">
        <f t="shared" si="4"/>
        <v>2020</v>
      </c>
      <c r="AC17" s="58">
        <f t="shared" si="5"/>
        <v>2020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11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9</v>
      </c>
      <c r="G18" s="43">
        <f t="shared" si="0"/>
        <v>20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19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950</v>
      </c>
      <c r="N18" s="19"/>
      <c r="O18" s="127">
        <v>19.12</v>
      </c>
      <c r="P18" s="79">
        <f t="shared" si="2"/>
        <v>363.28000000000003</v>
      </c>
      <c r="Q18" s="45">
        <v>14</v>
      </c>
      <c r="R18" s="46">
        <f>+'14'!N262</f>
        <v>1690</v>
      </c>
      <c r="S18" s="46">
        <f>+'14'!N267</f>
        <v>60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385</v>
      </c>
      <c r="X18" s="46">
        <f t="shared" si="7"/>
        <v>1245</v>
      </c>
      <c r="Y18" s="46">
        <f>+'14'!N269</f>
        <v>1245</v>
      </c>
      <c r="Z18" s="47">
        <f t="shared" si="3"/>
        <v>0</v>
      </c>
      <c r="AA18" s="47" t="s">
        <v>1366</v>
      </c>
      <c r="AB18" s="99">
        <f t="shared" si="4"/>
        <v>1630</v>
      </c>
      <c r="AC18" s="58">
        <f t="shared" si="5"/>
        <v>1630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7">
        <v>20.37</v>
      </c>
      <c r="P19" s="79">
        <f t="shared" si="2"/>
        <v>0</v>
      </c>
      <c r="Q19" s="45">
        <v>15</v>
      </c>
      <c r="R19" s="46">
        <f>+'15'!N262</f>
        <v>6700</v>
      </c>
      <c r="S19" s="46">
        <f>+'15'!N267</f>
        <v>535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745</v>
      </c>
      <c r="X19" s="46">
        <f t="shared" si="7"/>
        <v>5420</v>
      </c>
      <c r="Y19" s="46">
        <f>+'15'!N269</f>
        <v>5420</v>
      </c>
      <c r="Z19" s="47">
        <f t="shared" si="3"/>
        <v>0</v>
      </c>
      <c r="AA19" s="98" t="s">
        <v>1367</v>
      </c>
      <c r="AB19" s="47">
        <f t="shared" si="4"/>
        <v>6165</v>
      </c>
      <c r="AC19" s="58">
        <f t="shared" si="5"/>
        <v>6165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5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14</v>
      </c>
      <c r="G20" s="43">
        <f t="shared" si="0"/>
        <v>19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4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15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975</v>
      </c>
      <c r="N20" s="19"/>
      <c r="O20" s="90">
        <v>22.25</v>
      </c>
      <c r="P20" s="79">
        <f t="shared" si="2"/>
        <v>333.75</v>
      </c>
      <c r="Q20" s="45">
        <v>16</v>
      </c>
      <c r="R20" s="46">
        <f>+'16'!N262</f>
        <v>1520</v>
      </c>
      <c r="S20" s="46">
        <f>+'16'!N267</f>
        <v>110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85</v>
      </c>
      <c r="X20" s="46">
        <f t="shared" si="7"/>
        <v>1325</v>
      </c>
      <c r="Y20" s="46">
        <f>+'16'!N269</f>
        <v>1325</v>
      </c>
      <c r="Z20" s="47">
        <f t="shared" si="3"/>
        <v>0</v>
      </c>
      <c r="AA20" s="98" t="s">
        <v>1368</v>
      </c>
      <c r="AB20" s="47">
        <f t="shared" si="4"/>
        <v>1410</v>
      </c>
      <c r="AC20" s="58">
        <f t="shared" si="5"/>
        <v>1410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2535</v>
      </c>
      <c r="S21" s="46">
        <f>+'17'!N267</f>
        <v>600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740</v>
      </c>
      <c r="X21" s="46">
        <f t="shared" si="7"/>
        <v>1195</v>
      </c>
      <c r="Y21" s="46">
        <f>+'17'!N269</f>
        <v>1195</v>
      </c>
      <c r="Z21" s="47">
        <f t="shared" si="3"/>
        <v>0</v>
      </c>
      <c r="AA21" s="47" t="s">
        <v>1369</v>
      </c>
      <c r="AB21" s="47">
        <f t="shared" si="4"/>
        <v>1935</v>
      </c>
      <c r="AC21" s="58">
        <f t="shared" si="5"/>
        <v>1935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13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41</v>
      </c>
      <c r="G22" s="43">
        <f t="shared" si="0"/>
        <v>54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13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41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4100</v>
      </c>
      <c r="N22" s="19"/>
      <c r="O22" s="127">
        <v>27.98</v>
      </c>
      <c r="P22" s="79">
        <f t="shared" si="2"/>
        <v>1147.18</v>
      </c>
      <c r="Q22" s="45">
        <v>18</v>
      </c>
      <c r="R22" s="46">
        <f>+'18'!N262</f>
        <v>2192</v>
      </c>
      <c r="S22" s="46">
        <f>+'18'!N267</f>
        <v>187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345</v>
      </c>
      <c r="X22" s="46">
        <f t="shared" si="7"/>
        <v>1660</v>
      </c>
      <c r="Y22" s="46">
        <f>+'18'!N269</f>
        <v>1660</v>
      </c>
      <c r="Z22" s="47">
        <f t="shared" si="3"/>
        <v>0</v>
      </c>
      <c r="AA22" s="47" t="s">
        <v>1363</v>
      </c>
      <c r="AB22" s="47">
        <f t="shared" si="4"/>
        <v>2005</v>
      </c>
      <c r="AC22" s="58">
        <f t="shared" si="5"/>
        <v>2005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18</v>
      </c>
      <c r="G23" s="43">
        <f t="shared" si="0"/>
        <v>18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18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7">
        <v>29.74</v>
      </c>
      <c r="P23" s="79">
        <f t="shared" si="2"/>
        <v>0</v>
      </c>
      <c r="Q23" s="45">
        <v>19</v>
      </c>
      <c r="R23" s="46">
        <f>+'19'!N262</f>
        <v>2440</v>
      </c>
      <c r="S23" s="46">
        <f>+'19'!N267</f>
        <v>170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220</v>
      </c>
      <c r="X23" s="46">
        <f t="shared" si="7"/>
        <v>2050</v>
      </c>
      <c r="Y23" s="46">
        <f>+'19'!N269</f>
        <v>2050</v>
      </c>
      <c r="Z23" s="47">
        <f t="shared" si="3"/>
        <v>0</v>
      </c>
      <c r="AA23" s="47" t="s">
        <v>1364</v>
      </c>
      <c r="AB23" s="47">
        <f t="shared" si="4"/>
        <v>2270</v>
      </c>
      <c r="AC23" s="58">
        <f t="shared" si="5"/>
        <v>2270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12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27</v>
      </c>
      <c r="G24" s="43">
        <f t="shared" si="0"/>
        <v>39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12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27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2700</v>
      </c>
      <c r="N24" s="19"/>
      <c r="O24" s="127">
        <v>38.659999999999997</v>
      </c>
      <c r="P24" s="79">
        <f t="shared" si="2"/>
        <v>1043.82</v>
      </c>
      <c r="Q24" s="45">
        <v>20</v>
      </c>
      <c r="R24" s="46">
        <f>+'20'!N262</f>
        <v>2289</v>
      </c>
      <c r="S24" s="46">
        <f>+'20'!N267</f>
        <v>629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640</v>
      </c>
      <c r="X24" s="46">
        <f t="shared" si="7"/>
        <v>1020</v>
      </c>
      <c r="Y24" s="46">
        <f>+'20'!N269</f>
        <v>1020</v>
      </c>
      <c r="Z24" s="47">
        <f t="shared" si="3"/>
        <v>0</v>
      </c>
      <c r="AA24" s="47" t="s">
        <v>1365</v>
      </c>
      <c r="AB24" s="47">
        <f t="shared" si="4"/>
        <v>1660</v>
      </c>
      <c r="AC24" s="58">
        <f t="shared" si="5"/>
        <v>1660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5</v>
      </c>
      <c r="G25" s="43">
        <f t="shared" si="0"/>
        <v>5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5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500</v>
      </c>
      <c r="N25" s="19"/>
      <c r="O25" s="90">
        <v>39.770000000000003</v>
      </c>
      <c r="P25" s="79">
        <f t="shared" si="2"/>
        <v>198.85000000000002</v>
      </c>
      <c r="Q25" s="45">
        <v>21</v>
      </c>
      <c r="R25" s="46">
        <f>+'21'!N262</f>
        <v>1530</v>
      </c>
      <c r="S25" s="46">
        <f>+'21'!N267</f>
        <v>315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640</v>
      </c>
      <c r="X25" s="46">
        <f t="shared" si="7"/>
        <v>575</v>
      </c>
      <c r="Y25" s="46">
        <f>+'21'!N269</f>
        <v>575</v>
      </c>
      <c r="Z25" s="47">
        <f t="shared" si="3"/>
        <v>0</v>
      </c>
      <c r="AA25" s="47" t="s">
        <v>1366</v>
      </c>
      <c r="AB25" s="47">
        <f t="shared" si="4"/>
        <v>1215</v>
      </c>
      <c r="AC25" s="58">
        <f t="shared" si="5"/>
        <v>1215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7">
        <v>32.97</v>
      </c>
      <c r="P26" s="79">
        <f t="shared" si="2"/>
        <v>0</v>
      </c>
      <c r="Q26" s="45">
        <v>22</v>
      </c>
      <c r="R26" s="46">
        <f>+'22'!N262</f>
        <v>1255</v>
      </c>
      <c r="S26" s="46">
        <f>+'22'!N267</f>
        <v>420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135</v>
      </c>
      <c r="X26" s="46">
        <f t="shared" si="7"/>
        <v>700</v>
      </c>
      <c r="Y26" s="46">
        <f>+'22'!N269</f>
        <v>700</v>
      </c>
      <c r="Z26" s="47">
        <f t="shared" si="3"/>
        <v>0</v>
      </c>
      <c r="AA26" s="98" t="s">
        <v>1367</v>
      </c>
      <c r="AB26" s="47">
        <f t="shared" si="4"/>
        <v>835</v>
      </c>
      <c r="AC26" s="58">
        <f t="shared" si="5"/>
        <v>835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7">
        <v>30.83</v>
      </c>
      <c r="P27" s="79">
        <f t="shared" si="2"/>
        <v>0</v>
      </c>
      <c r="Q27" s="45">
        <v>23</v>
      </c>
      <c r="R27" s="46">
        <f>+'23'!N262</f>
        <v>1535</v>
      </c>
      <c r="S27" s="46">
        <f>+'23'!N267</f>
        <v>100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405</v>
      </c>
      <c r="X27" s="46">
        <f>+R27-S27-T27-U27-V27-W27</f>
        <v>1030</v>
      </c>
      <c r="Y27" s="46">
        <f>+'23'!N269</f>
        <v>1030</v>
      </c>
      <c r="Z27" s="47">
        <f t="shared" si="3"/>
        <v>0</v>
      </c>
      <c r="AA27" s="98" t="s">
        <v>1368</v>
      </c>
      <c r="AB27" s="47">
        <f t="shared" si="4"/>
        <v>1435</v>
      </c>
      <c r="AC27" s="58">
        <f t="shared" si="5"/>
        <v>1435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7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31</v>
      </c>
      <c r="G28" s="43">
        <f t="shared" si="0"/>
        <v>38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2700</v>
      </c>
      <c r="N28" s="19"/>
      <c r="O28" s="127">
        <v>30.86</v>
      </c>
      <c r="P28" s="79">
        <f t="shared" si="2"/>
        <v>833.22</v>
      </c>
      <c r="Q28" s="45">
        <v>24</v>
      </c>
      <c r="R28" s="46">
        <f>+'24'!N262</f>
        <v>1765</v>
      </c>
      <c r="S28" s="46">
        <f>+'24'!N267</f>
        <v>225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65</v>
      </c>
      <c r="X28" s="46">
        <f t="shared" si="7"/>
        <v>1475</v>
      </c>
      <c r="Y28" s="46">
        <f>+'24'!N269</f>
        <v>1475</v>
      </c>
      <c r="Z28" s="47">
        <f t="shared" si="3"/>
        <v>0</v>
      </c>
      <c r="AA28" s="47" t="s">
        <v>1369</v>
      </c>
      <c r="AB28" s="47">
        <f t="shared" si="4"/>
        <v>1540</v>
      </c>
      <c r="AC28" s="58">
        <f t="shared" si="5"/>
        <v>1540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7">
        <v>27.24</v>
      </c>
      <c r="P29" s="79">
        <f t="shared" si="2"/>
        <v>0</v>
      </c>
      <c r="Q29" s="45">
        <v>25</v>
      </c>
      <c r="R29" s="46">
        <f>+'25'!N262</f>
        <v>2010</v>
      </c>
      <c r="S29" s="46">
        <f>+'25'!N267</f>
        <v>665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110</v>
      </c>
      <c r="X29" s="46">
        <f t="shared" si="7"/>
        <v>1235</v>
      </c>
      <c r="Y29" s="46">
        <f>+'25'!N269</f>
        <v>1235</v>
      </c>
      <c r="Z29" s="47">
        <f t="shared" si="3"/>
        <v>0</v>
      </c>
      <c r="AA29" s="47" t="s">
        <v>1363</v>
      </c>
      <c r="AB29" s="47">
        <f t="shared" si="4"/>
        <v>1345</v>
      </c>
      <c r="AC29" s="58">
        <f t="shared" si="5"/>
        <v>1345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7">
        <v>32.47</v>
      </c>
      <c r="P30" s="79">
        <f t="shared" si="2"/>
        <v>0</v>
      </c>
      <c r="Q30" s="45">
        <v>26</v>
      </c>
      <c r="R30" s="46">
        <f>+'26'!N262</f>
        <v>850</v>
      </c>
      <c r="S30" s="46">
        <f>+'26'!N267</f>
        <v>235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160</v>
      </c>
      <c r="X30" s="46">
        <f t="shared" si="7"/>
        <v>455</v>
      </c>
      <c r="Y30" s="46">
        <f>+'26'!N269</f>
        <v>455</v>
      </c>
      <c r="Z30" s="47">
        <f t="shared" si="3"/>
        <v>0</v>
      </c>
      <c r="AA30" s="47" t="s">
        <v>1364</v>
      </c>
      <c r="AB30" s="47">
        <f t="shared" si="4"/>
        <v>615</v>
      </c>
      <c r="AC30" s="58">
        <f t="shared" si="5"/>
        <v>615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71</v>
      </c>
      <c r="G31" s="43">
        <f t="shared" si="0"/>
        <v>81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7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74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7400</v>
      </c>
      <c r="N31" s="19"/>
      <c r="O31" s="127">
        <v>34.64</v>
      </c>
      <c r="P31" s="79">
        <f t="shared" si="2"/>
        <v>2563.36</v>
      </c>
      <c r="Q31" s="45">
        <v>27</v>
      </c>
      <c r="R31" s="46">
        <f>+'27'!N262</f>
        <v>2840</v>
      </c>
      <c r="S31" s="46">
        <f>+'27'!N267</f>
        <v>550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375</v>
      </c>
      <c r="X31" s="46">
        <f t="shared" si="7"/>
        <v>1915</v>
      </c>
      <c r="Y31" s="46">
        <f>+'27'!N269</f>
        <v>1915</v>
      </c>
      <c r="Z31" s="47">
        <f t="shared" si="3"/>
        <v>0</v>
      </c>
      <c r="AA31" s="47" t="s">
        <v>1365</v>
      </c>
      <c r="AB31" s="47">
        <f t="shared" si="4"/>
        <v>2290</v>
      </c>
      <c r="AC31" s="58">
        <f t="shared" si="5"/>
        <v>2290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4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9</v>
      </c>
      <c r="G32" s="43">
        <f t="shared" si="0"/>
        <v>13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13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1630</v>
      </c>
      <c r="N32" s="19"/>
      <c r="O32" s="90">
        <v>46.37</v>
      </c>
      <c r="P32" s="79">
        <f t="shared" si="2"/>
        <v>602.80999999999995</v>
      </c>
      <c r="Q32" s="45">
        <v>28</v>
      </c>
      <c r="R32" s="46">
        <f>+'28'!N262</f>
        <v>1285</v>
      </c>
      <c r="S32" s="46">
        <f>+'28'!N267</f>
        <v>110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165</v>
      </c>
      <c r="X32" s="46">
        <f t="shared" si="7"/>
        <v>1010</v>
      </c>
      <c r="Y32" s="46">
        <f>+'28'!N269</f>
        <v>1010</v>
      </c>
      <c r="Z32" s="47">
        <f t="shared" si="3"/>
        <v>0</v>
      </c>
      <c r="AA32" s="47" t="s">
        <v>1366</v>
      </c>
      <c r="AB32" s="47">
        <f t="shared" si="4"/>
        <v>1175</v>
      </c>
      <c r="AC32" s="58">
        <f t="shared" si="5"/>
        <v>1175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3525</v>
      </c>
      <c r="S33" s="46">
        <f>+'29'!N267</f>
        <v>585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940</v>
      </c>
      <c r="X33" s="46">
        <f t="shared" ref="X33" si="8">+R33-S33-T33-U33-V33-W33</f>
        <v>2000</v>
      </c>
      <c r="Y33" s="46">
        <f>+'29'!N269</f>
        <v>2000</v>
      </c>
      <c r="Z33" s="47">
        <f t="shared" ref="Z33" si="9">+Y33-X33</f>
        <v>0</v>
      </c>
      <c r="AA33" s="98" t="s">
        <v>1367</v>
      </c>
      <c r="AB33" s="47">
        <f t="shared" si="4"/>
        <v>2940</v>
      </c>
      <c r="AC33" s="58">
        <f t="shared" si="5"/>
        <v>2940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3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5</v>
      </c>
      <c r="G34" s="43">
        <f t="shared" si="0"/>
        <v>8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5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3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390</v>
      </c>
      <c r="N34" s="19"/>
      <c r="O34" s="90">
        <v>38.07</v>
      </c>
      <c r="P34" s="79">
        <f t="shared" si="2"/>
        <v>114.21000000000001</v>
      </c>
      <c r="Q34" s="45">
        <v>30</v>
      </c>
      <c r="R34" s="46">
        <f>+'30'!N262</f>
        <v>4247</v>
      </c>
      <c r="S34" s="46">
        <f>+'30'!N267</f>
        <v>487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735</v>
      </c>
      <c r="X34" s="46">
        <f t="shared" si="7"/>
        <v>3025</v>
      </c>
      <c r="Y34" s="46">
        <f>+'30'!N269</f>
        <v>3025</v>
      </c>
      <c r="Z34" s="47">
        <f t="shared" si="3"/>
        <v>0</v>
      </c>
      <c r="AA34" s="98" t="s">
        <v>1368</v>
      </c>
      <c r="AB34" s="47">
        <f t="shared" si="4"/>
        <v>3760</v>
      </c>
      <c r="AC34" s="58">
        <f t="shared" si="5"/>
        <v>3760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5</v>
      </c>
      <c r="G35" s="43">
        <f t="shared" si="0"/>
        <v>5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1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4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520</v>
      </c>
      <c r="N35" s="19"/>
      <c r="O35" s="90">
        <v>40.799999999999997</v>
      </c>
      <c r="P35" s="79">
        <f t="shared" si="2"/>
        <v>163.19999999999999</v>
      </c>
      <c r="Q35" s="45">
        <v>31</v>
      </c>
      <c r="R35" s="46">
        <f>+'31.'!N262</f>
        <v>1255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1255</v>
      </c>
      <c r="Y35" s="46">
        <f>+'31.'!N269</f>
        <v>1255</v>
      </c>
      <c r="Z35" s="47">
        <f t="shared" si="3"/>
        <v>0</v>
      </c>
      <c r="AA35" s="47" t="s">
        <v>1369</v>
      </c>
      <c r="AB35" s="47">
        <f t="shared" si="4"/>
        <v>1255</v>
      </c>
      <c r="AC35" s="58">
        <f t="shared" si="5"/>
        <v>1255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66893</v>
      </c>
      <c r="S36" s="48">
        <f t="shared" si="10"/>
        <v>7988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13735</v>
      </c>
      <c r="X36" s="48">
        <f t="shared" si="10"/>
        <v>45170</v>
      </c>
      <c r="Y36" s="48">
        <f t="shared" si="10"/>
        <v>45170</v>
      </c>
      <c r="Z36" s="48">
        <f t="shared" si="10"/>
        <v>0</v>
      </c>
      <c r="AA36" s="48">
        <f t="shared" si="10"/>
        <v>0</v>
      </c>
      <c r="AB36" s="48">
        <f>SUM(AB5:AB35)</f>
        <v>58905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3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23</v>
      </c>
      <c r="G39" s="43">
        <f t="shared" si="0"/>
        <v>26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3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1150</v>
      </c>
      <c r="N39" s="19"/>
      <c r="O39" s="90">
        <v>27.84</v>
      </c>
      <c r="P39" s="79">
        <f t="shared" si="2"/>
        <v>640.32000000000005</v>
      </c>
      <c r="Q39" s="5"/>
      <c r="R39" s="170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11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18</v>
      </c>
      <c r="G40" s="43">
        <f t="shared" si="0"/>
        <v>29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26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1300</v>
      </c>
      <c r="N40" s="19"/>
      <c r="O40" s="90">
        <v>27.12</v>
      </c>
      <c r="P40" s="79">
        <f t="shared" si="2"/>
        <v>705.12</v>
      </c>
      <c r="Q40" s="5"/>
      <c r="R40" s="170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9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19</v>
      </c>
      <c r="G41" s="43">
        <f t="shared" si="0"/>
        <v>28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3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8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17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850</v>
      </c>
      <c r="N41" s="19"/>
      <c r="O41" s="90">
        <v>15.42</v>
      </c>
      <c r="P41" s="79">
        <f t="shared" si="2"/>
        <v>262.14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</v>
      </c>
      <c r="G46" s="43">
        <f t="shared" si="0"/>
        <v>8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2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6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300</v>
      </c>
      <c r="N46" s="19"/>
      <c r="O46" s="127">
        <v>17.78</v>
      </c>
      <c r="P46" s="79">
        <f t="shared" si="2"/>
        <v>106.68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5</v>
      </c>
      <c r="G47" s="43">
        <f t="shared" si="0"/>
        <v>10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8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400</v>
      </c>
      <c r="N47" s="19"/>
      <c r="O47" s="127">
        <v>17.989999999999998</v>
      </c>
      <c r="P47" s="79">
        <f t="shared" si="2"/>
        <v>143.91999999999999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5</v>
      </c>
      <c r="G48" s="43">
        <f t="shared" si="0"/>
        <v>8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8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400</v>
      </c>
      <c r="N48" s="19"/>
      <c r="O48" s="127">
        <v>18.32</v>
      </c>
      <c r="P48" s="79">
        <f t="shared" si="2"/>
        <v>146.56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3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5</v>
      </c>
      <c r="G49" s="43">
        <f t="shared" si="0"/>
        <v>8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4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200</v>
      </c>
      <c r="N49" s="19"/>
      <c r="O49" s="127">
        <v>20.059999999999999</v>
      </c>
      <c r="P49" s="79">
        <f t="shared" si="2"/>
        <v>80.239999999999995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3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6</v>
      </c>
      <c r="G50" s="43">
        <f t="shared" si="0"/>
        <v>9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3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300</v>
      </c>
      <c r="N50" s="19"/>
      <c r="O50" s="127">
        <v>20.32</v>
      </c>
      <c r="P50" s="79">
        <f t="shared" si="2"/>
        <v>121.92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7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7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5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5</v>
      </c>
      <c r="G53" s="43">
        <f t="shared" si="0"/>
        <v>10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500</v>
      </c>
      <c r="N53" s="19"/>
      <c r="O53" s="127">
        <v>16.37</v>
      </c>
      <c r="P53" s="79">
        <f t="shared" si="2"/>
        <v>163.70000000000002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7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7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3</v>
      </c>
      <c r="G56" s="43">
        <f t="shared" si="0"/>
        <v>3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2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120</v>
      </c>
      <c r="N56" s="19"/>
      <c r="O56" s="127">
        <v>28.31</v>
      </c>
      <c r="P56" s="79">
        <f t="shared" si="2"/>
        <v>28.31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7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7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3</v>
      </c>
      <c r="G59" s="43">
        <f t="shared" si="0"/>
        <v>3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3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7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7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7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3</v>
      </c>
      <c r="G62" s="43">
        <f t="shared" si="0"/>
        <v>3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2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240</v>
      </c>
      <c r="N62" s="19"/>
      <c r="O62" s="127">
        <v>26.69</v>
      </c>
      <c r="P62" s="79">
        <f t="shared" si="2"/>
        <v>53.38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7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8</v>
      </c>
      <c r="G64" s="43">
        <f t="shared" si="0"/>
        <v>10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1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9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450</v>
      </c>
      <c r="N64" s="19"/>
      <c r="O64" s="90">
        <v>23.69</v>
      </c>
      <c r="P64" s="79">
        <f t="shared" si="2"/>
        <v>213.21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1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9</v>
      </c>
      <c r="G65" s="43">
        <f t="shared" si="0"/>
        <v>10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500</v>
      </c>
      <c r="N65" s="19"/>
      <c r="O65" s="90">
        <v>22.49</v>
      </c>
      <c r="P65" s="79">
        <f t="shared" si="2"/>
        <v>224.89999999999998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7</v>
      </c>
      <c r="G66" s="43">
        <f t="shared" si="0"/>
        <v>10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9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450</v>
      </c>
      <c r="N66" s="19"/>
      <c r="O66" s="90">
        <v>23.12</v>
      </c>
      <c r="P66" s="79">
        <f t="shared" si="2"/>
        <v>208.08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12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39</v>
      </c>
      <c r="G74" s="43">
        <f t="shared" si="0"/>
        <v>51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11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40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2000</v>
      </c>
      <c r="N74" s="19"/>
      <c r="O74" s="90">
        <v>17.09</v>
      </c>
      <c r="P74" s="79">
        <f t="shared" si="12"/>
        <v>683.6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1</v>
      </c>
      <c r="G76" s="43">
        <f t="shared" si="0"/>
        <v>1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1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5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32</v>
      </c>
      <c r="G77" s="43">
        <f t="shared" si="0"/>
        <v>37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7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1500</v>
      </c>
      <c r="N77" s="19"/>
      <c r="O77" s="90">
        <v>25.15</v>
      </c>
      <c r="P77" s="79">
        <f t="shared" si="12"/>
        <v>754.5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1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15</v>
      </c>
      <c r="G80" s="43">
        <f t="shared" si="0"/>
        <v>16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1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15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825</v>
      </c>
      <c r="N80" s="19"/>
      <c r="O80" s="90">
        <v>14.35</v>
      </c>
      <c r="P80" s="79">
        <f t="shared" si="12"/>
        <v>215.25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4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17</v>
      </c>
      <c r="G81" s="43">
        <f t="shared" si="0"/>
        <v>21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1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20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1095</v>
      </c>
      <c r="N81" s="19"/>
      <c r="O81" s="90">
        <v>11.58</v>
      </c>
      <c r="P81" s="79">
        <f t="shared" si="12"/>
        <v>231.6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3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4</v>
      </c>
      <c r="G93" s="43">
        <f t="shared" si="13"/>
        <v>7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4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3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105</v>
      </c>
      <c r="N93" s="19"/>
      <c r="O93" s="90">
        <v>18.63</v>
      </c>
      <c r="P93" s="79">
        <f t="shared" si="12"/>
        <v>55.89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5</v>
      </c>
      <c r="G99" s="43">
        <f t="shared" si="13"/>
        <v>5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3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2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90</v>
      </c>
      <c r="N99" s="19"/>
      <c r="O99" s="118">
        <v>20.350000000000001</v>
      </c>
      <c r="P99" s="79">
        <f t="shared" ref="P99:P105" si="16">+K99*O99</f>
        <v>40.700000000000003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2</v>
      </c>
      <c r="G108" s="43">
        <f t="shared" si="13"/>
        <v>2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2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240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26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46</v>
      </c>
      <c r="G110" s="43">
        <f t="shared" si="13"/>
        <v>72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21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51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6120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2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7</v>
      </c>
      <c r="G111" s="43">
        <f t="shared" si="13"/>
        <v>9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5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4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1000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13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3"/>
        <v>13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13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127">
        <v>34.25</v>
      </c>
      <c r="P112" s="79">
        <f t="shared" si="12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27">
        <v>22.55</v>
      </c>
      <c r="P113" s="79">
        <f t="shared" si="12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7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4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30</v>
      </c>
      <c r="G115" s="43">
        <f t="shared" si="13"/>
        <v>34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23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11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660</v>
      </c>
      <c r="N115" s="19"/>
      <c r="O115" s="90">
        <v>23.61</v>
      </c>
      <c r="P115" s="79">
        <f t="shared" si="12"/>
        <v>259.70999999999998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5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13"/>
        <v>15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11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4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400</v>
      </c>
      <c r="N116" s="19"/>
      <c r="O116" s="90">
        <v>13.03</v>
      </c>
      <c r="P116" s="79">
        <f t="shared" si="12"/>
        <v>52.12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12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25</v>
      </c>
      <c r="G131" s="43">
        <f t="shared" si="13"/>
        <v>37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35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1750</v>
      </c>
      <c r="N131" s="19"/>
      <c r="O131" s="90">
        <v>9.91</v>
      </c>
      <c r="P131" s="79">
        <f t="shared" si="12"/>
        <v>346.85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5</v>
      </c>
      <c r="G132" s="43">
        <f t="shared" si="13"/>
        <v>5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5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300</v>
      </c>
      <c r="N132" s="19"/>
      <c r="O132" s="90">
        <v>16.690000000000001</v>
      </c>
      <c r="P132" s="79">
        <f t="shared" si="12"/>
        <v>83.45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13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37</v>
      </c>
      <c r="G133" s="43">
        <f t="shared" si="13"/>
        <v>50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15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35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1750</v>
      </c>
      <c r="N133" s="19"/>
      <c r="O133" s="90">
        <v>24.21</v>
      </c>
      <c r="P133" s="79">
        <f t="shared" si="12"/>
        <v>847.35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3</v>
      </c>
      <c r="G154" s="43">
        <f t="shared" si="18"/>
        <v>3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3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7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4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10</v>
      </c>
      <c r="G173" s="43">
        <f t="shared" si="18"/>
        <v>14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4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350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8"/>
        <v>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127">
        <v>23.02</v>
      </c>
      <c r="P175" s="79">
        <f t="shared" si="19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19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19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16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3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165</v>
      </c>
      <c r="N178" s="19"/>
      <c r="O178" s="90">
        <v>38</v>
      </c>
      <c r="P178" s="79">
        <f t="shared" si="19"/>
        <v>114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9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9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5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4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320</v>
      </c>
      <c r="N185" s="19"/>
      <c r="O185" s="90">
        <v>63</v>
      </c>
      <c r="P185" s="79">
        <f t="shared" si="19"/>
        <v>252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49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49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46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3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30</v>
      </c>
      <c r="N187" s="19"/>
      <c r="O187" s="90">
        <v>3.5</v>
      </c>
      <c r="P187" s="79">
        <f>+K187*O187</f>
        <v>10.5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44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44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43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10</v>
      </c>
      <c r="N188" s="19"/>
      <c r="O188" s="90">
        <v>3.5</v>
      </c>
      <c r="P188" s="79">
        <f>+K188*O188</f>
        <v>3.5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8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8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4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4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40</v>
      </c>
      <c r="N189" s="19"/>
      <c r="O189" s="90">
        <v>3.5</v>
      </c>
      <c r="P189" s="79">
        <f>+K189*O189</f>
        <v>14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8"/>
        <v>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19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8"/>
        <v>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0">
        <v>73</v>
      </c>
      <c r="P194" s="79">
        <f t="shared" si="19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5</v>
      </c>
      <c r="G198" s="43">
        <f t="shared" si="18"/>
        <v>5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7" si="23">E198+F198-H198-K198-I198</f>
        <v>5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36</v>
      </c>
      <c r="G205" s="43">
        <f t="shared" si="18"/>
        <v>36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27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9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495</v>
      </c>
      <c r="N205" s="19"/>
      <c r="O205" s="90">
        <v>40</v>
      </c>
      <c r="P205" s="79">
        <f t="shared" si="19"/>
        <v>360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12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15</v>
      </c>
      <c r="G209" s="43">
        <f t="shared" si="18"/>
        <v>27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3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24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2880</v>
      </c>
      <c r="N209" s="19"/>
      <c r="O209" s="90">
        <v>83</v>
      </c>
      <c r="P209" s="79">
        <f t="shared" si="19"/>
        <v>1992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4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4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2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2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50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10</v>
      </c>
      <c r="G246" s="43">
        <f t="shared" si="25"/>
        <v>10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2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8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276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5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5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4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1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50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28</v>
      </c>
      <c r="G249" s="43">
        <f t="shared" si="25"/>
        <v>28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6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22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1075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2</v>
      </c>
      <c r="G251" s="43">
        <f t="shared" si="25"/>
        <v>2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2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28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10</v>
      </c>
      <c r="G252" s="43">
        <f t="shared" si="25"/>
        <v>10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10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23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6</v>
      </c>
      <c r="G253" s="43">
        <f t="shared" si="25"/>
        <v>6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2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4</v>
      </c>
      <c r="L253" s="20">
        <v>26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92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ref="J258" si="31">E258+F258-H258-K258-I258</f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+ยกมา!J259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10</v>
      </c>
      <c r="G259" s="43">
        <f t="shared" ref="G259" si="32">+E259+F259</f>
        <v>10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2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3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8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50" t="s">
        <v>223</v>
      </c>
      <c r="B260" s="151"/>
      <c r="C260" s="151"/>
      <c r="D260" s="152"/>
      <c r="E260" s="156" t="s">
        <v>239</v>
      </c>
      <c r="F260" s="157"/>
      <c r="G260" s="153" t="s">
        <v>224</v>
      </c>
      <c r="H260" s="154"/>
      <c r="I260" s="155"/>
      <c r="J260" s="158" t="s">
        <v>225</v>
      </c>
      <c r="K260" s="158"/>
      <c r="L260" s="158"/>
      <c r="M260" s="51">
        <f>SUM(M5:M259)</f>
        <v>66893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9" t="s">
        <v>226</v>
      </c>
      <c r="B261" s="160"/>
      <c r="C261" s="165">
        <f>+M263</f>
        <v>66893</v>
      </c>
      <c r="D261" s="166"/>
      <c r="E261" s="53" t="s">
        <v>227</v>
      </c>
      <c r="F261" s="54">
        <f>+M260</f>
        <v>66893</v>
      </c>
      <c r="G261" s="55" t="s">
        <v>217</v>
      </c>
      <c r="H261" s="147">
        <f>SUM(U36)</f>
        <v>0</v>
      </c>
      <c r="I261" s="148"/>
      <c r="J261" s="140"/>
      <c r="K261" s="140"/>
      <c r="L261" s="140"/>
      <c r="M261" s="57"/>
      <c r="N261" s="57">
        <f>+W36</f>
        <v>13735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9"/>
      <c r="B262" s="160"/>
      <c r="C262" s="165"/>
      <c r="D262" s="166"/>
      <c r="E262" s="53" t="s">
        <v>228</v>
      </c>
      <c r="F262" s="54">
        <f>N263</f>
        <v>7988</v>
      </c>
      <c r="G262" s="55"/>
      <c r="H262" s="147">
        <v>0</v>
      </c>
      <c r="I262" s="148"/>
      <c r="J262" s="140" t="s">
        <v>229</v>
      </c>
      <c r="K262" s="140"/>
      <c r="L262" s="140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61" t="s">
        <v>10</v>
      </c>
      <c r="B263" s="162"/>
      <c r="C263" s="165">
        <f>+F262</f>
        <v>7988</v>
      </c>
      <c r="D263" s="166"/>
      <c r="E263" s="53"/>
      <c r="F263" s="54"/>
      <c r="G263" s="55" t="s">
        <v>230</v>
      </c>
      <c r="H263" s="147">
        <f>+V36</f>
        <v>0</v>
      </c>
      <c r="I263" s="148"/>
      <c r="J263" s="141" t="s">
        <v>231</v>
      </c>
      <c r="K263" s="142"/>
      <c r="L263" s="143"/>
      <c r="M263" s="57">
        <f>+M260-M261</f>
        <v>66893</v>
      </c>
      <c r="N263" s="59">
        <f>+S36</f>
        <v>7988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63" t="s">
        <v>232</v>
      </c>
      <c r="B264" s="164"/>
      <c r="C264" s="165">
        <f>+C261-C263</f>
        <v>58905</v>
      </c>
      <c r="D264" s="166"/>
      <c r="E264" s="53" t="s">
        <v>232</v>
      </c>
      <c r="F264" s="54">
        <f>+F261-F262</f>
        <v>58905</v>
      </c>
      <c r="G264" s="55" t="s">
        <v>233</v>
      </c>
      <c r="H264" s="147">
        <f>SUM(H261:H263)</f>
        <v>0</v>
      </c>
      <c r="I264" s="148"/>
      <c r="J264" s="140" t="s">
        <v>206</v>
      </c>
      <c r="K264" s="140"/>
      <c r="L264" s="140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44" t="s">
        <v>208</v>
      </c>
      <c r="K265" s="145"/>
      <c r="L265" s="146"/>
      <c r="M265" s="57">
        <f>M263-M264-N261-N263</f>
        <v>45170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-41095</v>
      </c>
      <c r="J266" s="144" t="s">
        <v>209</v>
      </c>
      <c r="K266" s="145"/>
      <c r="L266" s="146"/>
      <c r="M266" s="57">
        <f>+Y36</f>
        <v>45170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44" t="s">
        <v>210</v>
      </c>
      <c r="K267" s="145"/>
      <c r="L267" s="146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49" t="s">
        <v>211</v>
      </c>
      <c r="K268" s="149"/>
      <c r="L268" s="149"/>
      <c r="M268" s="61">
        <f>+M266-M265</f>
        <v>0</v>
      </c>
      <c r="N268" s="66"/>
    </row>
    <row r="269" spans="1:29" ht="24.75" customHeight="1" thickBot="1" x14ac:dyDescent="0.6">
      <c r="H269" s="137" t="s">
        <v>237</v>
      </c>
      <c r="I269" s="138"/>
      <c r="J269" s="138"/>
      <c r="K269" s="138"/>
      <c r="L269" s="138"/>
      <c r="M269" s="138"/>
      <c r="N269" s="139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L254" sqref="L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10</v>
      </c>
      <c r="F5" s="71"/>
      <c r="G5" s="46">
        <f t="shared" ref="G5" si="0">E5+F5</f>
        <v>10</v>
      </c>
      <c r="H5" s="78">
        <v>0</v>
      </c>
      <c r="I5" s="76">
        <v>0</v>
      </c>
      <c r="J5" s="46">
        <f t="shared" ref="J5" si="1">+G5-H5-K5-I5</f>
        <v>10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11</v>
      </c>
      <c r="F6" s="71"/>
      <c r="G6" s="46">
        <f t="shared" ref="G6:G26" si="2">E6+F6</f>
        <v>11</v>
      </c>
      <c r="H6" s="78">
        <v>0</v>
      </c>
      <c r="I6" s="76">
        <v>0</v>
      </c>
      <c r="J6" s="46">
        <f t="shared" ref="J6:J26" si="3">+G6-H6-K6-I6</f>
        <v>11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7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5</v>
      </c>
      <c r="F11" s="71"/>
      <c r="G11" s="46">
        <f t="shared" si="2"/>
        <v>5</v>
      </c>
      <c r="H11" s="78">
        <v>0</v>
      </c>
      <c r="I11" s="76">
        <v>0</v>
      </c>
      <c r="J11" s="46">
        <f t="shared" si="3"/>
        <v>5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7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7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v>3</v>
      </c>
      <c r="F14" s="71"/>
      <c r="G14" s="46">
        <f t="shared" si="2"/>
        <v>3</v>
      </c>
      <c r="H14" s="78">
        <v>0</v>
      </c>
      <c r="I14" s="76">
        <v>0</v>
      </c>
      <c r="J14" s="46">
        <f t="shared" si="3"/>
        <v>3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7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v>5</v>
      </c>
      <c r="F15" s="71"/>
      <c r="G15" s="46">
        <f t="shared" si="2"/>
        <v>5</v>
      </c>
      <c r="H15" s="78">
        <v>0</v>
      </c>
      <c r="I15" s="76">
        <v>0</v>
      </c>
      <c r="J15" s="46">
        <f t="shared" si="3"/>
        <v>5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7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7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11</v>
      </c>
      <c r="F18" s="71"/>
      <c r="G18" s="46">
        <f t="shared" si="2"/>
        <v>11</v>
      </c>
      <c r="H18" s="78">
        <v>0</v>
      </c>
      <c r="I18" s="76">
        <v>0</v>
      </c>
      <c r="J18" s="46">
        <f t="shared" si="3"/>
        <v>11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7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7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5</v>
      </c>
      <c r="F20" s="71"/>
      <c r="G20" s="46">
        <f t="shared" si="2"/>
        <v>5</v>
      </c>
      <c r="H20" s="78">
        <v>0</v>
      </c>
      <c r="I20" s="76">
        <v>0</v>
      </c>
      <c r="J20" s="46">
        <f t="shared" si="3"/>
        <v>5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13</v>
      </c>
      <c r="F22" s="71"/>
      <c r="G22" s="46">
        <f t="shared" si="2"/>
        <v>13</v>
      </c>
      <c r="H22" s="78">
        <v>0</v>
      </c>
      <c r="I22" s="76">
        <v>0</v>
      </c>
      <c r="J22" s="46">
        <f t="shared" si="3"/>
        <v>13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7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7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12</v>
      </c>
      <c r="F24" s="71"/>
      <c r="G24" s="46">
        <f t="shared" si="2"/>
        <v>12</v>
      </c>
      <c r="H24" s="78">
        <v>0</v>
      </c>
      <c r="I24" s="76">
        <v>0</v>
      </c>
      <c r="J24" s="46">
        <f t="shared" si="3"/>
        <v>12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7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7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7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7</v>
      </c>
      <c r="F28" s="71"/>
      <c r="G28" s="46">
        <f t="shared" si="7"/>
        <v>7</v>
      </c>
      <c r="H28" s="78">
        <v>0</v>
      </c>
      <c r="I28" s="76">
        <v>0</v>
      </c>
      <c r="J28" s="46">
        <f t="shared" si="8"/>
        <v>7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7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7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7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10</v>
      </c>
      <c r="F31" s="71"/>
      <c r="G31" s="46">
        <f t="shared" si="7"/>
        <v>10</v>
      </c>
      <c r="H31" s="78">
        <v>0</v>
      </c>
      <c r="I31" s="76">
        <v>0</v>
      </c>
      <c r="J31" s="46">
        <f t="shared" si="8"/>
        <v>10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7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4</v>
      </c>
      <c r="F32" s="71"/>
      <c r="G32" s="46">
        <f t="shared" si="7"/>
        <v>4</v>
      </c>
      <c r="H32" s="78">
        <v>0</v>
      </c>
      <c r="I32" s="76">
        <v>0</v>
      </c>
      <c r="J32" s="46">
        <f t="shared" si="8"/>
        <v>4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3</v>
      </c>
      <c r="F34" s="71"/>
      <c r="G34" s="46">
        <f t="shared" si="7"/>
        <v>3</v>
      </c>
      <c r="H34" s="78">
        <v>0</v>
      </c>
      <c r="I34" s="76">
        <v>0</v>
      </c>
      <c r="J34" s="46">
        <f t="shared" si="8"/>
        <v>3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3</v>
      </c>
      <c r="F39" s="71"/>
      <c r="G39" s="46">
        <f t="shared" si="7"/>
        <v>3</v>
      </c>
      <c r="H39" s="78">
        <v>0</v>
      </c>
      <c r="I39" s="76">
        <v>0</v>
      </c>
      <c r="J39" s="46">
        <f t="shared" si="8"/>
        <v>3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11</v>
      </c>
      <c r="F40" s="71"/>
      <c r="G40" s="46">
        <f t="shared" si="7"/>
        <v>11</v>
      </c>
      <c r="H40" s="78">
        <v>0</v>
      </c>
      <c r="I40" s="76">
        <v>0</v>
      </c>
      <c r="J40" s="46">
        <f t="shared" si="8"/>
        <v>11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9</v>
      </c>
      <c r="F41" s="71"/>
      <c r="G41" s="46">
        <f t="shared" si="7"/>
        <v>9</v>
      </c>
      <c r="H41" s="78">
        <v>0</v>
      </c>
      <c r="I41" s="76">
        <v>0</v>
      </c>
      <c r="J41" s="46">
        <f t="shared" si="8"/>
        <v>9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5</v>
      </c>
      <c r="F46" s="71"/>
      <c r="G46" s="46">
        <f t="shared" si="7"/>
        <v>5</v>
      </c>
      <c r="H46" s="78">
        <v>0</v>
      </c>
      <c r="I46" s="76">
        <v>0</v>
      </c>
      <c r="J46" s="46">
        <f t="shared" si="8"/>
        <v>5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7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5</v>
      </c>
      <c r="F47" s="71"/>
      <c r="G47" s="46">
        <f t="shared" si="7"/>
        <v>5</v>
      </c>
      <c r="H47" s="78">
        <v>0</v>
      </c>
      <c r="I47" s="76">
        <v>0</v>
      </c>
      <c r="J47" s="46">
        <f t="shared" si="8"/>
        <v>5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7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3</v>
      </c>
      <c r="F48" s="71"/>
      <c r="G48" s="46">
        <f t="shared" si="7"/>
        <v>3</v>
      </c>
      <c r="H48" s="78">
        <v>0</v>
      </c>
      <c r="I48" s="76">
        <v>0</v>
      </c>
      <c r="J48" s="46">
        <f t="shared" si="8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3</v>
      </c>
      <c r="F49" s="71"/>
      <c r="G49" s="46">
        <f t="shared" si="7"/>
        <v>3</v>
      </c>
      <c r="H49" s="78">
        <v>0</v>
      </c>
      <c r="I49" s="76">
        <v>0</v>
      </c>
      <c r="J49" s="46">
        <f t="shared" si="8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3</v>
      </c>
      <c r="F50" s="71"/>
      <c r="G50" s="46">
        <f t="shared" si="7"/>
        <v>3</v>
      </c>
      <c r="H50" s="78">
        <v>0</v>
      </c>
      <c r="I50" s="76">
        <v>0</v>
      </c>
      <c r="J50" s="46">
        <f t="shared" si="8"/>
        <v>3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7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5</v>
      </c>
      <c r="F53" s="71"/>
      <c r="G53" s="46">
        <f t="shared" si="7"/>
        <v>5</v>
      </c>
      <c r="H53" s="78">
        <v>0</v>
      </c>
      <c r="I53" s="76">
        <v>0</v>
      </c>
      <c r="J53" s="46">
        <f t="shared" si="8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7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7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7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7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7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7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7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7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2</v>
      </c>
      <c r="F64" s="71"/>
      <c r="G64" s="46">
        <f t="shared" si="7"/>
        <v>2</v>
      </c>
      <c r="H64" s="78">
        <v>0</v>
      </c>
      <c r="I64" s="76">
        <v>0</v>
      </c>
      <c r="J64" s="46">
        <f t="shared" si="8"/>
        <v>2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1</v>
      </c>
      <c r="F65" s="71"/>
      <c r="G65" s="46">
        <f t="shared" si="7"/>
        <v>1</v>
      </c>
      <c r="H65" s="78">
        <v>0</v>
      </c>
      <c r="I65" s="76">
        <v>0</v>
      </c>
      <c r="J65" s="46">
        <f t="shared" si="8"/>
        <v>1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3</v>
      </c>
      <c r="F66" s="71"/>
      <c r="G66" s="46">
        <f t="shared" si="7"/>
        <v>3</v>
      </c>
      <c r="H66" s="78">
        <v>0</v>
      </c>
      <c r="I66" s="76">
        <v>0</v>
      </c>
      <c r="J66" s="46">
        <f t="shared" si="8"/>
        <v>3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12</v>
      </c>
      <c r="F74" s="71"/>
      <c r="G74" s="46">
        <f t="shared" si="7"/>
        <v>12</v>
      </c>
      <c r="H74" s="78">
        <v>0</v>
      </c>
      <c r="I74" s="76">
        <v>0</v>
      </c>
      <c r="J74" s="46">
        <f t="shared" si="8"/>
        <v>12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5</v>
      </c>
      <c r="F77" s="71"/>
      <c r="G77" s="46">
        <f t="shared" si="7"/>
        <v>5</v>
      </c>
      <c r="H77" s="78">
        <v>0</v>
      </c>
      <c r="I77" s="76">
        <v>0</v>
      </c>
      <c r="J77" s="46">
        <f t="shared" si="8"/>
        <v>5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1</v>
      </c>
      <c r="F80" s="71"/>
      <c r="G80" s="46">
        <f t="shared" si="7"/>
        <v>1</v>
      </c>
      <c r="H80" s="78">
        <v>0</v>
      </c>
      <c r="I80" s="76">
        <v>0</v>
      </c>
      <c r="J80" s="46">
        <f t="shared" si="8"/>
        <v>1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4</v>
      </c>
      <c r="F81" s="71"/>
      <c r="G81" s="46">
        <f t="shared" si="7"/>
        <v>4</v>
      </c>
      <c r="H81" s="78">
        <v>0</v>
      </c>
      <c r="I81" s="76">
        <v>0</v>
      </c>
      <c r="J81" s="46">
        <f t="shared" si="8"/>
        <v>4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v>3</v>
      </c>
      <c r="F93" s="71"/>
      <c r="G93" s="46">
        <f t="shared" si="7"/>
        <v>3</v>
      </c>
      <c r="H93" s="78">
        <v>0</v>
      </c>
      <c r="I93" s="76">
        <v>0</v>
      </c>
      <c r="J93" s="46">
        <f t="shared" si="8"/>
        <v>3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v>26</v>
      </c>
      <c r="F110" s="71"/>
      <c r="G110" s="46">
        <f t="shared" si="25"/>
        <v>26</v>
      </c>
      <c r="H110" s="78">
        <v>0</v>
      </c>
      <c r="I110" s="76">
        <v>0</v>
      </c>
      <c r="J110" s="46">
        <f t="shared" si="26"/>
        <v>26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v>2</v>
      </c>
      <c r="F111" s="71"/>
      <c r="G111" s="46">
        <f t="shared" si="25"/>
        <v>2</v>
      </c>
      <c r="H111" s="78">
        <v>0</v>
      </c>
      <c r="I111" s="76">
        <v>0</v>
      </c>
      <c r="J111" s="46">
        <f t="shared" si="26"/>
        <v>2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13</v>
      </c>
      <c r="F112" s="71"/>
      <c r="G112" s="46">
        <f t="shared" si="25"/>
        <v>13</v>
      </c>
      <c r="H112" s="78">
        <v>0</v>
      </c>
      <c r="I112" s="76">
        <v>0</v>
      </c>
      <c r="J112" s="46">
        <f t="shared" si="26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7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4</v>
      </c>
      <c r="F115" s="71"/>
      <c r="G115" s="46">
        <f t="shared" si="25"/>
        <v>4</v>
      </c>
      <c r="H115" s="78">
        <v>0</v>
      </c>
      <c r="I115" s="76">
        <v>0</v>
      </c>
      <c r="J115" s="46">
        <f t="shared" si="26"/>
        <v>4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5</v>
      </c>
      <c r="F116" s="71"/>
      <c r="G116" s="46">
        <f t="shared" si="25"/>
        <v>5</v>
      </c>
      <c r="H116" s="78">
        <v>0</v>
      </c>
      <c r="I116" s="76">
        <v>0</v>
      </c>
      <c r="J116" s="46">
        <f t="shared" si="26"/>
        <v>5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12</v>
      </c>
      <c r="F131" s="71"/>
      <c r="G131" s="46">
        <f t="shared" si="25"/>
        <v>12</v>
      </c>
      <c r="H131" s="78">
        <v>0</v>
      </c>
      <c r="I131" s="76">
        <v>0</v>
      </c>
      <c r="J131" s="46">
        <f t="shared" si="26"/>
        <v>12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13</v>
      </c>
      <c r="F133" s="71"/>
      <c r="G133" s="46">
        <f t="shared" si="25"/>
        <v>13</v>
      </c>
      <c r="H133" s="78">
        <v>0</v>
      </c>
      <c r="I133" s="76">
        <v>0</v>
      </c>
      <c r="J133" s="46">
        <f t="shared" si="26"/>
        <v>13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7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19</v>
      </c>
      <c r="F178" s="71"/>
      <c r="G178" s="46">
        <f t="shared" si="32"/>
        <v>19</v>
      </c>
      <c r="H178" s="78">
        <v>0</v>
      </c>
      <c r="I178" s="76">
        <v>0</v>
      </c>
      <c r="J178" s="46">
        <f t="shared" si="33"/>
        <v>19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9</v>
      </c>
      <c r="F185" s="71"/>
      <c r="G185" s="46">
        <f t="shared" si="32"/>
        <v>9</v>
      </c>
      <c r="H185" s="78">
        <v>0</v>
      </c>
      <c r="I185" s="76">
        <v>0</v>
      </c>
      <c r="J185" s="46">
        <f t="shared" si="33"/>
        <v>9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v>44</v>
      </c>
      <c r="F188" s="71"/>
      <c r="G188" s="46">
        <f>E188+F188</f>
        <v>44</v>
      </c>
      <c r="H188" s="78">
        <v>0</v>
      </c>
      <c r="I188" s="76">
        <v>0</v>
      </c>
      <c r="J188" s="46">
        <f>+G188-H188-K188-I188</f>
        <v>44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v>8</v>
      </c>
      <c r="F189" s="71"/>
      <c r="G189" s="46">
        <f>E189+F189</f>
        <v>8</v>
      </c>
      <c r="H189" s="78">
        <v>0</v>
      </c>
      <c r="I189" s="76">
        <v>0</v>
      </c>
      <c r="J189" s="46">
        <f>+G189-H189-K189-I189</f>
        <v>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12</v>
      </c>
      <c r="F209" s="71"/>
      <c r="G209" s="46">
        <f t="shared" si="32"/>
        <v>12</v>
      </c>
      <c r="H209" s="78">
        <v>0</v>
      </c>
      <c r="I209" s="76">
        <v>0</v>
      </c>
      <c r="J209" s="46">
        <f t="shared" si="33"/>
        <v>12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6" si="50">E235+F235</f>
        <v>0</v>
      </c>
      <c r="H235" s="78">
        <v>0</v>
      </c>
      <c r="I235" s="76">
        <v>0</v>
      </c>
      <c r="J235" s="46">
        <f t="shared" ref="J235:J255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v>4</v>
      </c>
      <c r="F244" s="71"/>
      <c r="G244" s="46">
        <f t="shared" si="50"/>
        <v>4</v>
      </c>
      <c r="H244" s="78">
        <v>0</v>
      </c>
      <c r="I244" s="76">
        <v>0</v>
      </c>
      <c r="J244" s="46">
        <f t="shared" si="51"/>
        <v>4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v>5</v>
      </c>
      <c r="F248" s="71"/>
      <c r="G248" s="46">
        <f t="shared" si="50"/>
        <v>5</v>
      </c>
      <c r="H248" s="78">
        <v>0</v>
      </c>
      <c r="I248" s="76">
        <v>0</v>
      </c>
      <c r="J248" s="46">
        <f t="shared" si="51"/>
        <v>5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28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23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26</v>
      </c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/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Z16" sqref="Y16:Z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2"/>
    </row>
    <row r="3" spans="1:18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274</v>
      </c>
      <c r="R3" s="176" t="s">
        <v>275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1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>
        <v>140</v>
      </c>
      <c r="P20" s="121">
        <f t="shared" si="3"/>
        <v>120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>
        <v>2</v>
      </c>
      <c r="G25" s="46">
        <f t="shared" si="0"/>
        <v>2</v>
      </c>
      <c r="H25" s="78">
        <v>0</v>
      </c>
      <c r="I25" s="76">
        <v>0</v>
      </c>
      <c r="J25" s="46">
        <f t="shared" si="1"/>
        <v>0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>
        <v>50</v>
      </c>
      <c r="P25" s="121">
        <f t="shared" si="3"/>
        <v>150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21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6</v>
      </c>
      <c r="K40" s="72">
        <v>5</v>
      </c>
      <c r="L40" s="15">
        <v>50</v>
      </c>
      <c r="M40" s="65">
        <f t="shared" si="2"/>
        <v>250</v>
      </c>
      <c r="N40" s="17" t="s">
        <v>16</v>
      </c>
      <c r="O40" s="18">
        <v>125</v>
      </c>
      <c r="P40" s="121">
        <f t="shared" si="3"/>
        <v>125</v>
      </c>
      <c r="Q40" s="90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6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21">
        <f t="shared" si="3"/>
        <v>75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 t="shared" si="3"/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8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100</v>
      </c>
      <c r="P74" s="121">
        <f t="shared" si="7"/>
        <v>100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1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>+G93-H93-K93-I93</f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26</v>
      </c>
      <c r="F110" s="71"/>
      <c r="G110" s="46">
        <f t="shared" si="20"/>
        <v>26</v>
      </c>
      <c r="H110" s="78">
        <v>0</v>
      </c>
      <c r="I110" s="76">
        <v>0</v>
      </c>
      <c r="J110" s="46">
        <f t="shared" si="21"/>
        <v>25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60</v>
      </c>
      <c r="P110" s="121">
        <f t="shared" si="7"/>
        <v>60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12</v>
      </c>
      <c r="F131" s="71"/>
      <c r="G131" s="46">
        <f t="shared" si="20"/>
        <v>12</v>
      </c>
      <c r="H131" s="78">
        <v>0</v>
      </c>
      <c r="I131" s="76">
        <v>0</v>
      </c>
      <c r="J131" s="46">
        <f t="shared" si="21"/>
        <v>9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>
        <v>75</v>
      </c>
      <c r="P131" s="121">
        <f t="shared" si="7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13</v>
      </c>
      <c r="F133" s="71"/>
      <c r="G133" s="46">
        <f t="shared" si="20"/>
        <v>13</v>
      </c>
      <c r="H133" s="78">
        <v>0</v>
      </c>
      <c r="I133" s="76">
        <v>0</v>
      </c>
      <c r="J133" s="46">
        <f t="shared" si="21"/>
        <v>11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21">
        <f t="shared" si="7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19</v>
      </c>
      <c r="F178" s="71"/>
      <c r="G178" s="46">
        <f t="shared" si="28"/>
        <v>19</v>
      </c>
      <c r="H178" s="78">
        <v>0</v>
      </c>
      <c r="I178" s="76">
        <v>0</v>
      </c>
      <c r="J178" s="46">
        <f t="shared" si="29"/>
        <v>19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ref="M186" si="34">+L186*K186</f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44</v>
      </c>
      <c r="F188" s="71"/>
      <c r="G188" s="46">
        <f>E188+F188</f>
        <v>44</v>
      </c>
      <c r="H188" s="78">
        <v>0</v>
      </c>
      <c r="I188" s="76">
        <v>0</v>
      </c>
      <c r="J188" s="46">
        <f>+G188-H188-K188-I188</f>
        <v>44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8</v>
      </c>
      <c r="F189" s="71"/>
      <c r="G189" s="46">
        <f>E189+F189</f>
        <v>8</v>
      </c>
      <c r="H189" s="78">
        <v>0</v>
      </c>
      <c r="I189" s="76">
        <v>0</v>
      </c>
      <c r="J189" s="46">
        <f>+G189-H189-K189-I189</f>
        <v>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ref="M190" si="36">+L190*K190</f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8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8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39"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12</v>
      </c>
      <c r="F209" s="71"/>
      <c r="G209" s="46">
        <f t="shared" si="28"/>
        <v>12</v>
      </c>
      <c r="H209" s="78">
        <v>0</v>
      </c>
      <c r="I209" s="76">
        <v>0</v>
      </c>
      <c r="J209" s="46">
        <f t="shared" si="29"/>
        <v>11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1">
        <f t="shared" si="38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8"/>
        <v>0</v>
      </c>
      <c r="Q223" s="90"/>
      <c r="R223" s="126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8"/>
        <v>0</v>
      </c>
      <c r="Q224" s="90"/>
      <c r="R224" s="126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0"/>
      <c r="P225" s="23">
        <f t="shared" si="38"/>
        <v>0</v>
      </c>
      <c r="Q225" s="90">
        <v>28.59</v>
      </c>
      <c r="R225" s="126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126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8"/>
        <v>0</v>
      </c>
      <c r="Q228" s="90"/>
      <c r="R228" s="43">
        <f t="shared" si="33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34" si="42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5" si="43">E235+F235</f>
        <v>0</v>
      </c>
      <c r="H235" s="78">
        <v>0</v>
      </c>
      <c r="I235" s="76">
        <v>0</v>
      </c>
      <c r="J235" s="46">
        <f t="shared" ref="J235:J258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si="33"/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ref="R236:R247" si="46">+K236*Q236</f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4</v>
      </c>
      <c r="F244" s="71"/>
      <c r="G244" s="46">
        <f t="shared" si="43"/>
        <v>4</v>
      </c>
      <c r="H244" s="78">
        <v>0</v>
      </c>
      <c r="I244" s="76">
        <v>0</v>
      </c>
      <c r="J244" s="46">
        <f t="shared" si="44"/>
        <v>2</v>
      </c>
      <c r="K244" s="72">
        <v>2</v>
      </c>
      <c r="L244" s="20">
        <v>25</v>
      </c>
      <c r="M244" s="65">
        <f t="shared" si="47"/>
        <v>50</v>
      </c>
      <c r="N244" s="17" t="s">
        <v>16</v>
      </c>
      <c r="O244" s="18"/>
      <c r="P244" s="121">
        <f t="shared" si="38"/>
        <v>50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5</v>
      </c>
      <c r="F248" s="71"/>
      <c r="G248" s="46">
        <f t="shared" si="43"/>
        <v>5</v>
      </c>
      <c r="H248" s="78">
        <v>0</v>
      </c>
      <c r="I248" s="76">
        <v>0</v>
      </c>
      <c r="J248" s="46">
        <f t="shared" si="44"/>
        <v>4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>
        <v>25</v>
      </c>
      <c r="P248" s="121">
        <f t="shared" si="38"/>
        <v>25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+ยกมา!J251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+ยกมา!J252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+ยกมา!J253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>
        <v>26</v>
      </c>
      <c r="M253" s="65">
        <f t="shared" ref="M253" si="49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si="44"/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8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866.15999999999985</v>
      </c>
      <c r="S260" s="75"/>
    </row>
    <row r="261" spans="1:19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24"/>
      <c r="F262" s="119"/>
      <c r="G262" s="31"/>
      <c r="J262" s="31"/>
      <c r="K262" s="32"/>
      <c r="L262" s="95" t="s">
        <v>202</v>
      </c>
      <c r="M262" s="95"/>
      <c r="N262" s="33">
        <f>SUM(M5:M261)</f>
        <v>2350</v>
      </c>
    </row>
    <row r="263" spans="1:19" ht="25.5" x14ac:dyDescent="0.55000000000000004">
      <c r="A263" s="1"/>
      <c r="B263" s="119"/>
      <c r="C263" s="120"/>
      <c r="D263" s="119"/>
      <c r="E263" s="24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24"/>
      <c r="F264" s="119"/>
      <c r="G264" s="31"/>
      <c r="J264" s="31"/>
      <c r="L264" s="34" t="s">
        <v>204</v>
      </c>
      <c r="M264" s="35"/>
      <c r="N264" s="36">
        <f>SUM(O264:AF264)</f>
        <v>500</v>
      </c>
      <c r="O264" s="2">
        <v>200</v>
      </c>
      <c r="P264" s="2">
        <v>300</v>
      </c>
    </row>
    <row r="265" spans="1:19" ht="25.5" x14ac:dyDescent="0.55000000000000004">
      <c r="A265" s="1"/>
      <c r="B265" s="119"/>
      <c r="C265" s="120"/>
      <c r="D265" s="119"/>
      <c r="E265" s="24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24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24"/>
      <c r="F267" s="119"/>
      <c r="G267" s="31"/>
      <c r="J267" s="31"/>
      <c r="L267" s="34" t="s">
        <v>207</v>
      </c>
      <c r="M267" s="35"/>
      <c r="N267" s="37">
        <f>SUM(O5:O260)</f>
        <v>800</v>
      </c>
    </row>
    <row r="268" spans="1:19" ht="25.5" x14ac:dyDescent="0.55000000000000004">
      <c r="A268" s="1"/>
      <c r="B268" s="119"/>
      <c r="C268" s="120"/>
      <c r="D268" s="119"/>
      <c r="E268" s="24"/>
      <c r="F268" s="119"/>
      <c r="G268" s="31"/>
      <c r="J268" s="31"/>
      <c r="L268" s="34" t="s">
        <v>208</v>
      </c>
      <c r="M268" s="35"/>
      <c r="N268" s="33">
        <f>N262-N263-N264-N266-N267</f>
        <v>1050</v>
      </c>
    </row>
    <row r="269" spans="1:19" ht="25.5" x14ac:dyDescent="0.55000000000000004">
      <c r="A269" s="1"/>
      <c r="B269" s="119"/>
      <c r="C269" s="120"/>
      <c r="D269" s="119"/>
      <c r="E269" s="24"/>
      <c r="F269" s="119"/>
      <c r="G269" s="24"/>
      <c r="J269" s="31"/>
      <c r="L269" s="34" t="s">
        <v>209</v>
      </c>
      <c r="M269" s="35"/>
      <c r="N269" s="37">
        <v>1050</v>
      </c>
    </row>
    <row r="270" spans="1:19" ht="25.5" x14ac:dyDescent="0.55000000000000004">
      <c r="A270" s="1"/>
      <c r="B270" s="119"/>
      <c r="C270" s="120"/>
      <c r="D270" s="119"/>
      <c r="E270" s="24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24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18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274</v>
      </c>
      <c r="R3" s="176" t="s">
        <v>275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1">
        <f t="shared" ref="P6:P69" si="3">SUM(M6-O6)</f>
        <v>400</v>
      </c>
      <c r="Q6" s="12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35</v>
      </c>
      <c r="P20" s="121">
        <f t="shared" si="3"/>
        <v>30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1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1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1</v>
      </c>
      <c r="K81" s="72">
        <v>3</v>
      </c>
      <c r="L81" s="20">
        <v>55</v>
      </c>
      <c r="M81" s="65">
        <f t="shared" ref="M81:M172" si="8">+L81*K81</f>
        <v>165</v>
      </c>
      <c r="N81" s="17" t="s">
        <v>16</v>
      </c>
      <c r="O81" s="18">
        <v>30</v>
      </c>
      <c r="P81" s="121">
        <f t="shared" si="7"/>
        <v>135</v>
      </c>
      <c r="Q81" s="90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25</v>
      </c>
      <c r="F110" s="71"/>
      <c r="G110" s="46">
        <f t="shared" si="20"/>
        <v>25</v>
      </c>
      <c r="H110" s="78">
        <v>0</v>
      </c>
      <c r="I110" s="76">
        <v>0</v>
      </c>
      <c r="J110" s="46">
        <f t="shared" si="21"/>
        <v>21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>
        <v>240</v>
      </c>
      <c r="P110" s="121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7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1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11</v>
      </c>
      <c r="F133" s="71"/>
      <c r="G133" s="46">
        <f t="shared" si="20"/>
        <v>11</v>
      </c>
      <c r="H133" s="78">
        <v>0</v>
      </c>
      <c r="I133" s="76">
        <v>0</v>
      </c>
      <c r="J133" s="46">
        <f t="shared" si="21"/>
        <v>10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2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35</v>
      </c>
      <c r="P173" s="121">
        <f t="shared" si="27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19</v>
      </c>
      <c r="F178" s="71"/>
      <c r="G178" s="46">
        <f t="shared" si="28"/>
        <v>19</v>
      </c>
      <c r="H178" s="78">
        <v>0</v>
      </c>
      <c r="I178" s="76">
        <v>0</v>
      </c>
      <c r="J178" s="46">
        <f t="shared" si="29"/>
        <v>18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/>
      <c r="P178" s="121">
        <f t="shared" si="27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44</v>
      </c>
      <c r="F188" s="71"/>
      <c r="G188" s="46">
        <f>E188+F188</f>
        <v>44</v>
      </c>
      <c r="H188" s="78">
        <v>0</v>
      </c>
      <c r="I188" s="76">
        <v>0</v>
      </c>
      <c r="J188" s="46">
        <f>+G188-H188-K188-I188</f>
        <v>44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8</v>
      </c>
      <c r="F189" s="71"/>
      <c r="G189" s="46">
        <f>E189+F189</f>
        <v>8</v>
      </c>
      <c r="H189" s="78">
        <v>0</v>
      </c>
      <c r="I189" s="76">
        <v>0</v>
      </c>
      <c r="J189" s="46">
        <f>+G189-H189-K189-I189</f>
        <v>7</v>
      </c>
      <c r="K189" s="72">
        <v>1</v>
      </c>
      <c r="L189" s="20">
        <v>10</v>
      </c>
      <c r="M189" s="65">
        <f>+L189*K189</f>
        <v>10</v>
      </c>
      <c r="N189" s="17" t="s">
        <v>16</v>
      </c>
      <c r="O189" s="18"/>
      <c r="P189" s="121">
        <f t="shared" si="27"/>
        <v>10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11</v>
      </c>
      <c r="F209" s="71"/>
      <c r="G209" s="46">
        <f t="shared" si="28"/>
        <v>11</v>
      </c>
      <c r="H209" s="78">
        <v>0</v>
      </c>
      <c r="I209" s="76">
        <v>0</v>
      </c>
      <c r="J209" s="46">
        <f t="shared" si="29"/>
        <v>8</v>
      </c>
      <c r="K209" s="72">
        <v>3</v>
      </c>
      <c r="L209" s="20">
        <v>120</v>
      </c>
      <c r="M209" s="65">
        <f t="shared" si="32"/>
        <v>360</v>
      </c>
      <c r="N209" s="17" t="s">
        <v>16</v>
      </c>
      <c r="O209" s="18"/>
      <c r="P209" s="121">
        <f t="shared" si="36"/>
        <v>360</v>
      </c>
      <c r="Q209" s="90">
        <v>83</v>
      </c>
      <c r="R209" s="43">
        <f t="shared" si="33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23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9"/>
      <c r="O225" s="10"/>
      <c r="P225" s="23">
        <f t="shared" si="36"/>
        <v>0</v>
      </c>
      <c r="Q225" s="90">
        <v>28.59</v>
      </c>
      <c r="R225" s="46" t="s">
        <v>1427</v>
      </c>
      <c r="S225" s="78" t="s">
        <v>1427</v>
      </c>
      <c r="T225" s="76" t="s">
        <v>1427</v>
      </c>
      <c r="U225" s="46" t="s">
        <v>1427</v>
      </c>
      <c r="V225" s="72"/>
      <c r="W225" s="20">
        <v>35</v>
      </c>
    </row>
    <row r="226" spans="1:23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23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23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23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23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23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23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23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23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23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23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23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23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23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23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2</v>
      </c>
      <c r="F244" s="71"/>
      <c r="G244" s="46">
        <f t="shared" si="40"/>
        <v>2</v>
      </c>
      <c r="H244" s="78">
        <v>0</v>
      </c>
      <c r="I244" s="76">
        <v>0</v>
      </c>
      <c r="J244" s="46">
        <f t="shared" si="41"/>
        <v>2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802.36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2635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330</v>
      </c>
      <c r="O264" s="2">
        <v>210</v>
      </c>
      <c r="P264" s="2">
        <v>120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365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1940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1940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X346"/>
  <sheetViews>
    <sheetView zoomScale="70" zoomScaleNormal="70" workbookViewId="0">
      <pane xSplit="10" ySplit="4" topLeftCell="L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18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274</v>
      </c>
      <c r="R3" s="176" t="s">
        <v>275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10</v>
      </c>
      <c r="F5" s="71">
        <v>2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7</v>
      </c>
      <c r="F6" s="71">
        <v>18</v>
      </c>
      <c r="G6" s="46">
        <f t="shared" si="0"/>
        <v>25</v>
      </c>
      <c r="H6" s="78">
        <v>0</v>
      </c>
      <c r="I6" s="76">
        <v>0</v>
      </c>
      <c r="J6" s="46">
        <f t="shared" si="1"/>
        <v>24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4</v>
      </c>
      <c r="F11" s="71">
        <v>2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3</v>
      </c>
      <c r="F14" s="71">
        <v>7</v>
      </c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6</v>
      </c>
      <c r="F31" s="71">
        <v>2</v>
      </c>
      <c r="G31" s="46">
        <f t="shared" si="5"/>
        <v>8</v>
      </c>
      <c r="H31" s="78">
        <v>0</v>
      </c>
      <c r="I31" s="76">
        <v>0</v>
      </c>
      <c r="J31" s="46">
        <f t="shared" si="6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4</v>
      </c>
      <c r="F32" s="71">
        <v>1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1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1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1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4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75</v>
      </c>
      <c r="P74" s="121">
        <f t="shared" si="7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1</v>
      </c>
      <c r="F81" s="71">
        <v>3</v>
      </c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50</v>
      </c>
      <c r="M81" s="65">
        <f t="shared" ref="M81:M172" si="8">+L81*K81</f>
        <v>50</v>
      </c>
      <c r="N81" s="17" t="s">
        <v>16</v>
      </c>
      <c r="O81" s="18">
        <v>25</v>
      </c>
      <c r="P81" s="121">
        <f t="shared" si="7"/>
        <v>25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21</v>
      </c>
      <c r="F110" s="71"/>
      <c r="G110" s="46">
        <f t="shared" si="20"/>
        <v>21</v>
      </c>
      <c r="H110" s="78">
        <v>0</v>
      </c>
      <c r="I110" s="76">
        <v>0</v>
      </c>
      <c r="J110" s="46">
        <f t="shared" si="21"/>
        <v>20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1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1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1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4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>
        <v>75</v>
      </c>
      <c r="P131" s="121">
        <f t="shared" si="7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10</v>
      </c>
      <c r="F133" s="71">
        <v>4</v>
      </c>
      <c r="G133" s="46">
        <f t="shared" si="20"/>
        <v>14</v>
      </c>
      <c r="H133" s="78">
        <v>0</v>
      </c>
      <c r="I133" s="76">
        <v>0</v>
      </c>
      <c r="J133" s="46">
        <f t="shared" si="21"/>
        <v>11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75</v>
      </c>
      <c r="P133" s="121">
        <f t="shared" si="7"/>
        <v>75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0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35</v>
      </c>
      <c r="P173" s="121">
        <f t="shared" si="27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18</v>
      </c>
      <c r="F178" s="71"/>
      <c r="G178" s="46">
        <f t="shared" si="28"/>
        <v>18</v>
      </c>
      <c r="H178" s="78">
        <v>0</v>
      </c>
      <c r="I178" s="76">
        <v>0</v>
      </c>
      <c r="J178" s="46">
        <f t="shared" si="29"/>
        <v>18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44</v>
      </c>
      <c r="F188" s="71"/>
      <c r="G188" s="46">
        <f>E188+F188</f>
        <v>44</v>
      </c>
      <c r="H188" s="78">
        <v>0</v>
      </c>
      <c r="I188" s="76">
        <v>0</v>
      </c>
      <c r="J188" s="46">
        <f>+G188-H188-K188-I188</f>
        <v>44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7</v>
      </c>
      <c r="F189" s="71"/>
      <c r="G189" s="46">
        <f>E189+F189</f>
        <v>7</v>
      </c>
      <c r="H189" s="78">
        <v>0</v>
      </c>
      <c r="I189" s="76">
        <v>0</v>
      </c>
      <c r="J189" s="46">
        <f>+G189-H189-K189-I189</f>
        <v>7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24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8</v>
      </c>
      <c r="F209" s="71"/>
      <c r="G209" s="46">
        <f t="shared" si="28"/>
        <v>8</v>
      </c>
      <c r="H209" s="78">
        <v>0</v>
      </c>
      <c r="I209" s="76">
        <v>0</v>
      </c>
      <c r="J209" s="46">
        <f t="shared" si="29"/>
        <v>8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24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24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24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24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24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24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24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24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24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24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24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  <c r="X220" s="120"/>
    </row>
    <row r="221" spans="1:24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  <c r="X221" s="120"/>
    </row>
    <row r="222" spans="1:24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  <c r="X222" s="120"/>
    </row>
    <row r="223" spans="1:24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  <c r="X223" s="120"/>
    </row>
    <row r="224" spans="1:24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  <c r="X224" s="120"/>
    </row>
    <row r="225" spans="1:24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9"/>
      <c r="O225" s="10"/>
      <c r="P225" s="23">
        <f t="shared" si="36"/>
        <v>0</v>
      </c>
      <c r="Q225" s="90">
        <v>28.59</v>
      </c>
      <c r="R225" s="43">
        <f t="shared" si="33"/>
        <v>0</v>
      </c>
      <c r="X225" s="120"/>
    </row>
    <row r="226" spans="1:24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  <c r="X226" s="120"/>
    </row>
    <row r="227" spans="1:24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  <c r="X227" s="120"/>
    </row>
    <row r="228" spans="1:24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3"/>
        <v>0</v>
      </c>
    </row>
    <row r="229" spans="1:24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24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24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24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24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24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24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24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24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24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24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24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2</v>
      </c>
      <c r="F244" s="71"/>
      <c r="G244" s="46">
        <f t="shared" si="40"/>
        <v>2</v>
      </c>
      <c r="H244" s="78">
        <v>0</v>
      </c>
      <c r="I244" s="76">
        <v>0</v>
      </c>
      <c r="J244" s="46">
        <f t="shared" si="41"/>
        <v>2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441.33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1590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320</v>
      </c>
      <c r="O264" s="2">
        <v>200</v>
      </c>
      <c r="P264" s="2">
        <v>120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385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885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885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18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274</v>
      </c>
      <c r="R3" s="176" t="s">
        <v>275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1">
        <f>SUM(M5-O5)</f>
        <v>150</v>
      </c>
      <c r="Q5" s="127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1">
        <f t="shared" ref="P6:P69" si="3">SUM(M6-O6)</f>
        <v>400</v>
      </c>
      <c r="Q6" s="12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1">
        <f t="shared" si="3"/>
        <v>100</v>
      </c>
      <c r="Q11" s="12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1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1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 t="shared" si="3"/>
        <v>50</v>
      </c>
      <c r="Q48" s="127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/>
      <c r="P93" s="121">
        <f t="shared" si="7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20</v>
      </c>
      <c r="F110" s="71"/>
      <c r="G110" s="46">
        <f t="shared" si="20"/>
        <v>20</v>
      </c>
      <c r="H110" s="78">
        <v>0</v>
      </c>
      <c r="I110" s="76">
        <v>0</v>
      </c>
      <c r="J110" s="46">
        <f t="shared" si="21"/>
        <v>14</v>
      </c>
      <c r="K110" s="72">
        <v>6</v>
      </c>
      <c r="L110" s="22">
        <v>120</v>
      </c>
      <c r="M110" s="65">
        <f t="shared" si="8"/>
        <v>720</v>
      </c>
      <c r="N110" s="17" t="s">
        <v>16</v>
      </c>
      <c r="O110" s="18"/>
      <c r="P110" s="121">
        <f t="shared" si="7"/>
        <v>720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1</v>
      </c>
      <c r="F111" s="71"/>
      <c r="G111" s="46">
        <f t="shared" si="20"/>
        <v>1</v>
      </c>
      <c r="H111" s="78">
        <v>0</v>
      </c>
      <c r="I111" s="76">
        <v>0</v>
      </c>
      <c r="J111" s="46">
        <f t="shared" si="21"/>
        <v>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1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11</v>
      </c>
      <c r="F133" s="71"/>
      <c r="G133" s="46">
        <f t="shared" si="20"/>
        <v>11</v>
      </c>
      <c r="H133" s="78">
        <v>0</v>
      </c>
      <c r="I133" s="76">
        <v>0</v>
      </c>
      <c r="J133" s="46">
        <f t="shared" si="21"/>
        <v>6</v>
      </c>
      <c r="K133" s="72">
        <v>5</v>
      </c>
      <c r="L133" s="20">
        <v>50</v>
      </c>
      <c r="M133" s="65">
        <f t="shared" si="8"/>
        <v>250</v>
      </c>
      <c r="N133" s="17" t="s">
        <v>16</v>
      </c>
      <c r="O133" s="18"/>
      <c r="P133" s="121">
        <f t="shared" si="7"/>
        <v>250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18</v>
      </c>
      <c r="F178" s="71"/>
      <c r="G178" s="46">
        <f t="shared" si="28"/>
        <v>18</v>
      </c>
      <c r="H178" s="78">
        <v>0</v>
      </c>
      <c r="I178" s="76">
        <v>0</v>
      </c>
      <c r="J178" s="46">
        <f t="shared" si="29"/>
        <v>18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44</v>
      </c>
      <c r="F188" s="71"/>
      <c r="G188" s="46">
        <f>E188+F188</f>
        <v>44</v>
      </c>
      <c r="H188" s="78">
        <v>0</v>
      </c>
      <c r="I188" s="76">
        <v>0</v>
      </c>
      <c r="J188" s="46">
        <f>+G188-H188-K188-I188</f>
        <v>44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7</v>
      </c>
      <c r="F189" s="71"/>
      <c r="G189" s="46">
        <f>E189+F189</f>
        <v>7</v>
      </c>
      <c r="H189" s="78">
        <v>0</v>
      </c>
      <c r="I189" s="76">
        <v>0</v>
      </c>
      <c r="J189" s="46">
        <f>+G189-H189-K189-I189</f>
        <v>7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0</v>
      </c>
      <c r="F205" s="71">
        <v>36</v>
      </c>
      <c r="G205" s="46">
        <f t="shared" si="28"/>
        <v>36</v>
      </c>
      <c r="H205" s="78">
        <v>0</v>
      </c>
      <c r="I205" s="76">
        <v>0</v>
      </c>
      <c r="J205" s="46">
        <f t="shared" si="29"/>
        <v>35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21">
        <f t="shared" si="36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8</v>
      </c>
      <c r="F209" s="71"/>
      <c r="G209" s="46">
        <f t="shared" si="28"/>
        <v>8</v>
      </c>
      <c r="H209" s="78">
        <v>0</v>
      </c>
      <c r="I209" s="76">
        <v>0</v>
      </c>
      <c r="J209" s="46">
        <f t="shared" si="29"/>
        <v>8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23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  <c r="S225" s="125"/>
      <c r="T225" s="125"/>
      <c r="U225" s="124"/>
      <c r="V225" s="124"/>
      <c r="W225" s="123"/>
    </row>
    <row r="226" spans="1:23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23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23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3"/>
        <v>0</v>
      </c>
    </row>
    <row r="229" spans="1:23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23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23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23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23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23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23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si="32"/>
        <v>0</v>
      </c>
      <c r="N235" s="17" t="s">
        <v>16</v>
      </c>
      <c r="O235" s="18"/>
      <c r="P235" s="23">
        <f t="shared" si="36"/>
        <v>0</v>
      </c>
      <c r="Q235" s="90"/>
      <c r="R235" s="43">
        <f t="shared" si="33"/>
        <v>0</v>
      </c>
    </row>
    <row r="236" spans="1:23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3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33"/>
        <v>0</v>
      </c>
    </row>
    <row r="237" spans="1:23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3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33"/>
        <v>0</v>
      </c>
    </row>
    <row r="238" spans="1:23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ref="M238:M247" si="42">+L238*K238</f>
        <v>0</v>
      </c>
      <c r="N238" s="17" t="s">
        <v>16</v>
      </c>
      <c r="O238" s="18"/>
      <c r="P238" s="23">
        <f t="shared" si="36"/>
        <v>0</v>
      </c>
      <c r="Q238" s="90"/>
      <c r="R238" s="43">
        <f t="shared" ref="R238:R247" si="43">+K238*Q238</f>
        <v>0</v>
      </c>
    </row>
    <row r="239" spans="1:23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23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2</v>
      </c>
      <c r="F244" s="71"/>
      <c r="G244" s="46">
        <f t="shared" si="40"/>
        <v>2</v>
      </c>
      <c r="H244" s="78">
        <v>0</v>
      </c>
      <c r="I244" s="76">
        <v>0</v>
      </c>
      <c r="J244" s="46">
        <f t="shared" si="41"/>
        <v>2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>
        <f t="shared" si="41"/>
        <v>1</v>
      </c>
      <c r="K249" s="72">
        <v>4</v>
      </c>
      <c r="L249" s="20">
        <v>50</v>
      </c>
      <c r="M249" s="65">
        <f t="shared" si="32"/>
        <v>200</v>
      </c>
      <c r="N249" s="17" t="s">
        <v>16</v>
      </c>
      <c r="O249" s="18"/>
      <c r="P249" s="121">
        <f t="shared" si="36"/>
        <v>200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+'3'!J253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839.42999999999984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2995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1080</v>
      </c>
      <c r="O264" s="2">
        <v>480</v>
      </c>
      <c r="P264" s="2">
        <v>500</v>
      </c>
      <c r="Q264" s="88">
        <v>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1915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1915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18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274</v>
      </c>
      <c r="R3" s="176" t="s">
        <v>275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2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20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8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1">
        <f t="shared" si="3"/>
        <v>300</v>
      </c>
      <c r="Q24" s="127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3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1">
        <f t="shared" si="3"/>
        <v>400</v>
      </c>
      <c r="Q31" s="127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1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>
        <v>4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14</v>
      </c>
      <c r="F110" s="71"/>
      <c r="G110" s="46">
        <f t="shared" si="20"/>
        <v>14</v>
      </c>
      <c r="H110" s="78">
        <v>0</v>
      </c>
      <c r="I110" s="76">
        <v>0</v>
      </c>
      <c r="J110" s="46">
        <f t="shared" si="21"/>
        <v>10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/>
      <c r="P110" s="121">
        <f t="shared" si="7"/>
        <v>480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1</v>
      </c>
      <c r="F111" s="71"/>
      <c r="G111" s="46">
        <f t="shared" si="20"/>
        <v>1</v>
      </c>
      <c r="H111" s="78">
        <v>0</v>
      </c>
      <c r="I111" s="76">
        <v>0</v>
      </c>
      <c r="J111" s="46">
        <f t="shared" si="21"/>
        <v>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5</v>
      </c>
      <c r="F116" s="71">
        <v>5</v>
      </c>
      <c r="G116" s="46">
        <f t="shared" si="20"/>
        <v>10</v>
      </c>
      <c r="H116" s="78">
        <v>0</v>
      </c>
      <c r="I116" s="76">
        <v>0</v>
      </c>
      <c r="J116" s="46">
        <f t="shared" si="21"/>
        <v>9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1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1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3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1">
        <f t="shared" si="7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18</v>
      </c>
      <c r="F178" s="71"/>
      <c r="G178" s="46">
        <f t="shared" si="28"/>
        <v>18</v>
      </c>
      <c r="H178" s="78">
        <v>0</v>
      </c>
      <c r="I178" s="76">
        <v>0</v>
      </c>
      <c r="J178" s="46">
        <f t="shared" si="29"/>
        <v>18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44</v>
      </c>
      <c r="F188" s="71"/>
      <c r="G188" s="46">
        <f>E188+F188</f>
        <v>44</v>
      </c>
      <c r="H188" s="78">
        <v>0</v>
      </c>
      <c r="I188" s="76">
        <v>0</v>
      </c>
      <c r="J188" s="46">
        <f>+G188-H188-K188-I188</f>
        <v>44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7</v>
      </c>
      <c r="F189" s="71"/>
      <c r="G189" s="46">
        <f>E189+F189</f>
        <v>7</v>
      </c>
      <c r="H189" s="78">
        <v>0</v>
      </c>
      <c r="I189" s="76">
        <v>0</v>
      </c>
      <c r="J189" s="46">
        <f>+G189-H189-K189-I189</f>
        <v>7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35</v>
      </c>
      <c r="F205" s="71"/>
      <c r="G205" s="46">
        <f t="shared" si="28"/>
        <v>35</v>
      </c>
      <c r="H205" s="78">
        <v>0</v>
      </c>
      <c r="I205" s="76">
        <v>0</v>
      </c>
      <c r="J205" s="46">
        <f t="shared" si="29"/>
        <v>35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8</v>
      </c>
      <c r="F209" s="71"/>
      <c r="G209" s="46">
        <f t="shared" si="28"/>
        <v>8</v>
      </c>
      <c r="H209" s="78">
        <v>0</v>
      </c>
      <c r="I209" s="76">
        <v>0</v>
      </c>
      <c r="J209" s="46">
        <f t="shared" si="29"/>
        <v>6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1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1</v>
      </c>
      <c r="F249" s="71"/>
      <c r="G249" s="46">
        <f t="shared" si="41"/>
        <v>1</v>
      </c>
      <c r="H249" s="78">
        <v>0</v>
      </c>
      <c r="I249" s="76">
        <v>0</v>
      </c>
      <c r="J249" s="46">
        <f t="shared" si="42"/>
        <v>0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1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+'4'!J251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+'4'!J252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+'4'!J253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835.00999999999988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2610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810</v>
      </c>
      <c r="O264" s="2">
        <v>170</v>
      </c>
      <c r="P264" s="2">
        <v>100</v>
      </c>
      <c r="Q264" s="88">
        <v>300</v>
      </c>
      <c r="R264" s="2">
        <v>120</v>
      </c>
      <c r="S264" s="2">
        <v>120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1800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1800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18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274</v>
      </c>
      <c r="R3" s="176" t="s">
        <v>275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12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1">
        <f t="shared" ref="P6:P69" si="3">SUM(M6-O6)</f>
        <v>800</v>
      </c>
      <c r="Q6" s="127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1">
        <f t="shared" si="7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1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8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1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1</v>
      </c>
      <c r="F111" s="71">
        <v>3</v>
      </c>
      <c r="G111" s="46">
        <f t="shared" si="20"/>
        <v>4</v>
      </c>
      <c r="H111" s="78">
        <v>0</v>
      </c>
      <c r="I111" s="76">
        <v>0</v>
      </c>
      <c r="J111" s="46">
        <f t="shared" si="21"/>
        <v>3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1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18</v>
      </c>
      <c r="F178" s="71"/>
      <c r="G178" s="46">
        <f t="shared" si="28"/>
        <v>18</v>
      </c>
      <c r="H178" s="78">
        <v>0</v>
      </c>
      <c r="I178" s="76">
        <v>0</v>
      </c>
      <c r="J178" s="46">
        <f t="shared" si="29"/>
        <v>18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44</v>
      </c>
      <c r="F188" s="71"/>
      <c r="G188" s="46">
        <f>E188+F188</f>
        <v>44</v>
      </c>
      <c r="H188" s="78">
        <v>0</v>
      </c>
      <c r="I188" s="76">
        <v>0</v>
      </c>
      <c r="J188" s="46">
        <f>+G188-H188-K188-I188</f>
        <v>44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7</v>
      </c>
      <c r="F189" s="71"/>
      <c r="G189" s="46">
        <f>E189+F189</f>
        <v>7</v>
      </c>
      <c r="H189" s="78">
        <v>0</v>
      </c>
      <c r="I189" s="76">
        <v>0</v>
      </c>
      <c r="J189" s="46">
        <f>+G189-H189-K189-I189</f>
        <v>7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35</v>
      </c>
      <c r="F205" s="71"/>
      <c r="G205" s="46">
        <f t="shared" si="28"/>
        <v>35</v>
      </c>
      <c r="H205" s="78">
        <v>0</v>
      </c>
      <c r="I205" s="76">
        <v>0</v>
      </c>
      <c r="J205" s="46">
        <f t="shared" si="29"/>
        <v>35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6</v>
      </c>
      <c r="F209" s="71"/>
      <c r="G209" s="46">
        <f t="shared" si="28"/>
        <v>6</v>
      </c>
      <c r="H209" s="78">
        <v>0</v>
      </c>
      <c r="I209" s="76">
        <v>0</v>
      </c>
      <c r="J209" s="46">
        <f t="shared" si="29"/>
        <v>5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1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23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  <c r="S225" s="125"/>
      <c r="T225" s="125"/>
      <c r="U225" s="124"/>
      <c r="V225" s="124"/>
      <c r="W225" s="123"/>
    </row>
    <row r="226" spans="1:23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23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23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23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23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23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23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23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23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23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23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23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23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23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23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+'5'!J251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+'5'!J252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+'5'!J253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545.66999999999996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1825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545</v>
      </c>
      <c r="O264" s="2">
        <v>175</v>
      </c>
      <c r="P264" s="2">
        <v>250</v>
      </c>
      <c r="Q264" s="88">
        <v>20</v>
      </c>
      <c r="R264" s="2">
        <v>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1280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1280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18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274</v>
      </c>
      <c r="R3" s="176" t="s">
        <v>275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6</v>
      </c>
      <c r="F5" s="71">
        <v>5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12</v>
      </c>
      <c r="F6" s="71">
        <v>10</v>
      </c>
      <c r="G6" s="46">
        <f t="shared" si="0"/>
        <v>22</v>
      </c>
      <c r="H6" s="78">
        <v>0</v>
      </c>
      <c r="I6" s="76">
        <v>0</v>
      </c>
      <c r="J6" s="46">
        <f t="shared" si="1"/>
        <v>19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1">
        <f t="shared" ref="P6:P69" si="3">SUM(M6-O6)</f>
        <v>300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7</v>
      </c>
      <c r="F22" s="71">
        <v>5</v>
      </c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8</v>
      </c>
      <c r="F24" s="71">
        <v>3</v>
      </c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6</v>
      </c>
      <c r="F28" s="71">
        <v>5</v>
      </c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3</v>
      </c>
      <c r="F31" s="71">
        <v>11</v>
      </c>
      <c r="G31" s="46">
        <f t="shared" si="5"/>
        <v>14</v>
      </c>
      <c r="H31" s="78">
        <v>0</v>
      </c>
      <c r="I31" s="76">
        <v>0</v>
      </c>
      <c r="J31" s="46">
        <f t="shared" si="6"/>
        <v>13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1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5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1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3</v>
      </c>
      <c r="F40" s="71">
        <v>9</v>
      </c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4</v>
      </c>
      <c r="F41" s="71">
        <v>9</v>
      </c>
      <c r="G41" s="46">
        <f t="shared" si="5"/>
        <v>13</v>
      </c>
      <c r="H41" s="78">
        <v>0</v>
      </c>
      <c r="I41" s="76">
        <v>0</v>
      </c>
      <c r="J41" s="46">
        <f t="shared" si="6"/>
        <v>13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2</v>
      </c>
      <c r="F48" s="71">
        <v>2</v>
      </c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2</v>
      </c>
      <c r="F49" s="71">
        <v>2</v>
      </c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3</v>
      </c>
      <c r="F50" s="71">
        <v>3</v>
      </c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3</v>
      </c>
      <c r="F53" s="71">
        <v>2</v>
      </c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>
        <v>3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3</v>
      </c>
      <c r="F74" s="71">
        <v>10</v>
      </c>
      <c r="G74" s="46">
        <f t="shared" si="5"/>
        <v>13</v>
      </c>
      <c r="H74" s="78">
        <v>0</v>
      </c>
      <c r="I74" s="76">
        <v>0</v>
      </c>
      <c r="J74" s="46">
        <f t="shared" si="6"/>
        <v>11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1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2</v>
      </c>
      <c r="F93" s="71">
        <v>4</v>
      </c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>
        <v>5</v>
      </c>
      <c r="G99" s="46">
        <f t="shared" si="20"/>
        <v>5</v>
      </c>
      <c r="H99" s="78">
        <v>0</v>
      </c>
      <c r="I99" s="76">
        <v>0</v>
      </c>
      <c r="J99" s="46">
        <f t="shared" si="21"/>
        <v>5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8</v>
      </c>
      <c r="F110" s="71">
        <v>7</v>
      </c>
      <c r="G110" s="46">
        <f t="shared" si="20"/>
        <v>15</v>
      </c>
      <c r="H110" s="78">
        <v>0</v>
      </c>
      <c r="I110" s="76">
        <v>0</v>
      </c>
      <c r="J110" s="46">
        <f t="shared" si="21"/>
        <v>15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3</v>
      </c>
      <c r="F131" s="71">
        <v>7</v>
      </c>
      <c r="G131" s="46">
        <f t="shared" si="20"/>
        <v>10</v>
      </c>
      <c r="H131" s="78">
        <v>0</v>
      </c>
      <c r="I131" s="76">
        <v>0</v>
      </c>
      <c r="J131" s="46">
        <f t="shared" si="21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2</v>
      </c>
      <c r="F133" s="71">
        <v>3</v>
      </c>
      <c r="G133" s="46">
        <f t="shared" si="20"/>
        <v>5</v>
      </c>
      <c r="H133" s="78">
        <v>0</v>
      </c>
      <c r="I133" s="76">
        <v>0</v>
      </c>
      <c r="J133" s="46">
        <f t="shared" si="21"/>
        <v>3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1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>
        <v>5</v>
      </c>
      <c r="G173" s="46">
        <f>E173+F173</f>
        <v>5</v>
      </c>
      <c r="H173" s="78">
        <v>0</v>
      </c>
      <c r="I173" s="76">
        <v>0</v>
      </c>
      <c r="J173" s="46">
        <f>+G173-H173-K173-I173</f>
        <v>3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21">
        <f t="shared" si="27"/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18</v>
      </c>
      <c r="F178" s="71"/>
      <c r="G178" s="46">
        <f t="shared" si="28"/>
        <v>18</v>
      </c>
      <c r="H178" s="78">
        <v>0</v>
      </c>
      <c r="I178" s="76">
        <v>0</v>
      </c>
      <c r="J178" s="46">
        <f t="shared" si="29"/>
        <v>18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44</v>
      </c>
      <c r="F188" s="71"/>
      <c r="G188" s="46">
        <f>E188+F188</f>
        <v>44</v>
      </c>
      <c r="H188" s="78">
        <v>0</v>
      </c>
      <c r="I188" s="76">
        <v>0</v>
      </c>
      <c r="J188" s="46">
        <f>+G188-H188-K188-I188</f>
        <v>44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7</v>
      </c>
      <c r="F189" s="71"/>
      <c r="G189" s="46">
        <f>E189+F189</f>
        <v>7</v>
      </c>
      <c r="H189" s="78">
        <v>0</v>
      </c>
      <c r="I189" s="76">
        <v>0</v>
      </c>
      <c r="J189" s="46">
        <f>+G189-H189-K189-I189</f>
        <v>7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35</v>
      </c>
      <c r="F205" s="71"/>
      <c r="G205" s="46">
        <f t="shared" si="28"/>
        <v>35</v>
      </c>
      <c r="H205" s="78">
        <v>0</v>
      </c>
      <c r="I205" s="76">
        <v>0</v>
      </c>
      <c r="J205" s="46">
        <f t="shared" si="29"/>
        <v>35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5</v>
      </c>
      <c r="F209" s="71"/>
      <c r="G209" s="46">
        <f t="shared" si="28"/>
        <v>5</v>
      </c>
      <c r="H209" s="78">
        <v>0</v>
      </c>
      <c r="I209" s="76">
        <v>0</v>
      </c>
      <c r="J209" s="46">
        <f t="shared" si="29"/>
        <v>5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>
        <v>5</v>
      </c>
      <c r="G249" s="46">
        <f t="shared" si="41"/>
        <v>5</v>
      </c>
      <c r="H249" s="78">
        <v>0</v>
      </c>
      <c r="I249" s="76">
        <v>0</v>
      </c>
      <c r="J249" s="46">
        <f t="shared" si="42"/>
        <v>5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+'6'!J251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+'6'!J252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+'6'!J253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452.88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1200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450</v>
      </c>
      <c r="O264" s="2">
        <v>100</v>
      </c>
      <c r="P264" s="2">
        <v>50</v>
      </c>
      <c r="Q264" s="88">
        <v>70</v>
      </c>
      <c r="R264" s="2">
        <v>130</v>
      </c>
      <c r="S264" s="2">
        <v>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750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750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18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274</v>
      </c>
      <c r="R3" s="176" t="s">
        <v>275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14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1">
        <f t="shared" ref="P6:P69" si="3">SUM(M6-O6)</f>
        <v>500</v>
      </c>
      <c r="Q6" s="127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9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1">
        <f t="shared" si="3"/>
        <v>300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9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1">
        <f t="shared" si="3"/>
        <v>200</v>
      </c>
      <c r="Q24" s="12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8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1">
        <f t="shared" si="3"/>
        <v>500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1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1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21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11</v>
      </c>
      <c r="F74" s="71"/>
      <c r="G74" s="46">
        <f t="shared" si="5"/>
        <v>11</v>
      </c>
      <c r="H74" s="78">
        <v>0</v>
      </c>
      <c r="I74" s="76">
        <v>0</v>
      </c>
      <c r="J74" s="46">
        <f t="shared" si="6"/>
        <v>9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1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5</v>
      </c>
      <c r="F99" s="71"/>
      <c r="G99" s="46">
        <f t="shared" si="20"/>
        <v>5</v>
      </c>
      <c r="H99" s="78">
        <v>0</v>
      </c>
      <c r="I99" s="76">
        <v>0</v>
      </c>
      <c r="J99" s="46">
        <f t="shared" si="21"/>
        <v>5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15</v>
      </c>
      <c r="F110" s="71"/>
      <c r="G110" s="46">
        <f t="shared" si="20"/>
        <v>15</v>
      </c>
      <c r="H110" s="78">
        <v>0</v>
      </c>
      <c r="I110" s="76">
        <v>0</v>
      </c>
      <c r="J110" s="46">
        <f t="shared" si="21"/>
        <v>14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1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18</v>
      </c>
      <c r="F178" s="71"/>
      <c r="G178" s="46">
        <f t="shared" si="28"/>
        <v>18</v>
      </c>
      <c r="H178" s="78">
        <v>0</v>
      </c>
      <c r="I178" s="76">
        <v>0</v>
      </c>
      <c r="J178" s="46">
        <f t="shared" si="29"/>
        <v>18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44</v>
      </c>
      <c r="F188" s="71"/>
      <c r="G188" s="46">
        <f>E188+F188</f>
        <v>44</v>
      </c>
      <c r="H188" s="78">
        <v>0</v>
      </c>
      <c r="I188" s="76">
        <v>0</v>
      </c>
      <c r="J188" s="46">
        <f>+G188-H188-K188-I188</f>
        <v>44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7</v>
      </c>
      <c r="F189" s="71"/>
      <c r="G189" s="46">
        <f>E189+F189</f>
        <v>7</v>
      </c>
      <c r="H189" s="78">
        <v>0</v>
      </c>
      <c r="I189" s="76">
        <v>0</v>
      </c>
      <c r="J189" s="46">
        <f>+G189-H189-K189-I189</f>
        <v>7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35</v>
      </c>
      <c r="F205" s="71"/>
      <c r="G205" s="46">
        <f t="shared" si="28"/>
        <v>35</v>
      </c>
      <c r="H205" s="78">
        <v>0</v>
      </c>
      <c r="I205" s="76">
        <v>0</v>
      </c>
      <c r="J205" s="46">
        <f t="shared" si="29"/>
        <v>35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5</v>
      </c>
      <c r="F209" s="71"/>
      <c r="G209" s="46">
        <f t="shared" si="28"/>
        <v>5</v>
      </c>
      <c r="H209" s="78">
        <v>0</v>
      </c>
      <c r="I209" s="76">
        <v>0</v>
      </c>
      <c r="J209" s="46">
        <f t="shared" si="29"/>
        <v>4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1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23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  <c r="S225" s="125"/>
      <c r="T225" s="125"/>
      <c r="U225" s="124"/>
      <c r="V225" s="124"/>
      <c r="W225" s="123"/>
    </row>
    <row r="226" spans="1:23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23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23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23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23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23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23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23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23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23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23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23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23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23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23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5</v>
      </c>
      <c r="F249" s="71"/>
      <c r="G249" s="46">
        <f t="shared" si="41"/>
        <v>5</v>
      </c>
      <c r="H249" s="78">
        <v>0</v>
      </c>
      <c r="I249" s="76">
        <v>0</v>
      </c>
      <c r="J249" s="46">
        <f t="shared" si="42"/>
        <v>3</v>
      </c>
      <c r="K249" s="72">
        <v>2</v>
      </c>
      <c r="L249" s="20">
        <v>50</v>
      </c>
      <c r="M249" s="65">
        <f t="shared" si="32"/>
        <v>100</v>
      </c>
      <c r="N249" s="17" t="s">
        <v>16</v>
      </c>
      <c r="O249" s="18"/>
      <c r="P249" s="121">
        <f t="shared" si="36"/>
        <v>100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+'7'!J251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+'7'!J252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+'7'!J253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735.41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2140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120</v>
      </c>
      <c r="O264" s="2">
        <v>120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1970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1970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X346"/>
  <sheetViews>
    <sheetView zoomScale="70" zoomScaleNormal="70" workbookViewId="0">
      <pane xSplit="10" ySplit="4" topLeftCell="L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24" x14ac:dyDescent="0.5">
      <c r="A1" s="1"/>
      <c r="J1" s="2"/>
      <c r="L1" s="2"/>
    </row>
    <row r="2" spans="1:24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24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274</v>
      </c>
      <c r="R3" s="176" t="s">
        <v>275</v>
      </c>
    </row>
    <row r="4" spans="1:24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86"/>
      <c r="R4" s="177"/>
    </row>
    <row r="5" spans="1:24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7">
        <v>18.97</v>
      </c>
      <c r="R5" s="43">
        <f>+K5*Q5</f>
        <v>0</v>
      </c>
      <c r="S5" s="5"/>
      <c r="T5" s="5"/>
      <c r="U5" s="5"/>
      <c r="V5" s="5"/>
      <c r="W5" s="5"/>
      <c r="X5" s="5"/>
    </row>
    <row r="6" spans="1:24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9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1">
        <f t="shared" ref="P6:P69" si="3">SUM(M6-O6)</f>
        <v>500</v>
      </c>
      <c r="Q6" s="127">
        <v>36.43</v>
      </c>
      <c r="R6" s="43">
        <f t="shared" ref="R6:R80" si="4">+K6*Q6</f>
        <v>182.15</v>
      </c>
      <c r="S6" s="5"/>
      <c r="T6" s="5"/>
      <c r="U6" s="5"/>
      <c r="V6" s="5"/>
      <c r="W6" s="5"/>
      <c r="X6" s="5"/>
    </row>
    <row r="7" spans="1:24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  <c r="S7" s="5"/>
      <c r="T7" s="5"/>
      <c r="U7" s="5"/>
      <c r="V7" s="5"/>
      <c r="W7" s="5"/>
      <c r="X7" s="5"/>
    </row>
    <row r="8" spans="1:24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  <c r="S8" s="5"/>
      <c r="T8" s="5"/>
      <c r="U8" s="5"/>
      <c r="V8" s="5"/>
      <c r="W8" s="5"/>
      <c r="X8" s="5"/>
    </row>
    <row r="9" spans="1:24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  <c r="S9" s="5"/>
      <c r="T9" s="5"/>
      <c r="U9" s="5"/>
      <c r="V9" s="5"/>
      <c r="W9" s="5"/>
      <c r="X9" s="5"/>
    </row>
    <row r="10" spans="1:24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  <c r="S10" s="5"/>
      <c r="T10" s="5"/>
      <c r="U10" s="5"/>
      <c r="V10" s="5"/>
      <c r="W10" s="5"/>
      <c r="X10" s="5"/>
    </row>
    <row r="11" spans="1:24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7">
        <v>19.36</v>
      </c>
      <c r="R11" s="43">
        <f t="shared" si="4"/>
        <v>0</v>
      </c>
      <c r="S11" s="5"/>
      <c r="T11" s="5"/>
      <c r="U11" s="5"/>
      <c r="V11" s="5"/>
      <c r="W11" s="5"/>
      <c r="X11" s="5"/>
    </row>
    <row r="12" spans="1:24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  <c r="S12" s="5"/>
      <c r="T12" s="5"/>
      <c r="U12" s="5"/>
      <c r="V12" s="5"/>
      <c r="W12" s="5"/>
      <c r="X12" s="5"/>
    </row>
    <row r="13" spans="1:24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  <c r="S13" s="5"/>
      <c r="T13" s="5"/>
      <c r="U13" s="5"/>
      <c r="V13" s="5"/>
      <c r="W13" s="5"/>
      <c r="X13" s="5"/>
    </row>
    <row r="14" spans="1:24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8</v>
      </c>
      <c r="K14" s="72">
        <v>2</v>
      </c>
      <c r="L14" s="15">
        <v>50</v>
      </c>
      <c r="M14" s="65">
        <f t="shared" si="2"/>
        <v>100</v>
      </c>
      <c r="N14" s="17" t="s">
        <v>16</v>
      </c>
      <c r="O14" s="18"/>
      <c r="P14" s="121">
        <f t="shared" si="3"/>
        <v>100</v>
      </c>
      <c r="Q14" s="127">
        <v>19.41</v>
      </c>
      <c r="R14" s="43">
        <f t="shared" si="4"/>
        <v>38.82</v>
      </c>
      <c r="S14" s="5"/>
      <c r="T14" s="5"/>
      <c r="U14" s="5"/>
      <c r="V14" s="5"/>
      <c r="W14" s="5"/>
      <c r="X14" s="5"/>
    </row>
    <row r="15" spans="1:24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  <c r="S15" s="5"/>
      <c r="T15" s="5"/>
      <c r="U15" s="5"/>
      <c r="V15" s="5"/>
      <c r="W15" s="5"/>
      <c r="X15" s="5"/>
    </row>
    <row r="16" spans="1:24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  <c r="S16" s="5"/>
      <c r="T16" s="5"/>
      <c r="U16" s="5"/>
      <c r="V16" s="5"/>
      <c r="W16" s="5"/>
      <c r="X16" s="5"/>
    </row>
    <row r="17" spans="1:24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  <c r="S17" s="5"/>
      <c r="T17" s="5"/>
      <c r="U17" s="5"/>
      <c r="V17" s="5"/>
      <c r="W17" s="5"/>
      <c r="X17" s="5"/>
    </row>
    <row r="18" spans="1:24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7">
        <v>19.12</v>
      </c>
      <c r="R18" s="43">
        <f t="shared" si="4"/>
        <v>0</v>
      </c>
      <c r="S18" s="5"/>
      <c r="T18" s="5"/>
      <c r="U18" s="5"/>
      <c r="V18" s="5"/>
      <c r="W18" s="5"/>
      <c r="X18" s="5"/>
    </row>
    <row r="19" spans="1:24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  <c r="S19" s="5"/>
      <c r="T19" s="5"/>
      <c r="U19" s="5"/>
      <c r="V19" s="5"/>
      <c r="W19" s="5"/>
      <c r="X19" s="5"/>
    </row>
    <row r="20" spans="1:24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  <c r="S20" s="5"/>
      <c r="T20" s="5"/>
      <c r="U20" s="5"/>
      <c r="V20" s="5"/>
      <c r="W20" s="5"/>
      <c r="X20" s="5"/>
    </row>
    <row r="21" spans="1:24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  <c r="S21" s="5"/>
      <c r="T21" s="5"/>
      <c r="U21" s="5"/>
      <c r="V21" s="5"/>
      <c r="W21" s="5"/>
      <c r="X21" s="5"/>
    </row>
    <row r="22" spans="1:24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27">
        <v>27.98</v>
      </c>
      <c r="R22" s="43">
        <f t="shared" si="4"/>
        <v>55.96</v>
      </c>
      <c r="S22" s="5"/>
      <c r="T22" s="5"/>
      <c r="U22" s="5"/>
      <c r="V22" s="5"/>
      <c r="W22" s="5"/>
      <c r="X22" s="5"/>
    </row>
    <row r="23" spans="1:24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  <c r="S23" s="5"/>
      <c r="T23" s="5"/>
      <c r="U23" s="5"/>
      <c r="V23" s="5"/>
      <c r="W23" s="5"/>
      <c r="X23" s="5"/>
    </row>
    <row r="24" spans="1:24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27">
        <v>38.659999999999997</v>
      </c>
      <c r="R24" s="43">
        <f t="shared" si="4"/>
        <v>38.659999999999997</v>
      </c>
      <c r="S24" s="5"/>
      <c r="T24" s="5"/>
      <c r="U24" s="5"/>
      <c r="V24" s="5"/>
      <c r="W24" s="5"/>
      <c r="X24" s="5"/>
    </row>
    <row r="25" spans="1:24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  <c r="S25" s="5"/>
      <c r="T25" s="5"/>
      <c r="U25" s="5"/>
      <c r="V25" s="5"/>
      <c r="W25" s="5"/>
      <c r="X25" s="5"/>
    </row>
    <row r="26" spans="1:24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  <c r="S26" s="5"/>
      <c r="T26" s="5"/>
      <c r="U26" s="5"/>
      <c r="V26" s="5"/>
      <c r="W26" s="5"/>
      <c r="X26" s="5"/>
    </row>
    <row r="27" spans="1:24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  <c r="S27" s="5"/>
      <c r="T27" s="5"/>
      <c r="U27" s="5"/>
      <c r="V27" s="5"/>
      <c r="W27" s="5"/>
      <c r="X27" s="5"/>
    </row>
    <row r="28" spans="1:24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9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1">
        <f t="shared" si="3"/>
        <v>200</v>
      </c>
      <c r="Q28" s="127">
        <v>30.86</v>
      </c>
      <c r="R28" s="43">
        <f t="shared" si="4"/>
        <v>61.72</v>
      </c>
      <c r="S28" s="5"/>
      <c r="T28" s="5"/>
      <c r="U28" s="5"/>
      <c r="V28" s="5"/>
      <c r="W28" s="5"/>
      <c r="X28" s="5"/>
    </row>
    <row r="29" spans="1:24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  <c r="S29" s="5"/>
      <c r="T29" s="5"/>
      <c r="U29" s="5"/>
      <c r="V29" s="5"/>
      <c r="W29" s="5"/>
      <c r="X29" s="5"/>
    </row>
    <row r="30" spans="1:24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  <c r="S30" s="5"/>
      <c r="T30" s="5"/>
      <c r="U30" s="5"/>
      <c r="V30" s="5"/>
      <c r="W30" s="5"/>
      <c r="X30" s="5"/>
    </row>
    <row r="31" spans="1:24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27">
        <v>34.64</v>
      </c>
      <c r="R31" s="43">
        <f t="shared" si="4"/>
        <v>69.28</v>
      </c>
      <c r="S31" s="5"/>
      <c r="T31" s="5"/>
      <c r="U31" s="5"/>
      <c r="V31" s="5"/>
      <c r="W31" s="5"/>
      <c r="X31" s="5"/>
    </row>
    <row r="32" spans="1:24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  <c r="S32" s="5"/>
      <c r="T32" s="5"/>
      <c r="U32" s="5"/>
      <c r="V32" s="5"/>
      <c r="W32" s="5"/>
      <c r="X32" s="5"/>
    </row>
    <row r="33" spans="1:24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  <c r="S33" s="5"/>
      <c r="T33" s="5"/>
      <c r="U33" s="5"/>
      <c r="V33" s="5"/>
      <c r="W33" s="5"/>
      <c r="X33" s="5"/>
    </row>
    <row r="34" spans="1:24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  <c r="S34" s="5"/>
      <c r="T34" s="5"/>
      <c r="U34" s="5"/>
      <c r="V34" s="5"/>
      <c r="W34" s="5"/>
      <c r="X34" s="5"/>
    </row>
    <row r="35" spans="1:24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  <c r="S35" s="5"/>
      <c r="T35" s="5"/>
      <c r="U35" s="5"/>
      <c r="V35" s="5"/>
      <c r="W35" s="5"/>
      <c r="X35" s="5"/>
    </row>
    <row r="36" spans="1:24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  <c r="S36" s="5"/>
      <c r="T36" s="5"/>
      <c r="U36" s="5"/>
      <c r="V36" s="5"/>
      <c r="W36" s="5"/>
      <c r="X36" s="5"/>
    </row>
    <row r="37" spans="1:24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  <c r="S37" s="5"/>
      <c r="T37" s="5"/>
      <c r="U37" s="5"/>
      <c r="V37" s="5"/>
      <c r="W37" s="5"/>
      <c r="X37" s="5"/>
    </row>
    <row r="38" spans="1:24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  <c r="S38" s="5"/>
      <c r="T38" s="5"/>
      <c r="U38" s="5"/>
      <c r="V38" s="5"/>
      <c r="W38" s="5"/>
      <c r="X38" s="5"/>
    </row>
    <row r="39" spans="1:24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2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1">
        <f t="shared" si="3"/>
        <v>150</v>
      </c>
      <c r="Q39" s="90">
        <v>27.84</v>
      </c>
      <c r="R39" s="43">
        <f t="shared" si="4"/>
        <v>83.52</v>
      </c>
      <c r="S39" s="5"/>
      <c r="T39" s="5"/>
      <c r="U39" s="5"/>
      <c r="V39" s="5"/>
      <c r="W39" s="5"/>
      <c r="X39" s="5"/>
    </row>
    <row r="40" spans="1:24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8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1">
        <f t="shared" si="3"/>
        <v>100</v>
      </c>
      <c r="Q40" s="90">
        <v>27.12</v>
      </c>
      <c r="R40" s="43">
        <f t="shared" si="4"/>
        <v>54.24</v>
      </c>
      <c r="S40" s="5"/>
      <c r="T40" s="5"/>
      <c r="U40" s="5"/>
      <c r="V40" s="5"/>
      <c r="W40" s="5"/>
      <c r="X40" s="5"/>
    </row>
    <row r="41" spans="1:24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  <c r="S41" s="5"/>
      <c r="T41" s="5"/>
      <c r="U41" s="5"/>
      <c r="V41" s="5"/>
      <c r="W41" s="5"/>
      <c r="X41" s="5"/>
    </row>
    <row r="42" spans="1:24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  <c r="S42" s="5"/>
      <c r="T42" s="5"/>
      <c r="U42" s="5"/>
      <c r="V42" s="5"/>
      <c r="W42" s="5"/>
      <c r="X42" s="5"/>
    </row>
    <row r="43" spans="1:24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  <c r="S43" s="5"/>
      <c r="T43" s="5"/>
      <c r="U43" s="5"/>
      <c r="V43" s="5"/>
      <c r="W43" s="5"/>
      <c r="X43" s="5"/>
    </row>
    <row r="44" spans="1:24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  <c r="S44" s="5"/>
      <c r="T44" s="5"/>
      <c r="U44" s="5"/>
      <c r="V44" s="5"/>
      <c r="W44" s="5"/>
      <c r="X44" s="5"/>
    </row>
    <row r="45" spans="1:24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  <c r="S45" s="5"/>
      <c r="T45" s="5"/>
      <c r="U45" s="5"/>
      <c r="V45" s="5"/>
      <c r="W45" s="5"/>
      <c r="X45" s="5"/>
    </row>
    <row r="46" spans="1:24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  <c r="S46" s="5"/>
      <c r="T46" s="5"/>
      <c r="U46" s="5"/>
      <c r="V46" s="5"/>
      <c r="W46" s="5"/>
      <c r="X46" s="5"/>
    </row>
    <row r="47" spans="1:24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27">
        <v>17.989999999999998</v>
      </c>
      <c r="R47" s="43">
        <f t="shared" si="4"/>
        <v>17.989999999999998</v>
      </c>
      <c r="S47" s="5"/>
      <c r="T47" s="5"/>
      <c r="U47" s="5"/>
      <c r="V47" s="5"/>
      <c r="W47" s="5"/>
      <c r="X47" s="5"/>
    </row>
    <row r="48" spans="1:24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  <c r="S48" s="5"/>
      <c r="T48" s="5"/>
      <c r="U48" s="5"/>
      <c r="V48" s="5"/>
      <c r="W48" s="5"/>
      <c r="X48" s="5"/>
    </row>
    <row r="49" spans="1:24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  <c r="S49" s="5"/>
      <c r="T49" s="5"/>
      <c r="U49" s="5"/>
      <c r="V49" s="5"/>
      <c r="W49" s="5"/>
      <c r="X49" s="5"/>
    </row>
    <row r="50" spans="1:24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  <c r="S50" s="5"/>
      <c r="T50" s="5"/>
      <c r="U50" s="5"/>
      <c r="V50" s="5"/>
      <c r="W50" s="5"/>
      <c r="X50" s="5"/>
    </row>
    <row r="51" spans="1:24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  <c r="S51" s="5"/>
      <c r="T51" s="5"/>
      <c r="U51" s="5"/>
      <c r="V51" s="5"/>
      <c r="W51" s="5"/>
      <c r="X51" s="5"/>
    </row>
    <row r="52" spans="1:24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  <c r="S52" s="5"/>
      <c r="T52" s="5"/>
      <c r="U52" s="5"/>
      <c r="V52" s="5"/>
      <c r="W52" s="5"/>
      <c r="X52" s="5"/>
    </row>
    <row r="53" spans="1:24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27">
        <v>16.37</v>
      </c>
      <c r="R53" s="43">
        <f>+K53*Q53</f>
        <v>16.37</v>
      </c>
      <c r="S53" s="5"/>
      <c r="T53" s="5"/>
      <c r="U53" s="5"/>
      <c r="V53" s="5"/>
      <c r="W53" s="5"/>
      <c r="X53" s="5"/>
    </row>
    <row r="54" spans="1:24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  <c r="S54" s="5"/>
      <c r="T54" s="5"/>
      <c r="U54" s="5"/>
      <c r="V54" s="5"/>
      <c r="W54" s="5"/>
      <c r="X54" s="5"/>
    </row>
    <row r="55" spans="1:24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  <c r="S55" s="5"/>
      <c r="T55" s="5"/>
      <c r="U55" s="5"/>
      <c r="V55" s="5"/>
      <c r="W55" s="5"/>
      <c r="X55" s="5"/>
    </row>
    <row r="56" spans="1:24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  <c r="S56" s="5"/>
      <c r="T56" s="5"/>
      <c r="U56" s="5"/>
      <c r="V56" s="5"/>
      <c r="W56" s="5"/>
      <c r="X56" s="5"/>
    </row>
    <row r="57" spans="1:24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  <c r="S57" s="5"/>
      <c r="T57" s="5"/>
      <c r="U57" s="5"/>
      <c r="V57" s="5"/>
      <c r="W57" s="5"/>
      <c r="X57" s="5"/>
    </row>
    <row r="58" spans="1:24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  <c r="S58" s="5"/>
      <c r="T58" s="5"/>
      <c r="U58" s="5"/>
      <c r="V58" s="5"/>
      <c r="W58" s="5"/>
      <c r="X58" s="5"/>
    </row>
    <row r="59" spans="1:24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  <c r="S59" s="5"/>
      <c r="T59" s="5"/>
      <c r="U59" s="5"/>
      <c r="V59" s="5"/>
      <c r="W59" s="5"/>
      <c r="X59" s="5"/>
    </row>
    <row r="60" spans="1:24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  <c r="S60" s="5"/>
      <c r="T60" s="5"/>
      <c r="U60" s="5"/>
      <c r="V60" s="5"/>
      <c r="W60" s="5"/>
      <c r="X60" s="5"/>
    </row>
    <row r="61" spans="1:24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  <c r="S61" s="5"/>
      <c r="T61" s="5"/>
      <c r="U61" s="5"/>
      <c r="V61" s="5"/>
      <c r="W61" s="5"/>
      <c r="X61" s="5"/>
    </row>
    <row r="62" spans="1:24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  <c r="S62" s="5"/>
      <c r="T62" s="5"/>
      <c r="U62" s="5"/>
      <c r="V62" s="5"/>
      <c r="W62" s="5"/>
      <c r="X62" s="5"/>
    </row>
    <row r="63" spans="1:24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  <c r="S63" s="5"/>
      <c r="T63" s="5"/>
      <c r="U63" s="5"/>
      <c r="V63" s="5"/>
      <c r="W63" s="5"/>
      <c r="X63" s="5"/>
    </row>
    <row r="64" spans="1:24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1">
        <f t="shared" si="3"/>
        <v>50</v>
      </c>
      <c r="Q64" s="90">
        <v>23.69</v>
      </c>
      <c r="R64" s="43">
        <f t="shared" si="4"/>
        <v>23.69</v>
      </c>
      <c r="S64" s="5"/>
      <c r="T64" s="5"/>
      <c r="U64" s="5"/>
      <c r="V64" s="5"/>
      <c r="W64" s="5"/>
      <c r="X64" s="5"/>
    </row>
    <row r="65" spans="1:24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0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/>
      <c r="P65" s="121">
        <f t="shared" si="3"/>
        <v>150</v>
      </c>
      <c r="Q65" s="90">
        <v>22.49</v>
      </c>
      <c r="R65" s="43">
        <f t="shared" si="4"/>
        <v>67.47</v>
      </c>
      <c r="S65" s="5"/>
      <c r="T65" s="5"/>
      <c r="U65" s="5"/>
      <c r="V65" s="5"/>
      <c r="W65" s="5"/>
      <c r="X65" s="5"/>
    </row>
    <row r="66" spans="1:24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0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121">
        <f t="shared" si="3"/>
        <v>150</v>
      </c>
      <c r="Q66" s="90">
        <v>23.12</v>
      </c>
      <c r="R66" s="43">
        <f t="shared" si="4"/>
        <v>69.36</v>
      </c>
      <c r="S66" s="5"/>
      <c r="T66" s="5"/>
      <c r="U66" s="5"/>
      <c r="V66" s="5"/>
      <c r="W66" s="5"/>
      <c r="X66" s="5"/>
    </row>
    <row r="67" spans="1:24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  <c r="S67" s="5"/>
      <c r="T67" s="5"/>
      <c r="U67" s="5"/>
      <c r="V67" s="5"/>
      <c r="W67" s="5"/>
      <c r="X67" s="5"/>
    </row>
    <row r="68" spans="1:24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  <c r="S68" s="5"/>
      <c r="T68" s="5"/>
      <c r="U68" s="5"/>
      <c r="V68" s="5"/>
      <c r="W68" s="5"/>
      <c r="X68" s="5"/>
    </row>
    <row r="69" spans="1:24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  <c r="S69" s="5"/>
      <c r="T69" s="5"/>
      <c r="U69" s="5"/>
      <c r="V69" s="5"/>
      <c r="W69" s="5"/>
      <c r="X69" s="5"/>
    </row>
    <row r="70" spans="1:24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  <c r="S70" s="5"/>
      <c r="T70" s="5"/>
      <c r="U70" s="5"/>
      <c r="V70" s="5"/>
      <c r="W70" s="5"/>
      <c r="X70" s="5"/>
    </row>
    <row r="71" spans="1:24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  <c r="S71" s="5"/>
      <c r="T71" s="5"/>
      <c r="U71" s="5"/>
      <c r="V71" s="5"/>
      <c r="W71" s="5"/>
      <c r="X71" s="5"/>
    </row>
    <row r="72" spans="1:24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  <c r="S72" s="5"/>
      <c r="T72" s="5"/>
      <c r="U72" s="5"/>
      <c r="V72" s="5"/>
      <c r="W72" s="5"/>
      <c r="X72" s="5"/>
    </row>
    <row r="73" spans="1:24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  <c r="S73" s="5"/>
      <c r="T73" s="5"/>
      <c r="U73" s="5"/>
      <c r="V73" s="5"/>
      <c r="W73" s="5"/>
      <c r="X73" s="5"/>
    </row>
    <row r="74" spans="1:24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  <c r="S74" s="5"/>
      <c r="T74" s="5"/>
      <c r="U74" s="5"/>
      <c r="V74" s="5"/>
      <c r="W74" s="5"/>
      <c r="X74" s="5"/>
    </row>
    <row r="75" spans="1:24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  <c r="S75" s="5"/>
      <c r="T75" s="5"/>
      <c r="U75" s="5"/>
      <c r="V75" s="5"/>
      <c r="W75" s="5"/>
      <c r="X75" s="5"/>
    </row>
    <row r="76" spans="1:24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  <c r="S76" s="5"/>
      <c r="T76" s="5"/>
      <c r="U76" s="5"/>
      <c r="V76" s="5"/>
      <c r="W76" s="5"/>
      <c r="X76" s="5"/>
    </row>
    <row r="77" spans="1:24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  <c r="S77" s="5"/>
      <c r="T77" s="5"/>
      <c r="U77" s="5"/>
      <c r="V77" s="5"/>
      <c r="W77" s="5"/>
      <c r="X77" s="5"/>
    </row>
    <row r="78" spans="1:24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  <c r="S78" s="5"/>
      <c r="T78" s="5"/>
      <c r="U78" s="5"/>
      <c r="V78" s="5"/>
      <c r="W78" s="5"/>
      <c r="X78" s="5"/>
    </row>
    <row r="79" spans="1:24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  <c r="S79" s="5"/>
      <c r="T79" s="5"/>
      <c r="U79" s="5"/>
      <c r="V79" s="5"/>
      <c r="W79" s="5"/>
      <c r="X79" s="5"/>
    </row>
    <row r="80" spans="1:24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  <c r="S80" s="5"/>
      <c r="T80" s="5"/>
      <c r="U80" s="5"/>
      <c r="V80" s="5"/>
      <c r="W80" s="5"/>
      <c r="X80" s="5"/>
    </row>
    <row r="81" spans="1:24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  <c r="S81" s="5"/>
      <c r="T81" s="5"/>
      <c r="U81" s="5"/>
      <c r="V81" s="5"/>
      <c r="W81" s="5"/>
      <c r="X81" s="5"/>
    </row>
    <row r="82" spans="1:24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  <c r="S82" s="5"/>
      <c r="T82" s="5"/>
      <c r="U82" s="5"/>
      <c r="V82" s="5"/>
      <c r="W82" s="5"/>
      <c r="X82" s="5"/>
    </row>
    <row r="83" spans="1:24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  <c r="S83" s="5"/>
      <c r="T83" s="5"/>
      <c r="U83" s="5"/>
      <c r="V83" s="5"/>
      <c r="W83" s="5"/>
      <c r="X83" s="5"/>
    </row>
    <row r="84" spans="1:24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  <c r="S84" s="5"/>
      <c r="T84" s="5"/>
      <c r="U84" s="5"/>
      <c r="V84" s="5"/>
      <c r="W84" s="5"/>
      <c r="X84" s="5"/>
    </row>
    <row r="85" spans="1:24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  <c r="S85" s="5"/>
      <c r="T85" s="5"/>
      <c r="U85" s="5"/>
      <c r="V85" s="5"/>
      <c r="W85" s="5"/>
      <c r="X85" s="5"/>
    </row>
    <row r="86" spans="1:24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  <c r="S86" s="5"/>
      <c r="T86" s="5"/>
      <c r="U86" s="5"/>
      <c r="V86" s="5"/>
      <c r="W86" s="5"/>
      <c r="X86" s="5"/>
    </row>
    <row r="87" spans="1:24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  <c r="S87" s="5"/>
      <c r="T87" s="5"/>
      <c r="U87" s="5"/>
      <c r="V87" s="5"/>
      <c r="W87" s="5"/>
      <c r="X87" s="5"/>
    </row>
    <row r="88" spans="1:24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  <c r="S88" s="5"/>
      <c r="T88" s="5"/>
      <c r="U88" s="5"/>
      <c r="V88" s="5"/>
      <c r="W88" s="5"/>
      <c r="X88" s="5"/>
    </row>
    <row r="89" spans="1:24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  <c r="S89" s="5"/>
      <c r="T89" s="5"/>
      <c r="U89" s="5"/>
      <c r="V89" s="5"/>
      <c r="W89" s="5"/>
      <c r="X89" s="5"/>
    </row>
    <row r="90" spans="1:24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  <c r="S90" s="5"/>
      <c r="T90" s="5"/>
      <c r="U90" s="5"/>
      <c r="V90" s="5"/>
      <c r="W90" s="5"/>
      <c r="X90" s="5"/>
    </row>
    <row r="91" spans="1:24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  <c r="S91" s="5"/>
      <c r="T91" s="5"/>
      <c r="U91" s="5"/>
      <c r="V91" s="5"/>
      <c r="W91" s="5"/>
      <c r="X91" s="5"/>
    </row>
    <row r="92" spans="1:24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  <c r="S92" s="5"/>
      <c r="T92" s="5"/>
      <c r="U92" s="5"/>
      <c r="V92" s="5"/>
      <c r="W92" s="5"/>
      <c r="X92" s="5"/>
    </row>
    <row r="93" spans="1:24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  <c r="S93" s="5"/>
      <c r="T93" s="5"/>
      <c r="U93" s="5"/>
      <c r="V93" s="5"/>
      <c r="W93" s="5"/>
      <c r="X93" s="5"/>
    </row>
    <row r="94" spans="1:24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  <c r="S94" s="5"/>
      <c r="T94" s="5"/>
      <c r="U94" s="5"/>
      <c r="V94" s="5"/>
      <c r="W94" s="5"/>
      <c r="X94" s="5"/>
    </row>
    <row r="95" spans="1:24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  <c r="S95" s="5"/>
      <c r="T95" s="5"/>
      <c r="U95" s="5"/>
      <c r="V95" s="5"/>
      <c r="W95" s="5"/>
      <c r="X95" s="5"/>
    </row>
    <row r="96" spans="1:24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  <c r="S96" s="5"/>
      <c r="T96" s="5"/>
      <c r="U96" s="5"/>
      <c r="V96" s="5"/>
      <c r="W96" s="5"/>
      <c r="X96" s="5"/>
    </row>
    <row r="97" spans="1:24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  <c r="S97" s="5"/>
      <c r="T97" s="5"/>
      <c r="U97" s="5"/>
      <c r="V97" s="5"/>
      <c r="W97" s="5"/>
      <c r="X97" s="5"/>
    </row>
    <row r="98" spans="1:24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  <c r="S98" s="5"/>
      <c r="T98" s="5"/>
      <c r="U98" s="5"/>
      <c r="V98" s="5"/>
      <c r="W98" s="5"/>
      <c r="X98" s="5"/>
    </row>
    <row r="99" spans="1:24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5</v>
      </c>
      <c r="F99" s="71"/>
      <c r="G99" s="46">
        <f t="shared" si="20"/>
        <v>5</v>
      </c>
      <c r="H99" s="78">
        <v>0</v>
      </c>
      <c r="I99" s="76">
        <v>0</v>
      </c>
      <c r="J99" s="46">
        <f t="shared" si="21"/>
        <v>5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  <c r="S99" s="5"/>
      <c r="T99" s="5"/>
      <c r="U99" s="5"/>
      <c r="V99" s="5"/>
      <c r="W99" s="5"/>
      <c r="X99" s="5"/>
    </row>
    <row r="100" spans="1:24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  <c r="S100" s="5"/>
      <c r="T100" s="5"/>
      <c r="U100" s="5"/>
      <c r="V100" s="5"/>
      <c r="W100" s="5"/>
      <c r="X100" s="5"/>
    </row>
    <row r="101" spans="1:24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  <c r="S101" s="5"/>
      <c r="T101" s="5"/>
      <c r="U101" s="5"/>
      <c r="V101" s="5"/>
      <c r="W101" s="5"/>
      <c r="X101" s="5"/>
    </row>
    <row r="102" spans="1:24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  <c r="S102" s="5"/>
      <c r="T102" s="5"/>
      <c r="U102" s="5"/>
      <c r="V102" s="5"/>
      <c r="W102" s="5"/>
      <c r="X102" s="5"/>
    </row>
    <row r="103" spans="1:24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  <c r="S103" s="5"/>
      <c r="T103" s="5"/>
      <c r="U103" s="5"/>
      <c r="V103" s="5"/>
      <c r="W103" s="5"/>
      <c r="X103" s="5"/>
    </row>
    <row r="104" spans="1:24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  <c r="S104" s="5"/>
      <c r="T104" s="5"/>
      <c r="U104" s="5"/>
      <c r="V104" s="5"/>
      <c r="W104" s="5"/>
      <c r="X104" s="5"/>
    </row>
    <row r="105" spans="1:24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  <c r="S105" s="5"/>
      <c r="T105" s="5"/>
      <c r="U105" s="5"/>
      <c r="V105" s="5"/>
      <c r="W105" s="5"/>
      <c r="X105" s="5"/>
    </row>
    <row r="106" spans="1:24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  <c r="S106" s="5"/>
      <c r="T106" s="5"/>
      <c r="U106" s="5"/>
      <c r="V106" s="5"/>
      <c r="W106" s="5"/>
      <c r="X106" s="5"/>
    </row>
    <row r="107" spans="1:24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  <c r="S107" s="5"/>
      <c r="T107" s="5"/>
      <c r="U107" s="5"/>
      <c r="V107" s="5"/>
      <c r="W107" s="5"/>
      <c r="X107" s="5"/>
    </row>
    <row r="108" spans="1:24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  <c r="S108" s="5"/>
      <c r="T108" s="5"/>
      <c r="U108" s="5"/>
      <c r="V108" s="5"/>
      <c r="W108" s="5"/>
      <c r="X108" s="5"/>
    </row>
    <row r="109" spans="1:24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  <c r="S109" s="5"/>
      <c r="T109" s="5"/>
      <c r="U109" s="5"/>
      <c r="V109" s="5"/>
      <c r="W109" s="5"/>
      <c r="X109" s="5"/>
    </row>
    <row r="110" spans="1:24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14</v>
      </c>
      <c r="F110" s="71"/>
      <c r="G110" s="46">
        <f t="shared" si="20"/>
        <v>14</v>
      </c>
      <c r="H110" s="78">
        <v>0</v>
      </c>
      <c r="I110" s="76">
        <v>0</v>
      </c>
      <c r="J110" s="46">
        <f t="shared" si="21"/>
        <v>12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1">
        <f t="shared" si="7"/>
        <v>240</v>
      </c>
      <c r="Q110" s="90"/>
      <c r="R110" s="43">
        <f t="shared" si="26"/>
        <v>0</v>
      </c>
      <c r="S110" s="5"/>
      <c r="T110" s="5"/>
      <c r="U110" s="5"/>
      <c r="V110" s="5"/>
      <c r="W110" s="5"/>
      <c r="X110" s="5"/>
    </row>
    <row r="111" spans="1:24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  <c r="S111" s="5"/>
      <c r="T111" s="5"/>
      <c r="U111" s="5"/>
      <c r="V111" s="5"/>
      <c r="W111" s="5"/>
      <c r="X111" s="5"/>
    </row>
    <row r="112" spans="1:24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  <c r="S112" s="5"/>
      <c r="T112" s="5"/>
      <c r="U112" s="5"/>
      <c r="V112" s="5"/>
      <c r="W112" s="5"/>
      <c r="X112" s="5"/>
    </row>
    <row r="113" spans="1:24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  <c r="S113" s="5"/>
      <c r="T113" s="5"/>
      <c r="U113" s="5"/>
      <c r="V113" s="5"/>
      <c r="W113" s="5"/>
      <c r="X113" s="5"/>
    </row>
    <row r="114" spans="1:24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  <c r="S114" s="5"/>
      <c r="T114" s="5"/>
      <c r="U114" s="5"/>
      <c r="V114" s="5"/>
      <c r="W114" s="5"/>
      <c r="X114" s="5"/>
    </row>
    <row r="115" spans="1:24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  <c r="S115" s="5"/>
      <c r="T115" s="5"/>
      <c r="U115" s="5"/>
      <c r="V115" s="5"/>
      <c r="W115" s="5"/>
      <c r="X115" s="5"/>
    </row>
    <row r="116" spans="1:24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  <c r="S116" s="5"/>
      <c r="T116" s="5"/>
      <c r="U116" s="5"/>
      <c r="V116" s="5"/>
      <c r="W116" s="5"/>
      <c r="X116" s="5"/>
    </row>
    <row r="117" spans="1:24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  <c r="S117" s="5"/>
      <c r="T117" s="5"/>
      <c r="U117" s="5"/>
      <c r="V117" s="5"/>
      <c r="W117" s="5"/>
      <c r="X117" s="5"/>
    </row>
    <row r="118" spans="1:24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  <c r="S118" s="5"/>
      <c r="T118" s="5"/>
      <c r="U118" s="5"/>
      <c r="V118" s="5"/>
      <c r="W118" s="5"/>
      <c r="X118" s="5"/>
    </row>
    <row r="119" spans="1:24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  <c r="S119" s="5"/>
      <c r="T119" s="5"/>
      <c r="U119" s="5"/>
      <c r="V119" s="5"/>
      <c r="W119" s="5"/>
      <c r="X119" s="5"/>
    </row>
    <row r="120" spans="1:24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  <c r="S120" s="5"/>
      <c r="T120" s="5"/>
      <c r="U120" s="5"/>
      <c r="V120" s="5"/>
      <c r="W120" s="5"/>
      <c r="X120" s="5"/>
    </row>
    <row r="121" spans="1:24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  <c r="S121" s="5"/>
      <c r="T121" s="5"/>
      <c r="U121" s="5"/>
      <c r="V121" s="5"/>
      <c r="W121" s="5"/>
      <c r="X121" s="5"/>
    </row>
    <row r="122" spans="1:24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  <c r="S122" s="5"/>
      <c r="T122" s="5"/>
      <c r="U122" s="5"/>
      <c r="V122" s="5"/>
      <c r="W122" s="5"/>
      <c r="X122" s="5"/>
    </row>
    <row r="123" spans="1:24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  <c r="S123" s="5"/>
      <c r="T123" s="5"/>
      <c r="U123" s="5"/>
      <c r="V123" s="5"/>
      <c r="W123" s="5"/>
      <c r="X123" s="5"/>
    </row>
    <row r="124" spans="1:24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  <c r="S124" s="5"/>
      <c r="T124" s="5"/>
      <c r="U124" s="5"/>
      <c r="V124" s="5"/>
      <c r="W124" s="5"/>
      <c r="X124" s="5"/>
    </row>
    <row r="125" spans="1:24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  <c r="S125" s="5"/>
      <c r="T125" s="5"/>
      <c r="U125" s="5"/>
      <c r="V125" s="5"/>
      <c r="W125" s="5"/>
      <c r="X125" s="5"/>
    </row>
    <row r="126" spans="1:24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  <c r="S126" s="5"/>
      <c r="T126" s="5"/>
      <c r="U126" s="5"/>
      <c r="V126" s="5"/>
      <c r="W126" s="5"/>
      <c r="X126" s="5"/>
    </row>
    <row r="127" spans="1:24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  <c r="S127" s="5"/>
      <c r="T127" s="5"/>
      <c r="U127" s="5"/>
      <c r="V127" s="5"/>
      <c r="W127" s="5"/>
      <c r="X127" s="5"/>
    </row>
    <row r="128" spans="1:24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  <c r="S128" s="5"/>
      <c r="T128" s="5"/>
      <c r="U128" s="5"/>
      <c r="V128" s="5"/>
      <c r="W128" s="5"/>
      <c r="X128" s="5"/>
    </row>
    <row r="129" spans="1:24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  <c r="S129" s="5"/>
      <c r="T129" s="5"/>
      <c r="U129" s="5"/>
      <c r="V129" s="5"/>
      <c r="W129" s="5"/>
      <c r="X129" s="5"/>
    </row>
    <row r="130" spans="1:24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  <c r="S130" s="5"/>
      <c r="T130" s="5"/>
      <c r="U130" s="5"/>
      <c r="V130" s="5"/>
      <c r="W130" s="5"/>
      <c r="X130" s="5"/>
    </row>
    <row r="131" spans="1:24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8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1">
        <f t="shared" si="7"/>
        <v>100</v>
      </c>
      <c r="Q131" s="90">
        <v>9.91</v>
      </c>
      <c r="R131" s="43">
        <f t="shared" si="9"/>
        <v>19.82</v>
      </c>
      <c r="S131" s="5"/>
      <c r="T131" s="5"/>
      <c r="U131" s="5"/>
      <c r="V131" s="5"/>
      <c r="W131" s="5"/>
      <c r="X131" s="5"/>
    </row>
    <row r="132" spans="1:24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  <c r="S132" s="5"/>
      <c r="T132" s="5"/>
      <c r="U132" s="5"/>
      <c r="V132" s="5"/>
      <c r="W132" s="5"/>
      <c r="X132" s="5"/>
    </row>
    <row r="133" spans="1:24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7"/>
        <v>50</v>
      </c>
      <c r="Q133" s="90">
        <v>24.21</v>
      </c>
      <c r="R133" s="43">
        <f t="shared" si="9"/>
        <v>24.21</v>
      </c>
      <c r="S133" s="5"/>
      <c r="T133" s="5"/>
      <c r="U133" s="5"/>
      <c r="V133" s="5"/>
      <c r="W133" s="5"/>
      <c r="X133" s="5"/>
    </row>
    <row r="134" spans="1:24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  <c r="S134" s="5"/>
      <c r="T134" s="5"/>
      <c r="U134" s="5"/>
      <c r="V134" s="5"/>
      <c r="W134" s="5"/>
      <c r="X134" s="5"/>
    </row>
    <row r="135" spans="1:24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  <c r="S135" s="5"/>
      <c r="T135" s="5"/>
      <c r="U135" s="5"/>
      <c r="V135" s="5"/>
      <c r="W135" s="5"/>
      <c r="X135" s="5"/>
    </row>
    <row r="136" spans="1:24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  <c r="S136" s="5"/>
      <c r="T136" s="5"/>
      <c r="U136" s="5"/>
      <c r="V136" s="5"/>
      <c r="W136" s="5"/>
      <c r="X136" s="5"/>
    </row>
    <row r="137" spans="1:24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  <c r="S137" s="5"/>
      <c r="T137" s="5"/>
      <c r="U137" s="5"/>
      <c r="V137" s="5"/>
      <c r="W137" s="5"/>
      <c r="X137" s="5"/>
    </row>
    <row r="138" spans="1:24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  <c r="S138" s="5"/>
      <c r="T138" s="5"/>
      <c r="U138" s="5"/>
      <c r="V138" s="5"/>
      <c r="W138" s="5"/>
      <c r="X138" s="5"/>
    </row>
    <row r="139" spans="1:24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  <c r="S139" s="5"/>
      <c r="T139" s="5"/>
      <c r="U139" s="5"/>
      <c r="V139" s="5"/>
      <c r="W139" s="5"/>
      <c r="X139" s="5"/>
    </row>
    <row r="140" spans="1:24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  <c r="S140" s="5"/>
      <c r="T140" s="5"/>
      <c r="U140" s="5"/>
      <c r="V140" s="5"/>
      <c r="W140" s="5"/>
      <c r="X140" s="5"/>
    </row>
    <row r="141" spans="1:24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  <c r="S141" s="5"/>
      <c r="T141" s="5"/>
      <c r="U141" s="5"/>
      <c r="V141" s="5"/>
      <c r="W141" s="5"/>
      <c r="X141" s="5"/>
    </row>
    <row r="142" spans="1:24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  <c r="S142" s="5"/>
      <c r="T142" s="5"/>
      <c r="U142" s="5"/>
      <c r="V142" s="5"/>
      <c r="W142" s="5"/>
      <c r="X142" s="5"/>
    </row>
    <row r="143" spans="1:24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  <c r="S143" s="5"/>
      <c r="T143" s="5"/>
      <c r="U143" s="5"/>
      <c r="V143" s="5"/>
      <c r="W143" s="5"/>
      <c r="X143" s="5"/>
    </row>
    <row r="144" spans="1:24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  <c r="S144" s="5"/>
      <c r="T144" s="5"/>
      <c r="U144" s="5"/>
      <c r="V144" s="5"/>
      <c r="W144" s="5"/>
      <c r="X144" s="5"/>
    </row>
    <row r="145" spans="1:24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  <c r="S145" s="5"/>
      <c r="T145" s="5"/>
      <c r="U145" s="5"/>
      <c r="V145" s="5"/>
      <c r="W145" s="5"/>
      <c r="X145" s="5"/>
    </row>
    <row r="146" spans="1:24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  <c r="S146" s="5"/>
      <c r="T146" s="5"/>
      <c r="U146" s="5"/>
      <c r="V146" s="5"/>
      <c r="W146" s="5"/>
      <c r="X146" s="5"/>
    </row>
    <row r="147" spans="1:24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  <c r="S147" s="5"/>
      <c r="T147" s="5"/>
      <c r="U147" s="5"/>
      <c r="V147" s="5"/>
      <c r="W147" s="5"/>
      <c r="X147" s="5"/>
    </row>
    <row r="148" spans="1:24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  <c r="S148" s="5"/>
      <c r="T148" s="5"/>
      <c r="U148" s="5"/>
      <c r="V148" s="5"/>
      <c r="W148" s="5"/>
      <c r="X148" s="5"/>
    </row>
    <row r="149" spans="1:24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  <c r="S149" s="5"/>
      <c r="T149" s="5"/>
      <c r="U149" s="5"/>
      <c r="V149" s="5"/>
      <c r="W149" s="5"/>
      <c r="X149" s="5"/>
    </row>
    <row r="150" spans="1:24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  <c r="S150" s="5"/>
      <c r="T150" s="5"/>
      <c r="U150" s="5"/>
      <c r="V150" s="5"/>
      <c r="W150" s="5"/>
      <c r="X150" s="5"/>
    </row>
    <row r="151" spans="1:24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  <c r="S151" s="5"/>
      <c r="T151" s="5"/>
      <c r="U151" s="5"/>
      <c r="V151" s="5"/>
      <c r="W151" s="5"/>
      <c r="X151" s="5"/>
    </row>
    <row r="152" spans="1:24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  <c r="S152" s="5"/>
      <c r="T152" s="5"/>
      <c r="U152" s="5"/>
      <c r="V152" s="5"/>
      <c r="W152" s="5"/>
      <c r="X152" s="5"/>
    </row>
    <row r="153" spans="1:24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  <c r="S153" s="5"/>
      <c r="T153" s="5"/>
      <c r="U153" s="5"/>
      <c r="V153" s="5"/>
      <c r="W153" s="5"/>
      <c r="X153" s="5"/>
    </row>
    <row r="154" spans="1:24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  <c r="S154" s="5"/>
      <c r="T154" s="5"/>
      <c r="U154" s="5"/>
      <c r="V154" s="5"/>
      <c r="W154" s="5"/>
      <c r="X154" s="5"/>
    </row>
    <row r="155" spans="1:24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  <c r="S155" s="5"/>
      <c r="T155" s="5"/>
      <c r="U155" s="5"/>
      <c r="V155" s="5"/>
      <c r="W155" s="5"/>
      <c r="X155" s="5"/>
    </row>
    <row r="156" spans="1:24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  <c r="S156" s="5"/>
      <c r="T156" s="5"/>
      <c r="U156" s="5"/>
      <c r="V156" s="5"/>
      <c r="W156" s="5"/>
      <c r="X156" s="5"/>
    </row>
    <row r="157" spans="1:24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  <c r="S157" s="5"/>
      <c r="T157" s="5"/>
      <c r="U157" s="5"/>
      <c r="V157" s="5"/>
      <c r="W157" s="5"/>
      <c r="X157" s="5"/>
    </row>
    <row r="158" spans="1:24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  <c r="S158" s="5"/>
      <c r="T158" s="5"/>
      <c r="U158" s="5"/>
      <c r="V158" s="5"/>
      <c r="W158" s="5"/>
      <c r="X158" s="5"/>
    </row>
    <row r="159" spans="1:24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  <c r="S159" s="5"/>
      <c r="T159" s="5"/>
      <c r="U159" s="5"/>
      <c r="V159" s="5"/>
      <c r="W159" s="5"/>
      <c r="X159" s="5"/>
    </row>
    <row r="160" spans="1:24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  <c r="S160" s="5"/>
      <c r="T160" s="5"/>
      <c r="U160" s="5"/>
      <c r="V160" s="5"/>
      <c r="W160" s="5"/>
      <c r="X160" s="5"/>
    </row>
    <row r="161" spans="1:24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  <c r="S161" s="5"/>
      <c r="T161" s="5"/>
      <c r="U161" s="5"/>
      <c r="V161" s="5"/>
      <c r="W161" s="5"/>
      <c r="X161" s="5"/>
    </row>
    <row r="162" spans="1:24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  <c r="S162" s="5"/>
      <c r="T162" s="5"/>
      <c r="U162" s="5"/>
      <c r="V162" s="5"/>
      <c r="W162" s="5"/>
      <c r="X162" s="5"/>
    </row>
    <row r="163" spans="1:24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  <c r="S163" s="5"/>
      <c r="T163" s="5"/>
      <c r="U163" s="5"/>
      <c r="V163" s="5"/>
      <c r="W163" s="5"/>
      <c r="X163" s="5"/>
    </row>
    <row r="164" spans="1:24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  <c r="S164" s="5"/>
      <c r="T164" s="5"/>
      <c r="U164" s="5"/>
      <c r="V164" s="5"/>
      <c r="W164" s="5"/>
      <c r="X164" s="5"/>
    </row>
    <row r="165" spans="1:24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  <c r="S165" s="5"/>
      <c r="T165" s="5"/>
      <c r="U165" s="5"/>
      <c r="V165" s="5"/>
      <c r="W165" s="5"/>
      <c r="X165" s="5"/>
    </row>
    <row r="166" spans="1:24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  <c r="S166" s="5"/>
      <c r="T166" s="5"/>
      <c r="U166" s="5"/>
      <c r="V166" s="5"/>
      <c r="W166" s="5"/>
      <c r="X166" s="5"/>
    </row>
    <row r="167" spans="1:24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  <c r="S167" s="5"/>
      <c r="T167" s="5"/>
      <c r="U167" s="5"/>
      <c r="V167" s="5"/>
      <c r="W167" s="5"/>
      <c r="X167" s="5"/>
    </row>
    <row r="168" spans="1:24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  <c r="S168" s="5"/>
      <c r="T168" s="5"/>
      <c r="U168" s="5"/>
      <c r="V168" s="5"/>
      <c r="W168" s="5"/>
      <c r="X168" s="5"/>
    </row>
    <row r="169" spans="1:24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  <c r="S169" s="5"/>
      <c r="T169" s="5"/>
      <c r="U169" s="5"/>
      <c r="V169" s="5"/>
      <c r="W169" s="5"/>
      <c r="X169" s="5"/>
    </row>
    <row r="170" spans="1:24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  <c r="S170" s="5"/>
      <c r="T170" s="5"/>
      <c r="U170" s="5"/>
      <c r="V170" s="5"/>
      <c r="W170" s="5"/>
      <c r="X170" s="5"/>
    </row>
    <row r="171" spans="1:24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  <c r="S171" s="5"/>
      <c r="T171" s="5"/>
      <c r="U171" s="5"/>
      <c r="V171" s="5"/>
      <c r="W171" s="5"/>
      <c r="X171" s="5"/>
    </row>
    <row r="172" spans="1:24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  <c r="S172" s="5"/>
      <c r="T172" s="5"/>
      <c r="U172" s="5"/>
      <c r="V172" s="5"/>
      <c r="W172" s="5"/>
      <c r="X172" s="5"/>
    </row>
    <row r="173" spans="1:24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  <c r="S173" s="5"/>
      <c r="T173" s="5"/>
      <c r="U173" s="5"/>
      <c r="V173" s="5"/>
      <c r="W173" s="5"/>
      <c r="X173" s="5"/>
    </row>
    <row r="174" spans="1:24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  <c r="S174" s="5"/>
      <c r="T174" s="5"/>
      <c r="U174" s="5"/>
      <c r="V174" s="5"/>
      <c r="W174" s="5"/>
      <c r="X174" s="5"/>
    </row>
    <row r="175" spans="1:24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  <c r="S175" s="5"/>
      <c r="T175" s="5"/>
      <c r="U175" s="5"/>
      <c r="V175" s="5"/>
      <c r="W175" s="5"/>
      <c r="X175" s="5"/>
    </row>
    <row r="176" spans="1:24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  <c r="S176" s="5"/>
      <c r="T176" s="5"/>
      <c r="U176" s="5"/>
      <c r="V176" s="5"/>
      <c r="W176" s="5"/>
      <c r="X176" s="5"/>
    </row>
    <row r="177" spans="1:24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  <c r="S177" s="5"/>
      <c r="T177" s="5"/>
      <c r="U177" s="5"/>
      <c r="V177" s="5"/>
      <c r="W177" s="5"/>
      <c r="X177" s="5"/>
    </row>
    <row r="178" spans="1:24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18</v>
      </c>
      <c r="F178" s="71"/>
      <c r="G178" s="46">
        <f t="shared" si="28"/>
        <v>18</v>
      </c>
      <c r="H178" s="78">
        <v>0</v>
      </c>
      <c r="I178" s="76">
        <v>0</v>
      </c>
      <c r="J178" s="46">
        <f t="shared" si="29"/>
        <v>18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  <c r="S178" s="5"/>
      <c r="T178" s="5"/>
      <c r="U178" s="5"/>
      <c r="V178" s="5"/>
      <c r="W178" s="5"/>
      <c r="X178" s="5"/>
    </row>
    <row r="179" spans="1:24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  <c r="S179" s="5"/>
      <c r="T179" s="5"/>
      <c r="U179" s="5"/>
      <c r="V179" s="5"/>
      <c r="W179" s="5"/>
      <c r="X179" s="5"/>
    </row>
    <row r="180" spans="1:24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  <c r="S180" s="5"/>
      <c r="T180" s="5"/>
      <c r="U180" s="5"/>
      <c r="V180" s="5"/>
      <c r="W180" s="5"/>
      <c r="X180" s="5"/>
    </row>
    <row r="181" spans="1:24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  <c r="S181" s="5"/>
      <c r="T181" s="5"/>
      <c r="U181" s="5"/>
      <c r="V181" s="5"/>
      <c r="W181" s="5"/>
      <c r="X181" s="5"/>
    </row>
    <row r="182" spans="1:24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  <c r="S182" s="5"/>
      <c r="T182" s="5"/>
      <c r="U182" s="5"/>
      <c r="V182" s="5"/>
      <c r="W182" s="5"/>
      <c r="X182" s="5"/>
    </row>
    <row r="183" spans="1:24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  <c r="S183" s="5"/>
      <c r="T183" s="5"/>
      <c r="U183" s="5"/>
      <c r="V183" s="5"/>
      <c r="W183" s="5"/>
      <c r="X183" s="5"/>
    </row>
    <row r="184" spans="1:24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  <c r="S184" s="5"/>
      <c r="T184" s="5"/>
      <c r="U184" s="5"/>
      <c r="V184" s="5"/>
      <c r="W184" s="5"/>
      <c r="X184" s="5"/>
    </row>
    <row r="185" spans="1:24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  <c r="S185" s="5"/>
      <c r="T185" s="5"/>
      <c r="U185" s="5"/>
      <c r="V185" s="5"/>
      <c r="W185" s="5"/>
      <c r="X185" s="5"/>
    </row>
    <row r="186" spans="1:24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  <c r="S186" s="5"/>
      <c r="T186" s="5"/>
      <c r="U186" s="5"/>
      <c r="V186" s="5"/>
      <c r="W186" s="5"/>
      <c r="X186" s="5"/>
    </row>
    <row r="187" spans="1:24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  <c r="S187" s="5"/>
      <c r="T187" s="5"/>
      <c r="U187" s="5"/>
      <c r="V187" s="5"/>
      <c r="W187" s="5"/>
      <c r="X187" s="5"/>
    </row>
    <row r="188" spans="1:24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44</v>
      </c>
      <c r="F188" s="71"/>
      <c r="G188" s="46">
        <f>E188+F188</f>
        <v>44</v>
      </c>
      <c r="H188" s="78">
        <v>0</v>
      </c>
      <c r="I188" s="76">
        <v>0</v>
      </c>
      <c r="J188" s="46">
        <f>+G188-H188-K188-I188</f>
        <v>44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  <c r="S188" s="5"/>
      <c r="T188" s="5"/>
      <c r="U188" s="5"/>
      <c r="V188" s="5"/>
      <c r="W188" s="5"/>
      <c r="X188" s="5"/>
    </row>
    <row r="189" spans="1:24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7</v>
      </c>
      <c r="F189" s="71"/>
      <c r="G189" s="46">
        <f>E189+F189</f>
        <v>7</v>
      </c>
      <c r="H189" s="78">
        <v>0</v>
      </c>
      <c r="I189" s="76">
        <v>0</v>
      </c>
      <c r="J189" s="46">
        <f>+G189-H189-K189-I189</f>
        <v>7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  <c r="S189" s="5"/>
      <c r="T189" s="5"/>
      <c r="U189" s="5"/>
      <c r="V189" s="5"/>
      <c r="W189" s="5"/>
      <c r="X189" s="5"/>
    </row>
    <row r="190" spans="1:24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  <c r="S190" s="5"/>
      <c r="T190" s="5"/>
      <c r="U190" s="5"/>
      <c r="V190" s="5"/>
      <c r="W190" s="5"/>
      <c r="X190" s="5"/>
    </row>
    <row r="191" spans="1:24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  <c r="S191" s="5"/>
      <c r="T191" s="5"/>
      <c r="U191" s="5"/>
      <c r="V191" s="5"/>
      <c r="W191" s="5"/>
      <c r="X191" s="5"/>
    </row>
    <row r="192" spans="1:24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  <c r="S192" s="5"/>
      <c r="T192" s="5"/>
      <c r="U192" s="5"/>
      <c r="V192" s="5"/>
      <c r="W192" s="5"/>
      <c r="X192" s="5"/>
    </row>
    <row r="193" spans="1:24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  <c r="S193" s="5"/>
      <c r="T193" s="5"/>
      <c r="U193" s="5"/>
      <c r="V193" s="5"/>
      <c r="W193" s="5"/>
      <c r="X193" s="5"/>
    </row>
    <row r="194" spans="1:24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  <c r="S194" s="5"/>
      <c r="T194" s="5"/>
      <c r="U194" s="5"/>
      <c r="V194" s="5"/>
      <c r="W194" s="5"/>
      <c r="X194" s="5"/>
    </row>
    <row r="195" spans="1:24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  <c r="S195" s="5"/>
      <c r="T195" s="5"/>
      <c r="U195" s="5"/>
      <c r="V195" s="5"/>
      <c r="W195" s="5"/>
      <c r="X195" s="5"/>
    </row>
    <row r="196" spans="1:24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  <c r="S196" s="5"/>
      <c r="T196" s="5"/>
      <c r="U196" s="5"/>
      <c r="V196" s="5"/>
      <c r="W196" s="5"/>
      <c r="X196" s="5"/>
    </row>
    <row r="197" spans="1:24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  <c r="S197" s="5"/>
      <c r="T197" s="5"/>
      <c r="U197" s="5"/>
      <c r="V197" s="5"/>
      <c r="W197" s="5"/>
      <c r="X197" s="5"/>
    </row>
    <row r="198" spans="1:24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  <c r="S198" s="5"/>
      <c r="T198" s="5"/>
      <c r="U198" s="5"/>
      <c r="V198" s="5"/>
      <c r="W198" s="5"/>
      <c r="X198" s="5"/>
    </row>
    <row r="199" spans="1:24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  <c r="S199" s="5"/>
      <c r="T199" s="5"/>
      <c r="U199" s="5"/>
      <c r="V199" s="5"/>
      <c r="W199" s="5"/>
      <c r="X199" s="5"/>
    </row>
    <row r="200" spans="1:24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  <c r="S200" s="5"/>
      <c r="T200" s="5"/>
      <c r="U200" s="5"/>
      <c r="V200" s="5"/>
      <c r="W200" s="5"/>
      <c r="X200" s="5"/>
    </row>
    <row r="201" spans="1:24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  <c r="S201" s="5"/>
      <c r="T201" s="5"/>
      <c r="U201" s="5"/>
      <c r="V201" s="5"/>
      <c r="W201" s="5"/>
      <c r="X201" s="5"/>
    </row>
    <row r="202" spans="1:24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  <c r="S202" s="5"/>
      <c r="T202" s="5"/>
      <c r="U202" s="5"/>
      <c r="V202" s="5"/>
      <c r="W202" s="5"/>
      <c r="X202" s="5"/>
    </row>
    <row r="203" spans="1:24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  <c r="S203" s="5"/>
      <c r="T203" s="5"/>
      <c r="U203" s="5"/>
      <c r="V203" s="5"/>
      <c r="W203" s="5"/>
      <c r="X203" s="5"/>
    </row>
    <row r="204" spans="1:24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  <c r="S204" s="5"/>
      <c r="T204" s="5"/>
      <c r="U204" s="5"/>
      <c r="V204" s="5"/>
      <c r="W204" s="5"/>
      <c r="X204" s="5"/>
    </row>
    <row r="205" spans="1:24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35</v>
      </c>
      <c r="F205" s="71"/>
      <c r="G205" s="46">
        <f t="shared" si="28"/>
        <v>35</v>
      </c>
      <c r="H205" s="78">
        <v>0</v>
      </c>
      <c r="I205" s="76">
        <v>0</v>
      </c>
      <c r="J205" s="46">
        <f t="shared" si="29"/>
        <v>34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21">
        <f t="shared" si="36"/>
        <v>55</v>
      </c>
      <c r="Q205" s="90">
        <v>40</v>
      </c>
      <c r="R205" s="43">
        <f t="shared" si="33"/>
        <v>40</v>
      </c>
      <c r="S205" s="5"/>
      <c r="T205" s="5"/>
      <c r="U205" s="5"/>
      <c r="V205" s="5"/>
      <c r="W205" s="5"/>
      <c r="X205" s="5"/>
    </row>
    <row r="206" spans="1:24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  <c r="S206" s="5"/>
      <c r="T206" s="5"/>
      <c r="U206" s="5"/>
      <c r="V206" s="5"/>
      <c r="W206" s="5"/>
      <c r="X206" s="5"/>
    </row>
    <row r="207" spans="1:24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  <c r="S207" s="5"/>
      <c r="T207" s="5"/>
      <c r="U207" s="5"/>
      <c r="V207" s="5"/>
      <c r="W207" s="5"/>
      <c r="X207" s="5"/>
    </row>
    <row r="208" spans="1:24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  <c r="S208" s="5"/>
      <c r="T208" s="5"/>
      <c r="U208" s="5"/>
      <c r="V208" s="5"/>
      <c r="W208" s="5"/>
      <c r="X208" s="5"/>
    </row>
    <row r="209" spans="1:24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4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  <c r="S209" s="5"/>
      <c r="T209" s="5"/>
      <c r="U209" s="5"/>
      <c r="V209" s="5"/>
      <c r="W209" s="5"/>
      <c r="X209" s="5"/>
    </row>
    <row r="210" spans="1:24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  <c r="S210" s="5"/>
      <c r="T210" s="5"/>
      <c r="U210" s="5"/>
      <c r="V210" s="5"/>
      <c r="W210" s="5"/>
      <c r="X210" s="5"/>
    </row>
    <row r="211" spans="1:24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  <c r="S211" s="5"/>
      <c r="T211" s="5"/>
      <c r="U211" s="5"/>
      <c r="V211" s="5"/>
      <c r="W211" s="5"/>
      <c r="X211" s="5"/>
    </row>
    <row r="212" spans="1:24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  <c r="S212" s="5"/>
      <c r="T212" s="5"/>
      <c r="U212" s="5"/>
      <c r="V212" s="5"/>
      <c r="W212" s="5"/>
      <c r="X212" s="5"/>
    </row>
    <row r="213" spans="1:24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  <c r="S213" s="5"/>
      <c r="T213" s="5"/>
      <c r="U213" s="5"/>
      <c r="V213" s="5"/>
      <c r="W213" s="5"/>
      <c r="X213" s="5"/>
    </row>
    <row r="214" spans="1:24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  <c r="S214" s="5"/>
      <c r="T214" s="5"/>
      <c r="U214" s="5"/>
      <c r="V214" s="5"/>
      <c r="W214" s="5"/>
      <c r="X214" s="5"/>
    </row>
    <row r="215" spans="1:24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  <c r="S215" s="5"/>
      <c r="T215" s="5"/>
      <c r="U215" s="5"/>
      <c r="V215" s="5"/>
      <c r="W215" s="5"/>
      <c r="X215" s="5"/>
    </row>
    <row r="216" spans="1:24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  <c r="S216" s="5"/>
      <c r="T216" s="5"/>
      <c r="U216" s="5"/>
      <c r="V216" s="5"/>
      <c r="W216" s="5"/>
      <c r="X216" s="5"/>
    </row>
    <row r="217" spans="1:24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  <c r="S217" s="5"/>
      <c r="T217" s="5"/>
      <c r="U217" s="5"/>
      <c r="V217" s="5"/>
      <c r="W217" s="5"/>
      <c r="X217" s="5"/>
    </row>
    <row r="218" spans="1:24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  <c r="S218" s="5"/>
      <c r="T218" s="5"/>
      <c r="U218" s="5"/>
      <c r="V218" s="5"/>
      <c r="W218" s="5"/>
      <c r="X218" s="5"/>
    </row>
    <row r="219" spans="1:24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  <c r="S219" s="5"/>
      <c r="T219" s="5"/>
      <c r="U219" s="5"/>
      <c r="V219" s="5"/>
      <c r="W219" s="5"/>
      <c r="X219" s="5"/>
    </row>
    <row r="220" spans="1:24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  <c r="S220" s="5"/>
      <c r="T220" s="5"/>
      <c r="U220" s="5"/>
      <c r="V220" s="5"/>
      <c r="W220" s="5"/>
      <c r="X220" s="5"/>
    </row>
    <row r="221" spans="1:24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  <c r="S221" s="5"/>
      <c r="T221" s="5"/>
      <c r="U221" s="5"/>
      <c r="V221" s="5"/>
      <c r="W221" s="5"/>
      <c r="X221" s="5"/>
    </row>
    <row r="222" spans="1:24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  <c r="S222" s="5"/>
      <c r="T222" s="5"/>
      <c r="U222" s="5"/>
      <c r="V222" s="5"/>
      <c r="W222" s="5"/>
      <c r="X222" s="5"/>
    </row>
    <row r="223" spans="1:24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  <c r="S223" s="5"/>
      <c r="T223" s="5"/>
      <c r="U223" s="5"/>
      <c r="V223" s="5"/>
      <c r="W223" s="5"/>
      <c r="X223" s="5"/>
    </row>
    <row r="224" spans="1:24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  <c r="S224" s="5"/>
      <c r="T224" s="5"/>
      <c r="U224" s="5"/>
      <c r="V224" s="5"/>
      <c r="W224" s="5"/>
      <c r="X224" s="5"/>
    </row>
    <row r="225" spans="1:24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  <c r="S225" s="5"/>
      <c r="T225" s="5"/>
      <c r="U225" s="5"/>
      <c r="V225" s="5"/>
      <c r="W225" s="5"/>
      <c r="X225" s="5"/>
    </row>
    <row r="226" spans="1:24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  <c r="S226" s="5"/>
      <c r="T226" s="5"/>
      <c r="U226" s="5"/>
      <c r="V226" s="5"/>
      <c r="W226" s="5"/>
      <c r="X226" s="5"/>
    </row>
    <row r="227" spans="1:24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  <c r="S227" s="5"/>
      <c r="T227" s="5"/>
      <c r="U227" s="5"/>
      <c r="V227" s="5"/>
      <c r="W227" s="5"/>
      <c r="X227" s="5"/>
    </row>
    <row r="228" spans="1:24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  <c r="S228" s="5"/>
      <c r="T228" s="5"/>
      <c r="U228" s="5"/>
      <c r="V228" s="5"/>
      <c r="W228" s="5"/>
      <c r="X228" s="5"/>
    </row>
    <row r="229" spans="1:24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  <c r="S229" s="5"/>
      <c r="T229" s="5"/>
      <c r="U229" s="5"/>
      <c r="V229" s="5"/>
      <c r="W229" s="5"/>
      <c r="X229" s="5"/>
    </row>
    <row r="230" spans="1:24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  <c r="S230" s="5"/>
      <c r="T230" s="5"/>
      <c r="U230" s="5"/>
      <c r="V230" s="5"/>
      <c r="W230" s="5"/>
      <c r="X230" s="5"/>
    </row>
    <row r="231" spans="1:24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  <c r="S231" s="5"/>
      <c r="T231" s="5"/>
      <c r="U231" s="5"/>
      <c r="V231" s="5"/>
      <c r="W231" s="5"/>
      <c r="X231" s="5"/>
    </row>
    <row r="232" spans="1:24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24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24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24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24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24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24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24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24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3</v>
      </c>
      <c r="F249" s="71"/>
      <c r="G249" s="46">
        <f t="shared" si="41"/>
        <v>3</v>
      </c>
      <c r="H249" s="78">
        <v>0</v>
      </c>
      <c r="I249" s="76">
        <v>0</v>
      </c>
      <c r="J249" s="46">
        <f t="shared" si="42"/>
        <v>2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1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+'8'!J251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+'8'!J252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+'8'!J253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932.9100000000002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2675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450</v>
      </c>
      <c r="O264" s="2">
        <v>350</v>
      </c>
      <c r="P264" s="2">
        <v>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2225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2225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18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274</v>
      </c>
      <c r="R3" s="176" t="s">
        <v>275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8</v>
      </c>
      <c r="F14" s="71"/>
      <c r="G14" s="46">
        <f t="shared" si="0"/>
        <v>8</v>
      </c>
      <c r="H14" s="78">
        <v>0</v>
      </c>
      <c r="I14" s="76">
        <v>0</v>
      </c>
      <c r="J14" s="46">
        <f t="shared" si="1"/>
        <v>8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>
        <v>5</v>
      </c>
      <c r="G17" s="46">
        <f t="shared" si="0"/>
        <v>5</v>
      </c>
      <c r="H17" s="78">
        <v>0</v>
      </c>
      <c r="I17" s="76">
        <v>0</v>
      </c>
      <c r="J17" s="46">
        <f t="shared" si="1"/>
        <v>5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7</v>
      </c>
      <c r="F22" s="71">
        <v>5</v>
      </c>
      <c r="G22" s="46">
        <f t="shared" si="0"/>
        <v>12</v>
      </c>
      <c r="H22" s="78">
        <v>0</v>
      </c>
      <c r="I22" s="76">
        <v>0</v>
      </c>
      <c r="J22" s="46">
        <f t="shared" si="1"/>
        <v>11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8</v>
      </c>
      <c r="F24" s="71">
        <v>5</v>
      </c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9</v>
      </c>
      <c r="F28" s="71">
        <v>5</v>
      </c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6</v>
      </c>
      <c r="F31" s="71">
        <v>4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6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1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1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27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 t="shared" si="3"/>
        <v>50</v>
      </c>
      <c r="Q48" s="127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9</v>
      </c>
      <c r="F74" s="71">
        <v>5</v>
      </c>
      <c r="G74" s="46">
        <f t="shared" si="5"/>
        <v>14</v>
      </c>
      <c r="H74" s="78">
        <v>0</v>
      </c>
      <c r="I74" s="76">
        <v>0</v>
      </c>
      <c r="J74" s="46">
        <f t="shared" si="6"/>
        <v>10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100</v>
      </c>
      <c r="P74" s="121">
        <f t="shared" si="7"/>
        <v>100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4</v>
      </c>
      <c r="F81" s="71">
        <v>2</v>
      </c>
      <c r="G81" s="46">
        <f t="shared" si="5"/>
        <v>6</v>
      </c>
      <c r="H81" s="78">
        <v>0</v>
      </c>
      <c r="I81" s="76">
        <v>0</v>
      </c>
      <c r="J81" s="46">
        <f t="shared" si="6"/>
        <v>4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60</v>
      </c>
      <c r="P81" s="121">
        <f t="shared" si="7"/>
        <v>50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5</v>
      </c>
      <c r="F99" s="71"/>
      <c r="G99" s="46">
        <f t="shared" si="20"/>
        <v>5</v>
      </c>
      <c r="H99" s="78">
        <v>0</v>
      </c>
      <c r="I99" s="76">
        <v>0</v>
      </c>
      <c r="J99" s="46">
        <f t="shared" si="21"/>
        <v>3</v>
      </c>
      <c r="K99" s="72">
        <v>2</v>
      </c>
      <c r="L99" s="20">
        <v>45</v>
      </c>
      <c r="M99" s="65">
        <f t="shared" ref="M99:M105" si="22">+L99*K99</f>
        <v>90</v>
      </c>
      <c r="N99" s="17" t="s">
        <v>16</v>
      </c>
      <c r="O99" s="18">
        <v>45</v>
      </c>
      <c r="P99" s="121">
        <f t="shared" si="7"/>
        <v>45</v>
      </c>
      <c r="Q99" s="118">
        <v>20.350000000000001</v>
      </c>
      <c r="R99" s="43">
        <f t="shared" ref="R99" si="23">+K99*Q99</f>
        <v>40.700000000000003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12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8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1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8</v>
      </c>
      <c r="F131" s="71">
        <v>5</v>
      </c>
      <c r="G131" s="46">
        <f t="shared" si="20"/>
        <v>13</v>
      </c>
      <c r="H131" s="78">
        <v>0</v>
      </c>
      <c r="I131" s="76">
        <v>0</v>
      </c>
      <c r="J131" s="46">
        <f t="shared" si="21"/>
        <v>11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21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>
        <v>5</v>
      </c>
      <c r="G132" s="46">
        <f t="shared" si="20"/>
        <v>5</v>
      </c>
      <c r="H132" s="78">
        <v>0</v>
      </c>
      <c r="I132" s="76">
        <v>0</v>
      </c>
      <c r="J132" s="46">
        <f t="shared" si="21"/>
        <v>4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1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2</v>
      </c>
      <c r="F133" s="71">
        <v>5</v>
      </c>
      <c r="G133" s="46">
        <f t="shared" si="20"/>
        <v>7</v>
      </c>
      <c r="H133" s="78">
        <v>0</v>
      </c>
      <c r="I133" s="76">
        <v>0</v>
      </c>
      <c r="J133" s="46">
        <f t="shared" si="21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18</v>
      </c>
      <c r="F178" s="71"/>
      <c r="G178" s="46">
        <f t="shared" si="28"/>
        <v>18</v>
      </c>
      <c r="H178" s="78">
        <v>0</v>
      </c>
      <c r="I178" s="76">
        <v>0</v>
      </c>
      <c r="J178" s="46">
        <f t="shared" si="29"/>
        <v>18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44</v>
      </c>
      <c r="F188" s="71"/>
      <c r="G188" s="46">
        <f>E188+F188</f>
        <v>44</v>
      </c>
      <c r="H188" s="78">
        <v>0</v>
      </c>
      <c r="I188" s="76">
        <v>0</v>
      </c>
      <c r="J188" s="46">
        <f>+G188-H188-K188-I188</f>
        <v>44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7</v>
      </c>
      <c r="F189" s="71"/>
      <c r="G189" s="46">
        <f>E189+F189</f>
        <v>7</v>
      </c>
      <c r="H189" s="78">
        <v>0</v>
      </c>
      <c r="I189" s="76">
        <v>0</v>
      </c>
      <c r="J189" s="46">
        <f>+G189-H189-K189-I189</f>
        <v>7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34</v>
      </c>
      <c r="F205" s="71"/>
      <c r="G205" s="46">
        <f t="shared" si="28"/>
        <v>34</v>
      </c>
      <c r="H205" s="78">
        <v>0</v>
      </c>
      <c r="I205" s="76">
        <v>0</v>
      </c>
      <c r="J205" s="46">
        <f t="shared" si="29"/>
        <v>34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3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1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23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  <c r="S225" s="125"/>
      <c r="T225" s="125"/>
      <c r="U225" s="124"/>
      <c r="V225" s="124"/>
      <c r="W225" s="123"/>
    </row>
    <row r="226" spans="1:23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23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23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23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23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23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23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23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23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23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23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23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23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23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23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2</v>
      </c>
      <c r="F249" s="71">
        <v>5</v>
      </c>
      <c r="G249" s="46">
        <f t="shared" si="41"/>
        <v>7</v>
      </c>
      <c r="H249" s="78">
        <v>0</v>
      </c>
      <c r="I249" s="76">
        <v>0</v>
      </c>
      <c r="J249" s="46">
        <f t="shared" si="42"/>
        <v>7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+'9'!J251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+'9'!J252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+'9'!J253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469.68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1330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420</v>
      </c>
      <c r="O264" s="2">
        <v>200</v>
      </c>
      <c r="P264" s="2">
        <v>70</v>
      </c>
      <c r="Q264" s="88">
        <v>150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355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555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555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18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274</v>
      </c>
      <c r="R3" s="176" t="s">
        <v>275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8</v>
      </c>
      <c r="F14" s="71"/>
      <c r="G14" s="46">
        <f t="shared" si="0"/>
        <v>8</v>
      </c>
      <c r="H14" s="78">
        <v>0</v>
      </c>
      <c r="I14" s="76">
        <v>0</v>
      </c>
      <c r="J14" s="46">
        <f t="shared" si="1"/>
        <v>8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5</v>
      </c>
      <c r="F17" s="71"/>
      <c r="G17" s="46">
        <f t="shared" si="0"/>
        <v>5</v>
      </c>
      <c r="H17" s="78">
        <v>0</v>
      </c>
      <c r="I17" s="76">
        <v>0</v>
      </c>
      <c r="J17" s="46">
        <f t="shared" si="1"/>
        <v>5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27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1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12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11</v>
      </c>
      <c r="F131" s="71"/>
      <c r="G131" s="46">
        <f t="shared" si="20"/>
        <v>11</v>
      </c>
      <c r="H131" s="78">
        <v>0</v>
      </c>
      <c r="I131" s="76">
        <v>0</v>
      </c>
      <c r="J131" s="46">
        <f t="shared" si="21"/>
        <v>11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18</v>
      </c>
      <c r="F178" s="71"/>
      <c r="G178" s="46">
        <f t="shared" si="28"/>
        <v>18</v>
      </c>
      <c r="H178" s="78">
        <v>0</v>
      </c>
      <c r="I178" s="76">
        <v>0</v>
      </c>
      <c r="J178" s="46">
        <f t="shared" si="29"/>
        <v>18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44</v>
      </c>
      <c r="F188" s="71"/>
      <c r="G188" s="46">
        <f>E188+F188</f>
        <v>44</v>
      </c>
      <c r="H188" s="78">
        <v>0</v>
      </c>
      <c r="I188" s="76">
        <v>0</v>
      </c>
      <c r="J188" s="46">
        <f>+G188-H188-K188-I188</f>
        <v>44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7</v>
      </c>
      <c r="F189" s="71"/>
      <c r="G189" s="46">
        <f>E189+F189</f>
        <v>7</v>
      </c>
      <c r="H189" s="78">
        <v>0</v>
      </c>
      <c r="I189" s="76">
        <v>0</v>
      </c>
      <c r="J189" s="46">
        <f>+G189-H189-K189-I189</f>
        <v>7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34</v>
      </c>
      <c r="F205" s="71"/>
      <c r="G205" s="46">
        <f t="shared" si="28"/>
        <v>34</v>
      </c>
      <c r="H205" s="78">
        <v>0</v>
      </c>
      <c r="I205" s="76">
        <v>0</v>
      </c>
      <c r="J205" s="46">
        <f t="shared" si="29"/>
        <v>34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23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  <c r="S225" s="125"/>
      <c r="T225" s="125"/>
      <c r="U225" s="124"/>
      <c r="V225" s="124"/>
      <c r="W225" s="123"/>
    </row>
    <row r="226" spans="1:23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23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23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23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23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23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23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23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23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23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23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23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23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23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23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7</v>
      </c>
      <c r="F249" s="71"/>
      <c r="G249" s="46">
        <f t="shared" si="41"/>
        <v>7</v>
      </c>
      <c r="H249" s="78">
        <v>0</v>
      </c>
      <c r="I249" s="76">
        <v>0</v>
      </c>
      <c r="J249" s="46">
        <f t="shared" si="42"/>
        <v>7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+'10'!J251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+'10'!J252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+'10'!J253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71.339999999999989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200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75</v>
      </c>
      <c r="O264" s="2">
        <v>75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100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100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18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274</v>
      </c>
      <c r="R3" s="176" t="s">
        <v>275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2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8</v>
      </c>
      <c r="F14" s="71"/>
      <c r="G14" s="46">
        <f t="shared" si="0"/>
        <v>8</v>
      </c>
      <c r="H14" s="78">
        <v>0</v>
      </c>
      <c r="I14" s="76">
        <v>0</v>
      </c>
      <c r="J14" s="46">
        <f t="shared" si="1"/>
        <v>7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21">
        <f t="shared" si="3"/>
        <v>50</v>
      </c>
      <c r="Q14" s="127">
        <v>19.41</v>
      </c>
      <c r="R14" s="43">
        <f t="shared" si="4"/>
        <v>19.41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27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5</v>
      </c>
      <c r="F17" s="71"/>
      <c r="G17" s="46">
        <f t="shared" si="0"/>
        <v>5</v>
      </c>
      <c r="H17" s="78">
        <v>0</v>
      </c>
      <c r="I17" s="76">
        <v>0</v>
      </c>
      <c r="J17" s="46">
        <f t="shared" si="1"/>
        <v>5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1">
        <f t="shared" si="3"/>
        <v>200</v>
      </c>
      <c r="Q28" s="127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5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1">
        <f t="shared" si="3"/>
        <v>500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9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1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11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1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2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1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1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11</v>
      </c>
      <c r="F131" s="71"/>
      <c r="G131" s="46">
        <f t="shared" si="20"/>
        <v>11</v>
      </c>
      <c r="H131" s="78">
        <v>0</v>
      </c>
      <c r="I131" s="76">
        <v>0</v>
      </c>
      <c r="J131" s="46">
        <f t="shared" si="21"/>
        <v>11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18</v>
      </c>
      <c r="F178" s="71"/>
      <c r="G178" s="46">
        <f t="shared" si="28"/>
        <v>18</v>
      </c>
      <c r="H178" s="78">
        <v>0</v>
      </c>
      <c r="I178" s="76">
        <v>0</v>
      </c>
      <c r="J178" s="46">
        <f t="shared" si="29"/>
        <v>18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44</v>
      </c>
      <c r="F188" s="71"/>
      <c r="G188" s="46">
        <f>E188+F188</f>
        <v>44</v>
      </c>
      <c r="H188" s="78">
        <v>0</v>
      </c>
      <c r="I188" s="76">
        <v>0</v>
      </c>
      <c r="J188" s="46">
        <f>+G188-H188-K188-I188</f>
        <v>44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7</v>
      </c>
      <c r="F189" s="71"/>
      <c r="G189" s="46">
        <f>E189+F189</f>
        <v>7</v>
      </c>
      <c r="H189" s="78">
        <v>0</v>
      </c>
      <c r="I189" s="76">
        <v>0</v>
      </c>
      <c r="J189" s="46">
        <f>+G189-H189-K189-I189</f>
        <v>7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34</v>
      </c>
      <c r="F205" s="71"/>
      <c r="G205" s="46">
        <f t="shared" si="28"/>
        <v>34</v>
      </c>
      <c r="H205" s="78">
        <v>0</v>
      </c>
      <c r="I205" s="76">
        <v>0</v>
      </c>
      <c r="J205" s="46">
        <f t="shared" si="29"/>
        <v>34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23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  <c r="S225" s="125"/>
      <c r="T225" s="125"/>
      <c r="U225" s="124"/>
      <c r="V225" s="124"/>
      <c r="W225" s="123"/>
    </row>
    <row r="226" spans="1:23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23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23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23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23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23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23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23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23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23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23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23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23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23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23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7</v>
      </c>
      <c r="F249" s="71"/>
      <c r="G249" s="46">
        <f t="shared" si="41"/>
        <v>7</v>
      </c>
      <c r="H249" s="78">
        <v>0</v>
      </c>
      <c r="I249" s="76">
        <v>0</v>
      </c>
      <c r="J249" s="46">
        <f t="shared" si="42"/>
        <v>7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+'11'!J251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+'11'!J252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+'11'!J253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561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1860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685</v>
      </c>
      <c r="O264" s="2">
        <v>200</v>
      </c>
      <c r="P264" s="2">
        <v>120</v>
      </c>
      <c r="Q264" s="88">
        <v>365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1150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1150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18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274</v>
      </c>
      <c r="R3" s="176" t="s">
        <v>275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2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1">
        <f t="shared" ref="P6:P69" si="3">SUM(M6-O6)</f>
        <v>600</v>
      </c>
      <c r="Q6" s="127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7</v>
      </c>
      <c r="F14" s="71"/>
      <c r="G14" s="46">
        <f t="shared" si="0"/>
        <v>7</v>
      </c>
      <c r="H14" s="78">
        <v>0</v>
      </c>
      <c r="I14" s="76">
        <v>0</v>
      </c>
      <c r="J14" s="46">
        <f t="shared" si="1"/>
        <v>7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5</v>
      </c>
      <c r="F17" s="71"/>
      <c r="G17" s="46">
        <f t="shared" si="0"/>
        <v>5</v>
      </c>
      <c r="H17" s="78">
        <v>0</v>
      </c>
      <c r="I17" s="76">
        <v>0</v>
      </c>
      <c r="J17" s="46">
        <f t="shared" si="1"/>
        <v>5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1">
        <f t="shared" si="3"/>
        <v>200</v>
      </c>
      <c r="Q24" s="12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9</v>
      </c>
      <c r="F41" s="71"/>
      <c r="G41" s="46">
        <f t="shared" si="5"/>
        <v>9</v>
      </c>
      <c r="H41" s="78">
        <v>3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11</v>
      </c>
      <c r="F110" s="71"/>
      <c r="G110" s="46">
        <f t="shared" si="20"/>
        <v>11</v>
      </c>
      <c r="H110" s="78">
        <v>0</v>
      </c>
      <c r="I110" s="76">
        <v>0</v>
      </c>
      <c r="J110" s="46">
        <f t="shared" si="21"/>
        <v>10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1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1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11</v>
      </c>
      <c r="F131" s="71"/>
      <c r="G131" s="46">
        <f t="shared" si="20"/>
        <v>11</v>
      </c>
      <c r="H131" s="78">
        <v>0</v>
      </c>
      <c r="I131" s="76">
        <v>0</v>
      </c>
      <c r="J131" s="46">
        <f t="shared" si="21"/>
        <v>8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/>
      <c r="P131" s="121">
        <f t="shared" si="7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2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/>
      <c r="P132" s="121">
        <f t="shared" si="7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6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18</v>
      </c>
      <c r="F178" s="71"/>
      <c r="G178" s="46">
        <f t="shared" si="28"/>
        <v>18</v>
      </c>
      <c r="H178" s="78">
        <v>0</v>
      </c>
      <c r="I178" s="76">
        <v>0</v>
      </c>
      <c r="J178" s="46">
        <f t="shared" si="29"/>
        <v>18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46</v>
      </c>
      <c r="K187" s="72">
        <v>3</v>
      </c>
      <c r="L187" s="20">
        <v>10</v>
      </c>
      <c r="M187" s="65">
        <f>+L187*K187</f>
        <v>30</v>
      </c>
      <c r="N187" s="17" t="s">
        <v>16</v>
      </c>
      <c r="O187" s="18"/>
      <c r="P187" s="121">
        <f t="shared" si="27"/>
        <v>30</v>
      </c>
      <c r="Q187" s="90">
        <v>3.5</v>
      </c>
      <c r="R187" s="43">
        <f>+K187*Q187</f>
        <v>10.5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44</v>
      </c>
      <c r="F188" s="71"/>
      <c r="G188" s="46">
        <f>E188+F188</f>
        <v>44</v>
      </c>
      <c r="H188" s="78">
        <v>0</v>
      </c>
      <c r="I188" s="76">
        <v>0</v>
      </c>
      <c r="J188" s="46">
        <f>+G188-H188-K188-I188</f>
        <v>43</v>
      </c>
      <c r="K188" s="72">
        <v>1</v>
      </c>
      <c r="L188" s="20">
        <v>10</v>
      </c>
      <c r="M188" s="65">
        <f>+L188*K188</f>
        <v>10</v>
      </c>
      <c r="N188" s="17" t="s">
        <v>16</v>
      </c>
      <c r="O188" s="18"/>
      <c r="P188" s="121">
        <f t="shared" si="27"/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7</v>
      </c>
      <c r="F189" s="71"/>
      <c r="G189" s="46">
        <f>E189+F189</f>
        <v>7</v>
      </c>
      <c r="H189" s="78">
        <v>0</v>
      </c>
      <c r="I189" s="76">
        <v>0</v>
      </c>
      <c r="J189" s="46">
        <f>+G189-H189-K189-I189</f>
        <v>4</v>
      </c>
      <c r="K189" s="72">
        <v>3</v>
      </c>
      <c r="L189" s="20">
        <v>10</v>
      </c>
      <c r="M189" s="65">
        <f>+L189*K189</f>
        <v>30</v>
      </c>
      <c r="N189" s="17" t="s">
        <v>16</v>
      </c>
      <c r="O189" s="18"/>
      <c r="P189" s="121">
        <f t="shared" si="27"/>
        <v>30</v>
      </c>
      <c r="Q189" s="90">
        <v>3.5</v>
      </c>
      <c r="R189" s="43">
        <f>+K189*Q189</f>
        <v>10.5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34</v>
      </c>
      <c r="F205" s="71"/>
      <c r="G205" s="46">
        <f t="shared" si="28"/>
        <v>34</v>
      </c>
      <c r="H205" s="78">
        <v>0</v>
      </c>
      <c r="I205" s="76">
        <v>0</v>
      </c>
      <c r="J205" s="46">
        <f t="shared" si="29"/>
        <v>34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23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  <c r="S225" s="125"/>
      <c r="T225" s="125"/>
      <c r="U225" s="124"/>
      <c r="V225" s="124"/>
      <c r="W225" s="123"/>
    </row>
    <row r="226" spans="1:23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23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23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23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23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23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23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23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23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23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23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23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23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23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23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7</v>
      </c>
      <c r="F249" s="71"/>
      <c r="G249" s="46">
        <f t="shared" si="41"/>
        <v>7</v>
      </c>
      <c r="H249" s="78">
        <v>0</v>
      </c>
      <c r="I249" s="76">
        <v>0</v>
      </c>
      <c r="J249" s="46">
        <f t="shared" si="42"/>
        <v>6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1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+'12'!J251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+'12'!J252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+'12'!J253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645.09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2020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1060</v>
      </c>
      <c r="O264" s="2">
        <v>120</v>
      </c>
      <c r="P264" s="2">
        <v>490</v>
      </c>
      <c r="Q264" s="88">
        <v>50</v>
      </c>
      <c r="R264" s="2">
        <v>400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960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960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18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274</v>
      </c>
      <c r="R3" s="176" t="s">
        <v>275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7</v>
      </c>
      <c r="F5" s="71">
        <v>2</v>
      </c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2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2</v>
      </c>
      <c r="F6" s="71">
        <v>33</v>
      </c>
      <c r="G6" s="46">
        <f t="shared" si="0"/>
        <v>35</v>
      </c>
      <c r="H6" s="78">
        <v>0</v>
      </c>
      <c r="I6" s="76">
        <v>0</v>
      </c>
      <c r="J6" s="46">
        <f t="shared" si="1"/>
        <v>32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1">
        <f t="shared" ref="P6:P69" si="3">SUM(M6-O6)</f>
        <v>300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</v>
      </c>
      <c r="F11" s="71">
        <v>5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7</v>
      </c>
      <c r="F14" s="71">
        <v>5</v>
      </c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2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1">
        <f t="shared" si="3"/>
        <v>100</v>
      </c>
      <c r="Q15" s="127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5</v>
      </c>
      <c r="F17" s="71"/>
      <c r="G17" s="46">
        <f t="shared" si="0"/>
        <v>5</v>
      </c>
      <c r="H17" s="78">
        <v>0</v>
      </c>
      <c r="I17" s="76">
        <v>0</v>
      </c>
      <c r="J17" s="46">
        <f t="shared" si="1"/>
        <v>5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8</v>
      </c>
      <c r="F18" s="71">
        <v>5</v>
      </c>
      <c r="G18" s="46">
        <f t="shared" si="0"/>
        <v>13</v>
      </c>
      <c r="H18" s="78">
        <v>0</v>
      </c>
      <c r="I18" s="76">
        <v>0</v>
      </c>
      <c r="J18" s="46">
        <f t="shared" si="1"/>
        <v>11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 t="shared" si="3"/>
        <v>100</v>
      </c>
      <c r="Q18" s="127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10</v>
      </c>
      <c r="F24" s="71">
        <v>5</v>
      </c>
      <c r="G24" s="46">
        <f t="shared" si="0"/>
        <v>15</v>
      </c>
      <c r="H24" s="78">
        <v>0</v>
      </c>
      <c r="I24" s="76">
        <v>0</v>
      </c>
      <c r="J24" s="46">
        <f t="shared" si="1"/>
        <v>14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10</v>
      </c>
      <c r="F28" s="71">
        <v>6</v>
      </c>
      <c r="G28" s="46">
        <f t="shared" si="5"/>
        <v>16</v>
      </c>
      <c r="H28" s="78">
        <v>0</v>
      </c>
      <c r="I28" s="76">
        <v>0</v>
      </c>
      <c r="J28" s="46">
        <f t="shared" si="6"/>
        <v>15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3</v>
      </c>
      <c r="F31" s="71">
        <v>6</v>
      </c>
      <c r="G31" s="46">
        <f t="shared" si="5"/>
        <v>9</v>
      </c>
      <c r="H31" s="78">
        <v>0</v>
      </c>
      <c r="I31" s="76">
        <v>0</v>
      </c>
      <c r="J31" s="46">
        <f t="shared" si="6"/>
        <v>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1</v>
      </c>
      <c r="F34" s="71">
        <v>3</v>
      </c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5</v>
      </c>
      <c r="F40" s="71">
        <v>4</v>
      </c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6</v>
      </c>
      <c r="F41" s="71">
        <v>5</v>
      </c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2</v>
      </c>
      <c r="F47" s="71">
        <v>3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3</v>
      </c>
      <c r="F48" s="71">
        <v>3</v>
      </c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 t="shared" si="3"/>
        <v>50</v>
      </c>
      <c r="Q48" s="127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4</v>
      </c>
      <c r="F49" s="71">
        <v>3</v>
      </c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6</v>
      </c>
      <c r="F50" s="71">
        <v>3</v>
      </c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2</v>
      </c>
      <c r="F53" s="71">
        <v>3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>
        <v>3</v>
      </c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>
        <v>3</v>
      </c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10</v>
      </c>
      <c r="F74" s="71">
        <v>4</v>
      </c>
      <c r="G74" s="46">
        <f t="shared" si="5"/>
        <v>14</v>
      </c>
      <c r="H74" s="78">
        <v>0</v>
      </c>
      <c r="I74" s="76">
        <v>0</v>
      </c>
      <c r="J74" s="46">
        <f t="shared" si="6"/>
        <v>14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>
        <v>1</v>
      </c>
      <c r="G76" s="46">
        <f>E76+F76</f>
        <v>1</v>
      </c>
      <c r="H76" s="78">
        <v>0</v>
      </c>
      <c r="I76" s="76">
        <v>0</v>
      </c>
      <c r="J76" s="46">
        <f>+G76-H76-K76-I76</f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4</v>
      </c>
      <c r="F80" s="71">
        <v>2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4</v>
      </c>
      <c r="F81" s="71">
        <v>3</v>
      </c>
      <c r="G81" s="46">
        <f t="shared" si="5"/>
        <v>7</v>
      </c>
      <c r="H81" s="78">
        <v>0</v>
      </c>
      <c r="I81" s="76">
        <v>0</v>
      </c>
      <c r="J81" s="46">
        <f t="shared" si="6"/>
        <v>6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1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10</v>
      </c>
      <c r="F110" s="71">
        <v>15</v>
      </c>
      <c r="G110" s="46">
        <f t="shared" si="20"/>
        <v>25</v>
      </c>
      <c r="H110" s="78">
        <v>0</v>
      </c>
      <c r="I110" s="76">
        <v>0</v>
      </c>
      <c r="J110" s="46">
        <f t="shared" si="21"/>
        <v>24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60</v>
      </c>
      <c r="P110" s="121">
        <f t="shared" si="7"/>
        <v>60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</v>
      </c>
      <c r="F115" s="71"/>
      <c r="G115" s="46">
        <f t="shared" si="20"/>
        <v>1</v>
      </c>
      <c r="H115" s="78">
        <v>0</v>
      </c>
      <c r="I115" s="76">
        <v>0</v>
      </c>
      <c r="J115" s="46">
        <f t="shared" si="21"/>
        <v>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1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8</v>
      </c>
      <c r="F131" s="71">
        <v>3</v>
      </c>
      <c r="G131" s="46">
        <f t="shared" si="20"/>
        <v>11</v>
      </c>
      <c r="H131" s="78">
        <v>0</v>
      </c>
      <c r="I131" s="76">
        <v>0</v>
      </c>
      <c r="J131" s="46">
        <f t="shared" si="21"/>
        <v>11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3</v>
      </c>
      <c r="F173" s="71">
        <v>5</v>
      </c>
      <c r="G173" s="46">
        <f>E173+F173</f>
        <v>8</v>
      </c>
      <c r="H173" s="78">
        <v>0</v>
      </c>
      <c r="I173" s="76">
        <v>0</v>
      </c>
      <c r="J173" s="46">
        <f>+G173-H173-K173-I173</f>
        <v>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18</v>
      </c>
      <c r="F178" s="71"/>
      <c r="G178" s="46">
        <f t="shared" si="28"/>
        <v>18</v>
      </c>
      <c r="H178" s="78">
        <v>0</v>
      </c>
      <c r="I178" s="76">
        <v>0</v>
      </c>
      <c r="J178" s="46">
        <f t="shared" si="29"/>
        <v>18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34</v>
      </c>
      <c r="F205" s="71"/>
      <c r="G205" s="46">
        <f t="shared" si="28"/>
        <v>34</v>
      </c>
      <c r="H205" s="78">
        <v>0</v>
      </c>
      <c r="I205" s="76">
        <v>0</v>
      </c>
      <c r="J205" s="46">
        <f t="shared" si="29"/>
        <v>34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6</v>
      </c>
      <c r="F249" s="71"/>
      <c r="G249" s="46">
        <f t="shared" si="41"/>
        <v>6</v>
      </c>
      <c r="H249" s="78">
        <v>0</v>
      </c>
      <c r="I249" s="76">
        <v>0</v>
      </c>
      <c r="J249" s="46">
        <f t="shared" si="42"/>
        <v>5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1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+'13'!J251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+'13'!J252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+'13'!J253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515.37999999999988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1690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385</v>
      </c>
      <c r="O264" s="2">
        <v>120</v>
      </c>
      <c r="P264" s="2">
        <v>100</v>
      </c>
      <c r="Q264" s="88">
        <v>165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60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1245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1245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18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274</v>
      </c>
      <c r="R3" s="176" t="s">
        <v>275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68" si="1">+G5-H5-K5-I5</f>
        <v>2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1">
        <f>SUM(M5-O5)</f>
        <v>250</v>
      </c>
      <c r="Q5" s="127">
        <v>18.97</v>
      </c>
      <c r="R5" s="43">
        <f>+K5*Q5</f>
        <v>94.85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32</v>
      </c>
      <c r="F6" s="71">
        <v>14</v>
      </c>
      <c r="G6" s="46">
        <f t="shared" si="0"/>
        <v>46</v>
      </c>
      <c r="H6" s="78">
        <v>0</v>
      </c>
      <c r="I6" s="76">
        <v>0</v>
      </c>
      <c r="J6" s="46">
        <f t="shared" si="1"/>
        <v>0</v>
      </c>
      <c r="K6" s="72">
        <v>46</v>
      </c>
      <c r="L6" s="15">
        <v>100</v>
      </c>
      <c r="M6" s="65">
        <f t="shared" ref="M6:M80" si="2">+L6*K6</f>
        <v>4600</v>
      </c>
      <c r="N6" s="17" t="s">
        <v>16</v>
      </c>
      <c r="O6" s="18">
        <v>390</v>
      </c>
      <c r="P6" s="121">
        <f t="shared" ref="P6:P69" si="3">SUM(M6-O6)</f>
        <v>4210</v>
      </c>
      <c r="Q6" s="127">
        <v>36.43</v>
      </c>
      <c r="R6" s="43">
        <f t="shared" ref="R6:R80" si="4">+K6*Q6</f>
        <v>1675.78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5</v>
      </c>
      <c r="F17" s="71"/>
      <c r="G17" s="46">
        <f t="shared" si="0"/>
        <v>5</v>
      </c>
      <c r="H17" s="78">
        <v>0</v>
      </c>
      <c r="I17" s="76">
        <v>0</v>
      </c>
      <c r="J17" s="46">
        <f t="shared" si="1"/>
        <v>5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1"/>
        <v>14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7</v>
      </c>
      <c r="F31" s="71">
        <v>2</v>
      </c>
      <c r="G31" s="46">
        <f t="shared" si="5"/>
        <v>9</v>
      </c>
      <c r="H31" s="78">
        <v>0</v>
      </c>
      <c r="I31" s="76">
        <v>0</v>
      </c>
      <c r="J31" s="46">
        <f t="shared" si="1"/>
        <v>3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1">
        <f t="shared" si="3"/>
        <v>600</v>
      </c>
      <c r="Q31" s="127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1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1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1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1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1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1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3</v>
      </c>
      <c r="F46" s="71">
        <v>3</v>
      </c>
      <c r="G46" s="46">
        <f t="shared" si="5"/>
        <v>6</v>
      </c>
      <c r="H46" s="78">
        <v>0</v>
      </c>
      <c r="I46" s="76">
        <v>0</v>
      </c>
      <c r="J46" s="46">
        <f t="shared" si="1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5</v>
      </c>
      <c r="F47" s="71">
        <v>2</v>
      </c>
      <c r="G47" s="46">
        <f t="shared" si="5"/>
        <v>7</v>
      </c>
      <c r="H47" s="78">
        <v>0</v>
      </c>
      <c r="I47" s="76">
        <v>0</v>
      </c>
      <c r="J47" s="46">
        <f t="shared" si="1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27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1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1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1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1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1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1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14</v>
      </c>
      <c r="F74" s="71"/>
      <c r="G74" s="46">
        <f t="shared" si="5"/>
        <v>14</v>
      </c>
      <c r="H74" s="78">
        <v>0</v>
      </c>
      <c r="I74" s="76">
        <v>0</v>
      </c>
      <c r="J74" s="46">
        <f t="shared" si="6"/>
        <v>13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1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 t="shared" si="6"/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1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5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4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21">
        <f t="shared" si="7"/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86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ref="M87:M104" si="13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3"/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6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3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3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3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13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5</v>
      </c>
      <c r="K93" s="72">
        <v>1</v>
      </c>
      <c r="L93" s="21">
        <v>35</v>
      </c>
      <c r="M93" s="65">
        <f t="shared" si="13"/>
        <v>35</v>
      </c>
      <c r="N93" s="17" t="s">
        <v>16</v>
      </c>
      <c r="O93" s="18"/>
      <c r="P93" s="121">
        <f t="shared" si="7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17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13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17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13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17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13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17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13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17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13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3</v>
      </c>
      <c r="F99" s="71"/>
      <c r="G99" s="46">
        <f t="shared" si="17"/>
        <v>3</v>
      </c>
      <c r="H99" s="78">
        <v>0</v>
      </c>
      <c r="I99" s="76">
        <v>0</v>
      </c>
      <c r="J99" s="46">
        <f t="shared" si="6"/>
        <v>3</v>
      </c>
      <c r="K99" s="72"/>
      <c r="L99" s="20">
        <v>35</v>
      </c>
      <c r="M99" s="65">
        <f t="shared" si="13"/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1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17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13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17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13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19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13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13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13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0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ref="M105" si="21">+L105*K105</f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17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17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17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0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17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0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24</v>
      </c>
      <c r="F110" s="71"/>
      <c r="G110" s="46">
        <f t="shared" si="17"/>
        <v>24</v>
      </c>
      <c r="H110" s="78">
        <v>0</v>
      </c>
      <c r="I110" s="76">
        <v>0</v>
      </c>
      <c r="J110" s="46">
        <f t="shared" si="6"/>
        <v>22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>
        <v>120</v>
      </c>
      <c r="P110" s="121">
        <f t="shared" si="7"/>
        <v>120</v>
      </c>
      <c r="Q110" s="90"/>
      <c r="R110" s="43">
        <f t="shared" si="2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2</v>
      </c>
      <c r="F111" s="71"/>
      <c r="G111" s="46">
        <f t="shared" si="17"/>
        <v>2</v>
      </c>
      <c r="H111" s="78">
        <v>0</v>
      </c>
      <c r="I111" s="76">
        <v>0</v>
      </c>
      <c r="J111" s="46">
        <f t="shared" si="6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13</v>
      </c>
      <c r="F112" s="71"/>
      <c r="G112" s="46">
        <f t="shared" si="17"/>
        <v>13</v>
      </c>
      <c r="H112" s="78">
        <v>0</v>
      </c>
      <c r="I112" s="76">
        <v>0</v>
      </c>
      <c r="J112" s="46">
        <f t="shared" si="6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17"/>
        <v>0</v>
      </c>
      <c r="H113" s="78">
        <v>0</v>
      </c>
      <c r="I113" s="76">
        <v>0</v>
      </c>
      <c r="J113" s="46">
        <f t="shared" si="6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17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</v>
      </c>
      <c r="F115" s="71">
        <v>5</v>
      </c>
      <c r="G115" s="46">
        <f t="shared" si="17"/>
        <v>6</v>
      </c>
      <c r="H115" s="78">
        <v>0</v>
      </c>
      <c r="I115" s="76">
        <v>0</v>
      </c>
      <c r="J115" s="46">
        <f t="shared" si="6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7</v>
      </c>
      <c r="F116" s="71"/>
      <c r="G116" s="46">
        <f t="shared" si="17"/>
        <v>7</v>
      </c>
      <c r="H116" s="78">
        <v>0</v>
      </c>
      <c r="I116" s="76">
        <v>0</v>
      </c>
      <c r="J116" s="46">
        <f t="shared" si="6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17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17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17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17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17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17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17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17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17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17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17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17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17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17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11</v>
      </c>
      <c r="F131" s="71"/>
      <c r="G131" s="46">
        <f t="shared" si="17"/>
        <v>11</v>
      </c>
      <c r="H131" s="78">
        <v>0</v>
      </c>
      <c r="I131" s="76">
        <v>0</v>
      </c>
      <c r="J131" s="46">
        <f t="shared" si="6"/>
        <v>11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2</v>
      </c>
      <c r="F132" s="71"/>
      <c r="G132" s="46">
        <f t="shared" si="17"/>
        <v>2</v>
      </c>
      <c r="H132" s="78">
        <v>0</v>
      </c>
      <c r="I132" s="76">
        <v>0</v>
      </c>
      <c r="J132" s="46">
        <f t="shared" si="6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6</v>
      </c>
      <c r="F133" s="71"/>
      <c r="G133" s="46">
        <f t="shared" si="17"/>
        <v>6</v>
      </c>
      <c r="H133" s="78">
        <v>0</v>
      </c>
      <c r="I133" s="76">
        <v>0</v>
      </c>
      <c r="J133" s="46">
        <f t="shared" ref="J133:J196" si="22">+G133-H133-K133-I133</f>
        <v>4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1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17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3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17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3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17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3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17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3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17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3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17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3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17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3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17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3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17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3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17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3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17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3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17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3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17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3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17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3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17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3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17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3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17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3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17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3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17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3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17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3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17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3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17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3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17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3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17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3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17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3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17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3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17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3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17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3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3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3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3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3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3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3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3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3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3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3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3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8</v>
      </c>
      <c r="F173" s="71"/>
      <c r="G173" s="46">
        <f>E173+F173</f>
        <v>8</v>
      </c>
      <c r="H173" s="78">
        <v>0</v>
      </c>
      <c r="I173" s="76">
        <v>0</v>
      </c>
      <c r="J173" s="46">
        <f t="shared" si="22"/>
        <v>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3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3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0</v>
      </c>
      <c r="F175" s="71"/>
      <c r="G175" s="46">
        <f t="shared" si="24"/>
        <v>0</v>
      </c>
      <c r="H175" s="78">
        <v>0</v>
      </c>
      <c r="I175" s="76">
        <v>0</v>
      </c>
      <c r="J175" s="46">
        <f t="shared" si="22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3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3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ref="M177:M258" si="26">+L177*K177</f>
        <v>0</v>
      </c>
      <c r="N177" s="17" t="s">
        <v>16</v>
      </c>
      <c r="O177" s="18"/>
      <c r="P177" s="23">
        <f t="shared" si="23"/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18</v>
      </c>
      <c r="F178" s="71"/>
      <c r="G178" s="46">
        <f t="shared" si="24"/>
        <v>18</v>
      </c>
      <c r="H178" s="78">
        <v>0</v>
      </c>
      <c r="I178" s="76">
        <v>0</v>
      </c>
      <c r="J178" s="46">
        <f t="shared" si="22"/>
        <v>18</v>
      </c>
      <c r="K178" s="72"/>
      <c r="L178" s="20">
        <v>55</v>
      </c>
      <c r="M178" s="65">
        <f t="shared" si="26"/>
        <v>0</v>
      </c>
      <c r="N178" s="17" t="s">
        <v>16</v>
      </c>
      <c r="O178" s="18"/>
      <c r="P178" s="23">
        <f t="shared" si="23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6"/>
        <v>0</v>
      </c>
      <c r="N179" s="17" t="s">
        <v>16</v>
      </c>
      <c r="O179" s="18"/>
      <c r="P179" s="23">
        <f t="shared" si="23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6"/>
        <v>0</v>
      </c>
      <c r="N180" s="17" t="s">
        <v>16</v>
      </c>
      <c r="O180" s="18"/>
      <c r="P180" s="23">
        <f t="shared" si="23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3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6"/>
        <v>0</v>
      </c>
      <c r="N182" s="17" t="s">
        <v>16</v>
      </c>
      <c r="O182" s="18"/>
      <c r="P182" s="23">
        <f t="shared" si="23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3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6"/>
        <v>0</v>
      </c>
      <c r="N184" s="17" t="s">
        <v>16</v>
      </c>
      <c r="O184" s="18"/>
      <c r="P184" s="23">
        <f t="shared" si="23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9</v>
      </c>
      <c r="F185" s="71"/>
      <c r="G185" s="46">
        <f t="shared" si="24"/>
        <v>9</v>
      </c>
      <c r="H185" s="78">
        <v>0</v>
      </c>
      <c r="I185" s="76">
        <v>0</v>
      </c>
      <c r="J185" s="46">
        <f t="shared" si="22"/>
        <v>9</v>
      </c>
      <c r="K185" s="72"/>
      <c r="L185" s="20">
        <v>80</v>
      </c>
      <c r="M185" s="65">
        <f t="shared" si="26"/>
        <v>0</v>
      </c>
      <c r="N185" s="17" t="s">
        <v>16</v>
      </c>
      <c r="O185" s="18"/>
      <c r="P185" s="23">
        <f t="shared" si="23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6"/>
        <v>0</v>
      </c>
      <c r="N186" s="17" t="s">
        <v>16</v>
      </c>
      <c r="O186" s="18"/>
      <c r="P186" s="23">
        <f t="shared" si="23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 t="shared" si="22"/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3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 t="shared" si="22"/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3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 t="shared" si="22"/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3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6"/>
        <v>0</v>
      </c>
      <c r="N190" s="17" t="s">
        <v>16</v>
      </c>
      <c r="O190" s="18"/>
      <c r="P190" s="23">
        <f t="shared" si="23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6"/>
        <v>0</v>
      </c>
      <c r="N191" s="17" t="s">
        <v>16</v>
      </c>
      <c r="O191" s="18"/>
      <c r="P191" s="23">
        <f t="shared" si="23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6"/>
        <v>0</v>
      </c>
      <c r="N192" s="17" t="s">
        <v>16</v>
      </c>
      <c r="O192" s="18"/>
      <c r="P192" s="23">
        <f t="shared" si="23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24"/>
        <v>0</v>
      </c>
      <c r="H193" s="78">
        <v>0</v>
      </c>
      <c r="I193" s="76">
        <v>0</v>
      </c>
      <c r="J193" s="46">
        <f t="shared" si="22"/>
        <v>0</v>
      </c>
      <c r="K193" s="72"/>
      <c r="L193" s="20">
        <v>60</v>
      </c>
      <c r="M193" s="65">
        <f t="shared" si="26"/>
        <v>0</v>
      </c>
      <c r="N193" s="17" t="s">
        <v>16</v>
      </c>
      <c r="O193" s="18"/>
      <c r="P193" s="23">
        <f t="shared" si="23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0</v>
      </c>
      <c r="F194" s="71"/>
      <c r="G194" s="46">
        <f t="shared" si="24"/>
        <v>0</v>
      </c>
      <c r="H194" s="78">
        <v>0</v>
      </c>
      <c r="I194" s="76">
        <v>0</v>
      </c>
      <c r="J194" s="46">
        <f t="shared" si="22"/>
        <v>0</v>
      </c>
      <c r="K194" s="72"/>
      <c r="L194" s="20">
        <v>120</v>
      </c>
      <c r="M194" s="65">
        <f t="shared" si="26"/>
        <v>0</v>
      </c>
      <c r="N194" s="17" t="s">
        <v>16</v>
      </c>
      <c r="O194" s="18"/>
      <c r="P194" s="23">
        <f t="shared" si="23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6"/>
        <v>0</v>
      </c>
      <c r="N195" s="17" t="s">
        <v>16</v>
      </c>
      <c r="O195" s="18"/>
      <c r="P195" s="23">
        <f t="shared" si="23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6"/>
        <v>0</v>
      </c>
      <c r="N196" s="17" t="s">
        <v>16</v>
      </c>
      <c r="O196" s="18"/>
      <c r="P196" s="23">
        <f t="shared" si="23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6"/>
        <v>0</v>
      </c>
      <c r="N197" s="17" t="s">
        <v>16</v>
      </c>
      <c r="O197" s="18"/>
      <c r="P197" s="23">
        <f t="shared" si="23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26"/>
        <v>0</v>
      </c>
      <c r="N198" s="17" t="s">
        <v>16</v>
      </c>
      <c r="O198" s="18"/>
      <c r="P198" s="23">
        <f t="shared" ref="P198:P259" si="31">SUM(M198-O198)</f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26"/>
        <v>0</v>
      </c>
      <c r="N199" s="17" t="s">
        <v>16</v>
      </c>
      <c r="O199" s="18"/>
      <c r="P199" s="23">
        <f t="shared" si="31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26"/>
        <v>0</v>
      </c>
      <c r="N200" s="17" t="s">
        <v>16</v>
      </c>
      <c r="O200" s="18"/>
      <c r="P200" s="23">
        <f t="shared" si="31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26"/>
        <v>0</v>
      </c>
      <c r="N201" s="17" t="s">
        <v>16</v>
      </c>
      <c r="O201" s="18"/>
      <c r="P201" s="23">
        <f t="shared" si="31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26"/>
        <v>0</v>
      </c>
      <c r="N202" s="17" t="s">
        <v>16</v>
      </c>
      <c r="O202" s="18"/>
      <c r="P202" s="23">
        <f t="shared" si="31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26"/>
        <v>0</v>
      </c>
      <c r="N203" s="17" t="s">
        <v>16</v>
      </c>
      <c r="O203" s="18"/>
      <c r="P203" s="23">
        <f t="shared" si="31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26"/>
        <v>0</v>
      </c>
      <c r="N204" s="17" t="s">
        <v>16</v>
      </c>
      <c r="O204" s="18"/>
      <c r="P204" s="23">
        <f t="shared" si="31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34</v>
      </c>
      <c r="F205" s="71"/>
      <c r="G205" s="46">
        <f t="shared" si="24"/>
        <v>34</v>
      </c>
      <c r="H205" s="78">
        <v>0</v>
      </c>
      <c r="I205" s="76">
        <v>0</v>
      </c>
      <c r="J205" s="46">
        <f t="shared" si="30"/>
        <v>34</v>
      </c>
      <c r="K205" s="72"/>
      <c r="L205" s="20">
        <v>55</v>
      </c>
      <c r="M205" s="65">
        <f t="shared" si="26"/>
        <v>0</v>
      </c>
      <c r="N205" s="17" t="s">
        <v>16</v>
      </c>
      <c r="O205" s="18"/>
      <c r="P205" s="23">
        <f t="shared" si="31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26"/>
        <v>0</v>
      </c>
      <c r="N206" s="17" t="s">
        <v>16</v>
      </c>
      <c r="O206" s="18"/>
      <c r="P206" s="23">
        <f t="shared" si="31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1"/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26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3</v>
      </c>
      <c r="F209" s="71"/>
      <c r="G209" s="46">
        <f t="shared" si="24"/>
        <v>3</v>
      </c>
      <c r="H209" s="78">
        <v>0</v>
      </c>
      <c r="I209" s="76">
        <v>0</v>
      </c>
      <c r="J209" s="46">
        <f t="shared" si="30"/>
        <v>3</v>
      </c>
      <c r="K209" s="72"/>
      <c r="L209" s="20">
        <v>120</v>
      </c>
      <c r="M209" s="65">
        <f t="shared" si="26"/>
        <v>0</v>
      </c>
      <c r="N209" s="17" t="s">
        <v>16</v>
      </c>
      <c r="O209" s="18"/>
      <c r="P209" s="23">
        <f t="shared" si="31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26"/>
        <v>0</v>
      </c>
      <c r="N211" s="17" t="s">
        <v>16</v>
      </c>
      <c r="O211" s="18"/>
      <c r="P211" s="23">
        <f t="shared" si="31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26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26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26"/>
        <v>0</v>
      </c>
      <c r="N216" s="17" t="s">
        <v>16</v>
      </c>
      <c r="O216" s="18"/>
      <c r="P216" s="23">
        <f t="shared" si="31"/>
        <v>0</v>
      </c>
      <c r="Q216" s="90">
        <v>9</v>
      </c>
      <c r="R216" s="43">
        <f t="shared" ref="R216:R234" si="33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26"/>
        <v>0</v>
      </c>
      <c r="N217" s="17" t="s">
        <v>16</v>
      </c>
      <c r="O217" s="18"/>
      <c r="P217" s="23">
        <f t="shared" si="31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26"/>
        <v>0</v>
      </c>
      <c r="N218" s="17" t="s">
        <v>16</v>
      </c>
      <c r="O218" s="18"/>
      <c r="P218" s="23">
        <f t="shared" si="31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26"/>
        <v>0</v>
      </c>
      <c r="N219" s="17" t="s">
        <v>16</v>
      </c>
      <c r="O219" s="18"/>
      <c r="P219" s="23">
        <f t="shared" si="31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26"/>
        <v>0</v>
      </c>
      <c r="N220" s="17" t="s">
        <v>16</v>
      </c>
      <c r="O220" s="18"/>
      <c r="P220" s="23">
        <f t="shared" si="31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26"/>
        <v>0</v>
      </c>
      <c r="N221" s="17" t="s">
        <v>16</v>
      </c>
      <c r="O221" s="18"/>
      <c r="P221" s="23">
        <f t="shared" si="31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26"/>
        <v>0</v>
      </c>
      <c r="N222" s="17" t="s">
        <v>16</v>
      </c>
      <c r="O222" s="18"/>
      <c r="P222" s="23">
        <f t="shared" si="31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26"/>
        <v>0</v>
      </c>
      <c r="N223" s="17" t="s">
        <v>16</v>
      </c>
      <c r="O223" s="18"/>
      <c r="P223" s="23">
        <f t="shared" si="31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26"/>
        <v>0</v>
      </c>
      <c r="N224" s="17" t="s">
        <v>16</v>
      </c>
      <c r="O224" s="18"/>
      <c r="P224" s="23">
        <f t="shared" si="31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122">
        <v>45</v>
      </c>
      <c r="M225" s="65">
        <f t="shared" si="26"/>
        <v>0</v>
      </c>
      <c r="N225" s="17" t="s">
        <v>16</v>
      </c>
      <c r="O225" s="18"/>
      <c r="P225" s="23">
        <f t="shared" si="31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26"/>
        <v>0</v>
      </c>
      <c r="N226" s="17" t="s">
        <v>16</v>
      </c>
      <c r="O226" s="18"/>
      <c r="P226" s="23">
        <f t="shared" si="31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26"/>
        <v>0</v>
      </c>
      <c r="N227" s="17" t="s">
        <v>16</v>
      </c>
      <c r="O227" s="18"/>
      <c r="P227" s="23">
        <f t="shared" si="31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26"/>
        <v>0</v>
      </c>
      <c r="N228" s="17" t="s">
        <v>16</v>
      </c>
      <c r="O228" s="18"/>
      <c r="P228" s="23">
        <f t="shared" si="31"/>
        <v>0</v>
      </c>
      <c r="Q228" s="90"/>
      <c r="R228" s="43">
        <f t="shared" si="33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26"/>
        <v>0</v>
      </c>
      <c r="N229" s="17" t="s">
        <v>16</v>
      </c>
      <c r="O229" s="18"/>
      <c r="P229" s="23">
        <f t="shared" si="31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26"/>
        <v>0</v>
      </c>
      <c r="N230" s="17" t="s">
        <v>16</v>
      </c>
      <c r="O230" s="18"/>
      <c r="P230" s="23">
        <f t="shared" si="31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34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26"/>
        <v>0</v>
      </c>
      <c r="N231" s="17" t="s">
        <v>16</v>
      </c>
      <c r="O231" s="18"/>
      <c r="P231" s="23">
        <f t="shared" si="31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34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26"/>
        <v>0</v>
      </c>
      <c r="N232" s="17" t="s">
        <v>16</v>
      </c>
      <c r="O232" s="18"/>
      <c r="P232" s="23">
        <f t="shared" si="31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34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26"/>
        <v>0</v>
      </c>
      <c r="N233" s="17" t="s">
        <v>16</v>
      </c>
      <c r="O233" s="18"/>
      <c r="P233" s="23">
        <f t="shared" si="31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34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26"/>
        <v>0</v>
      </c>
      <c r="N234" s="17" t="s">
        <v>16</v>
      </c>
      <c r="O234" s="18"/>
      <c r="P234" s="23">
        <f t="shared" si="31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6" si="35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ref="M235:M247" si="36">+L235*K235</f>
        <v>0</v>
      </c>
      <c r="N235" s="17" t="s">
        <v>16</v>
      </c>
      <c r="O235" s="18"/>
      <c r="P235" s="23">
        <f t="shared" si="31"/>
        <v>0</v>
      </c>
      <c r="Q235" s="90"/>
      <c r="R235" s="43">
        <f t="shared" ref="R235:R247" si="3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35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6"/>
        <v>0</v>
      </c>
      <c r="N236" s="17" t="s">
        <v>16</v>
      </c>
      <c r="O236" s="18"/>
      <c r="P236" s="23">
        <f t="shared" si="31"/>
        <v>0</v>
      </c>
      <c r="Q236" s="90"/>
      <c r="R236" s="43">
        <f t="shared" si="3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35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6"/>
        <v>0</v>
      </c>
      <c r="N237" s="17" t="s">
        <v>16</v>
      </c>
      <c r="O237" s="18"/>
      <c r="P237" s="23">
        <f t="shared" si="31"/>
        <v>0</v>
      </c>
      <c r="Q237" s="90"/>
      <c r="R237" s="43">
        <f t="shared" si="3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35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6"/>
        <v>0</v>
      </c>
      <c r="N238" s="17" t="s">
        <v>16</v>
      </c>
      <c r="O238" s="18"/>
      <c r="P238" s="23">
        <f t="shared" si="31"/>
        <v>0</v>
      </c>
      <c r="Q238" s="90"/>
      <c r="R238" s="43">
        <f t="shared" si="3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35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6"/>
        <v>0</v>
      </c>
      <c r="N239" s="17" t="s">
        <v>16</v>
      </c>
      <c r="O239" s="18"/>
      <c r="P239" s="23">
        <f t="shared" si="31"/>
        <v>0</v>
      </c>
      <c r="Q239" s="90"/>
      <c r="R239" s="43">
        <f t="shared" si="3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35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6"/>
        <v>0</v>
      </c>
      <c r="N240" s="17" t="s">
        <v>16</v>
      </c>
      <c r="O240" s="18"/>
      <c r="P240" s="23">
        <f t="shared" si="31"/>
        <v>0</v>
      </c>
      <c r="Q240" s="90"/>
      <c r="R240" s="43">
        <f t="shared" si="3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35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6"/>
        <v>0</v>
      </c>
      <c r="N241" s="17" t="s">
        <v>16</v>
      </c>
      <c r="O241" s="18"/>
      <c r="P241" s="23">
        <f t="shared" si="31"/>
        <v>0</v>
      </c>
      <c r="Q241" s="90"/>
      <c r="R241" s="43">
        <f t="shared" si="3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35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6"/>
        <v>0</v>
      </c>
      <c r="N242" s="17" t="s">
        <v>16</v>
      </c>
      <c r="O242" s="18"/>
      <c r="P242" s="23">
        <f t="shared" si="31"/>
        <v>0</v>
      </c>
      <c r="Q242" s="90"/>
      <c r="R242" s="43">
        <f t="shared" si="3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35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ref="M243:M246" si="38">+L243*K243</f>
        <v>0</v>
      </c>
      <c r="N243" s="17" t="s">
        <v>16</v>
      </c>
      <c r="O243" s="18"/>
      <c r="P243" s="23">
        <f t="shared" si="31"/>
        <v>0</v>
      </c>
      <c r="Q243" s="90"/>
      <c r="R243" s="43">
        <f t="shared" ref="R243:R246" si="3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2</v>
      </c>
      <c r="F244" s="71"/>
      <c r="G244" s="46">
        <f t="shared" si="35"/>
        <v>2</v>
      </c>
      <c r="H244" s="78">
        <v>0</v>
      </c>
      <c r="I244" s="76">
        <v>0</v>
      </c>
      <c r="J244" s="46">
        <f t="shared" si="30"/>
        <v>2</v>
      </c>
      <c r="K244" s="72"/>
      <c r="L244" s="20">
        <v>55</v>
      </c>
      <c r="M244" s="65">
        <f t="shared" si="38"/>
        <v>0</v>
      </c>
      <c r="N244" s="17" t="s">
        <v>16</v>
      </c>
      <c r="O244" s="18"/>
      <c r="P244" s="23">
        <f t="shared" si="31"/>
        <v>0</v>
      </c>
      <c r="Q244" s="90"/>
      <c r="R244" s="43">
        <f t="shared" si="3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35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8"/>
        <v>0</v>
      </c>
      <c r="N245" s="17" t="s">
        <v>16</v>
      </c>
      <c r="O245" s="18"/>
      <c r="P245" s="23">
        <f t="shared" si="31"/>
        <v>0</v>
      </c>
      <c r="Q245" s="90"/>
      <c r="R245" s="43">
        <f t="shared" si="3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35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8"/>
        <v>0</v>
      </c>
      <c r="N246" s="17" t="s">
        <v>16</v>
      </c>
      <c r="O246" s="18"/>
      <c r="P246" s="23">
        <f t="shared" si="31"/>
        <v>0</v>
      </c>
      <c r="Q246" s="90"/>
      <c r="R246" s="43">
        <f t="shared" si="3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35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6"/>
        <v>0</v>
      </c>
      <c r="N247" s="17" t="s">
        <v>16</v>
      </c>
      <c r="O247" s="18"/>
      <c r="P247" s="23">
        <f t="shared" si="31"/>
        <v>0</v>
      </c>
      <c r="Q247" s="90"/>
      <c r="R247" s="43">
        <f t="shared" si="3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4</v>
      </c>
      <c r="F248" s="71"/>
      <c r="G248" s="46">
        <f t="shared" si="35"/>
        <v>4</v>
      </c>
      <c r="H248" s="78">
        <v>0</v>
      </c>
      <c r="I248" s="76">
        <v>0</v>
      </c>
      <c r="J248" s="46">
        <f t="shared" si="30"/>
        <v>4</v>
      </c>
      <c r="K248" s="72"/>
      <c r="L248" s="20">
        <v>50</v>
      </c>
      <c r="M248" s="65">
        <f t="shared" si="26"/>
        <v>0</v>
      </c>
      <c r="N248" s="17" t="s">
        <v>16</v>
      </c>
      <c r="O248" s="18"/>
      <c r="P248" s="23">
        <f t="shared" si="31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5</v>
      </c>
      <c r="F249" s="71"/>
      <c r="G249" s="46">
        <f t="shared" si="35"/>
        <v>5</v>
      </c>
      <c r="H249" s="78">
        <v>0</v>
      </c>
      <c r="I249" s="76">
        <v>0</v>
      </c>
      <c r="J249" s="46">
        <f t="shared" si="30"/>
        <v>5</v>
      </c>
      <c r="K249" s="72"/>
      <c r="L249" s="20">
        <v>50</v>
      </c>
      <c r="M249" s="65">
        <f t="shared" si="26"/>
        <v>0</v>
      </c>
      <c r="N249" s="17" t="s">
        <v>16</v>
      </c>
      <c r="O249" s="18"/>
      <c r="P249" s="23">
        <f t="shared" si="31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35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26"/>
        <v>0</v>
      </c>
      <c r="N250" s="17" t="s">
        <v>16</v>
      </c>
      <c r="O250" s="18"/>
      <c r="P250" s="23">
        <f t="shared" si="31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+'14'!J251</f>
        <v>0</v>
      </c>
      <c r="F251" s="71"/>
      <c r="G251" s="46">
        <f t="shared" si="35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28</v>
      </c>
      <c r="M251" s="65">
        <f t="shared" si="26"/>
        <v>0</v>
      </c>
      <c r="N251" s="17" t="s">
        <v>16</v>
      </c>
      <c r="O251" s="18"/>
      <c r="P251" s="23">
        <f t="shared" si="31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+'14'!J252</f>
        <v>0</v>
      </c>
      <c r="F252" s="71"/>
      <c r="G252" s="46">
        <f t="shared" si="35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23</v>
      </c>
      <c r="M252" s="65">
        <f t="shared" si="26"/>
        <v>0</v>
      </c>
      <c r="N252" s="17" t="s">
        <v>16</v>
      </c>
      <c r="O252" s="18"/>
      <c r="P252" s="23">
        <f t="shared" si="31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+'14'!J253</f>
        <v>0</v>
      </c>
      <c r="F253" s="71"/>
      <c r="G253" s="46">
        <f t="shared" si="35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26</v>
      </c>
      <c r="M253" s="65">
        <f t="shared" ref="M253" si="40">+L253*K253</f>
        <v>0</v>
      </c>
      <c r="N253" s="17" t="s">
        <v>16</v>
      </c>
      <c r="O253" s="18"/>
      <c r="P253" s="23">
        <f t="shared" si="31"/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35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26"/>
        <v>0</v>
      </c>
      <c r="N254" s="17" t="s">
        <v>16</v>
      </c>
      <c r="O254" s="18"/>
      <c r="P254" s="23">
        <f t="shared" si="31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35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26"/>
        <v>0</v>
      </c>
      <c r="N255" s="17" t="s">
        <v>16</v>
      </c>
      <c r="O255" s="18"/>
      <c r="P255" s="23">
        <f t="shared" si="31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35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26"/>
        <v>0</v>
      </c>
      <c r="N256" s="17" t="s">
        <v>16</v>
      </c>
      <c r="O256" s="18"/>
      <c r="P256" s="23">
        <f t="shared" si="31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ref="M257" si="43">+L257*K257</f>
        <v>0</v>
      </c>
      <c r="N257" s="17" t="s">
        <v>16</v>
      </c>
      <c r="O257" s="18"/>
      <c r="P257" s="23">
        <f t="shared" si="31"/>
        <v>0</v>
      </c>
      <c r="Q257" s="90"/>
      <c r="R257" s="43">
        <f t="shared" ref="R257" si="4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34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26"/>
        <v>0</v>
      </c>
      <c r="N258" s="17" t="s">
        <v>16</v>
      </c>
      <c r="O258" s="18"/>
      <c r="P258" s="23">
        <f t="shared" si="31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5">E259+F259</f>
        <v>0</v>
      </c>
      <c r="H259" s="78">
        <v>0</v>
      </c>
      <c r="I259" s="76">
        <v>0</v>
      </c>
      <c r="J259" s="46">
        <f t="shared" ref="J259" si="46">+G259-H259-K259-I259</f>
        <v>0</v>
      </c>
      <c r="K259" s="72"/>
      <c r="L259" s="20"/>
      <c r="M259" s="65">
        <f t="shared" ref="M259" si="47">+L259*K259</f>
        <v>0</v>
      </c>
      <c r="N259" s="17" t="s">
        <v>16</v>
      </c>
      <c r="O259" s="18"/>
      <c r="P259" s="23">
        <f t="shared" si="31"/>
        <v>0</v>
      </c>
      <c r="Q259" s="90"/>
      <c r="R259" s="43">
        <f t="shared" ref="R259" si="48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2363.3999999999992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6700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hidden="1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745</v>
      </c>
      <c r="O264" s="2">
        <v>50</v>
      </c>
      <c r="P264" s="2">
        <v>150</v>
      </c>
      <c r="Q264" s="88">
        <v>130</v>
      </c>
      <c r="R264" s="2">
        <v>215</v>
      </c>
      <c r="S264" s="2">
        <v>200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535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5420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5420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50.00"/>
        <filter val="25.00"/>
        <filter val="250.00"/>
        <filter val="260.00"/>
        <filter val="35.00"/>
        <filter val="50.00"/>
        <filter val="55.00"/>
        <filter val="6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18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274</v>
      </c>
      <c r="R3" s="176" t="s">
        <v>275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0</v>
      </c>
      <c r="F6" s="71">
        <v>1</v>
      </c>
      <c r="G6" s="46">
        <f t="shared" si="0"/>
        <v>1</v>
      </c>
      <c r="H6" s="78">
        <v>0</v>
      </c>
      <c r="I6" s="76">
        <v>0</v>
      </c>
      <c r="J6" s="46">
        <f t="shared" si="1"/>
        <v>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5</v>
      </c>
      <c r="F17" s="71"/>
      <c r="G17" s="46">
        <f t="shared" si="0"/>
        <v>5</v>
      </c>
      <c r="H17" s="78">
        <v>0</v>
      </c>
      <c r="I17" s="76">
        <v>0</v>
      </c>
      <c r="J17" s="46">
        <f t="shared" si="1"/>
        <v>5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1">
        <f t="shared" si="3"/>
        <v>200</v>
      </c>
      <c r="Q24" s="12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3</v>
      </c>
      <c r="F31" s="71">
        <v>1</v>
      </c>
      <c r="G31" s="46">
        <f t="shared" si="5"/>
        <v>4</v>
      </c>
      <c r="H31" s="78">
        <v>0</v>
      </c>
      <c r="I31" s="76">
        <v>0</v>
      </c>
      <c r="J31" s="46">
        <f t="shared" si="6"/>
        <v>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1">
        <f t="shared" si="3"/>
        <v>400</v>
      </c>
      <c r="Q31" s="127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2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1">
        <f t="shared" si="3"/>
        <v>150</v>
      </c>
      <c r="Q48" s="127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13</v>
      </c>
      <c r="F74" s="71"/>
      <c r="G74" s="46">
        <f t="shared" si="5"/>
        <v>13</v>
      </c>
      <c r="H74" s="78">
        <v>0</v>
      </c>
      <c r="I74" s="76">
        <v>0</v>
      </c>
      <c r="J74" s="46">
        <f t="shared" si="6"/>
        <v>11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21">
        <f t="shared" si="7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1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22</v>
      </c>
      <c r="F110" s="71"/>
      <c r="G110" s="46">
        <f t="shared" si="20"/>
        <v>22</v>
      </c>
      <c r="H110" s="78">
        <v>0</v>
      </c>
      <c r="I110" s="76">
        <v>0</v>
      </c>
      <c r="J110" s="46">
        <f t="shared" si="21"/>
        <v>21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60</v>
      </c>
      <c r="P110" s="121">
        <f t="shared" si="7"/>
        <v>60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11</v>
      </c>
      <c r="F131" s="71"/>
      <c r="G131" s="46">
        <f t="shared" si="20"/>
        <v>11</v>
      </c>
      <c r="H131" s="78">
        <v>0</v>
      </c>
      <c r="I131" s="76">
        <v>0</v>
      </c>
      <c r="J131" s="46">
        <f t="shared" si="21"/>
        <v>9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25</v>
      </c>
      <c r="P131" s="121">
        <f t="shared" si="7"/>
        <v>75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8</v>
      </c>
      <c r="F173" s="71"/>
      <c r="G173" s="46">
        <f>E173+F173</f>
        <v>8</v>
      </c>
      <c r="H173" s="78">
        <v>0</v>
      </c>
      <c r="I173" s="76">
        <v>0</v>
      </c>
      <c r="J173" s="46">
        <f>+G173-H173-K173-I173</f>
        <v>7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21">
        <f t="shared" si="27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18</v>
      </c>
      <c r="F178" s="71"/>
      <c r="G178" s="46">
        <f t="shared" si="28"/>
        <v>18</v>
      </c>
      <c r="H178" s="78">
        <v>0</v>
      </c>
      <c r="I178" s="76">
        <v>0</v>
      </c>
      <c r="J178" s="46">
        <f t="shared" si="29"/>
        <v>18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34</v>
      </c>
      <c r="F205" s="71"/>
      <c r="G205" s="46">
        <f t="shared" si="28"/>
        <v>34</v>
      </c>
      <c r="H205" s="78">
        <v>0</v>
      </c>
      <c r="I205" s="76">
        <v>0</v>
      </c>
      <c r="J205" s="46">
        <f t="shared" si="29"/>
        <v>32</v>
      </c>
      <c r="K205" s="72">
        <v>2</v>
      </c>
      <c r="L205" s="20">
        <v>55</v>
      </c>
      <c r="M205" s="65">
        <f t="shared" si="32"/>
        <v>110</v>
      </c>
      <c r="N205" s="17" t="s">
        <v>16</v>
      </c>
      <c r="O205" s="18"/>
      <c r="P205" s="121">
        <f t="shared" si="36"/>
        <v>110</v>
      </c>
      <c r="Q205" s="90">
        <v>40</v>
      </c>
      <c r="R205" s="43">
        <f t="shared" si="33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5</v>
      </c>
      <c r="F249" s="71"/>
      <c r="G249" s="46">
        <f t="shared" si="41"/>
        <v>5</v>
      </c>
      <c r="H249" s="78">
        <v>0</v>
      </c>
      <c r="I249" s="76">
        <v>0</v>
      </c>
      <c r="J249" s="46">
        <f t="shared" si="42"/>
        <v>5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+'15'!J251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+'15'!J252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+'15'!J253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516.34999999999991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1520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85</v>
      </c>
      <c r="O264" s="2">
        <v>85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110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1325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1325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18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274</v>
      </c>
      <c r="R3" s="176" t="s">
        <v>275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</v>
      </c>
      <c r="F5" s="71">
        <v>5</v>
      </c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0</v>
      </c>
      <c r="F6" s="71">
        <v>38</v>
      </c>
      <c r="G6" s="46">
        <f t="shared" si="0"/>
        <v>38</v>
      </c>
      <c r="H6" s="78">
        <v>0</v>
      </c>
      <c r="I6" s="76">
        <v>0</v>
      </c>
      <c r="J6" s="46">
        <f t="shared" si="1"/>
        <v>35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1">
        <f t="shared" ref="P6:P69" si="3">SUM(M6-O6)</f>
        <v>300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9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1">
        <f t="shared" si="3"/>
        <v>100</v>
      </c>
      <c r="Q11" s="12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2</v>
      </c>
      <c r="F15" s="71">
        <v>1</v>
      </c>
      <c r="G15" s="46">
        <f t="shared" si="0"/>
        <v>3</v>
      </c>
      <c r="H15" s="78">
        <v>0</v>
      </c>
      <c r="I15" s="76">
        <v>0</v>
      </c>
      <c r="J15" s="46">
        <f t="shared" si="1"/>
        <v>0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>
        <v>25</v>
      </c>
      <c r="P15" s="121">
        <f t="shared" si="3"/>
        <v>125</v>
      </c>
      <c r="Q15" s="127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>
        <v>11</v>
      </c>
      <c r="G16" s="46">
        <f t="shared" si="0"/>
        <v>11</v>
      </c>
      <c r="H16" s="78">
        <v>0</v>
      </c>
      <c r="I16" s="76">
        <v>0</v>
      </c>
      <c r="J16" s="46">
        <f t="shared" si="1"/>
        <v>11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5</v>
      </c>
      <c r="F17" s="71"/>
      <c r="G17" s="46">
        <f t="shared" si="0"/>
        <v>5</v>
      </c>
      <c r="H17" s="78">
        <v>0</v>
      </c>
      <c r="I17" s="76">
        <v>0</v>
      </c>
      <c r="J17" s="46">
        <f t="shared" si="1"/>
        <v>5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25</v>
      </c>
      <c r="P18" s="121">
        <f t="shared" si="3"/>
        <v>75</v>
      </c>
      <c r="Q18" s="127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7</v>
      </c>
      <c r="F22" s="71">
        <v>10</v>
      </c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>
        <v>18</v>
      </c>
      <c r="G23" s="46">
        <f t="shared" si="0"/>
        <v>18</v>
      </c>
      <c r="H23" s="78">
        <v>0</v>
      </c>
      <c r="I23" s="76">
        <v>0</v>
      </c>
      <c r="J23" s="46">
        <f t="shared" si="1"/>
        <v>18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0</v>
      </c>
      <c r="F31" s="71">
        <v>15</v>
      </c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4</v>
      </c>
      <c r="F34" s="71">
        <v>2</v>
      </c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5</v>
      </c>
      <c r="F39" s="71">
        <v>5</v>
      </c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8</v>
      </c>
      <c r="F40" s="71">
        <v>5</v>
      </c>
      <c r="G40" s="46">
        <f t="shared" si="5"/>
        <v>13</v>
      </c>
      <c r="H40" s="78">
        <v>0</v>
      </c>
      <c r="I40" s="76">
        <v>0</v>
      </c>
      <c r="J40" s="46">
        <f t="shared" si="6"/>
        <v>11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21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11</v>
      </c>
      <c r="F41" s="71">
        <v>5</v>
      </c>
      <c r="G41" s="46">
        <f t="shared" si="5"/>
        <v>16</v>
      </c>
      <c r="H41" s="78">
        <v>0</v>
      </c>
      <c r="I41" s="76">
        <v>0</v>
      </c>
      <c r="J41" s="46">
        <f t="shared" si="6"/>
        <v>15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 t="shared" si="3"/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21">
        <f t="shared" si="3"/>
        <v>25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>
        <v>3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>
        <v>5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>
        <v>5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>
        <v>5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11</v>
      </c>
      <c r="F74" s="71">
        <v>5</v>
      </c>
      <c r="G74" s="46">
        <f t="shared" si="5"/>
        <v>16</v>
      </c>
      <c r="H74" s="78">
        <v>0</v>
      </c>
      <c r="I74" s="76">
        <v>0</v>
      </c>
      <c r="J74" s="46">
        <f t="shared" si="6"/>
        <v>9</v>
      </c>
      <c r="K74" s="72">
        <v>7</v>
      </c>
      <c r="L74" s="21">
        <v>50</v>
      </c>
      <c r="M74" s="65">
        <f t="shared" si="2"/>
        <v>350</v>
      </c>
      <c r="N74" s="17" t="s">
        <v>16</v>
      </c>
      <c r="O74" s="18">
        <v>100</v>
      </c>
      <c r="P74" s="121">
        <f>SUM(M74-O74)</f>
        <v>250</v>
      </c>
      <c r="Q74" s="90">
        <v>17.09</v>
      </c>
      <c r="R74" s="43">
        <f t="shared" si="4"/>
        <v>119.63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1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30</v>
      </c>
      <c r="P80" s="121">
        <f t="shared" si="7"/>
        <v>25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/>
      <c r="P93" s="121">
        <f t="shared" si="7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21</v>
      </c>
      <c r="F110" s="71">
        <v>15</v>
      </c>
      <c r="G110" s="46">
        <f t="shared" si="20"/>
        <v>36</v>
      </c>
      <c r="H110" s="78">
        <v>0</v>
      </c>
      <c r="I110" s="76">
        <v>0</v>
      </c>
      <c r="J110" s="46">
        <f t="shared" si="21"/>
        <v>33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>
        <v>45</v>
      </c>
      <c r="P110" s="121">
        <f t="shared" si="7"/>
        <v>315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2</v>
      </c>
      <c r="F111" s="71">
        <v>4</v>
      </c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1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5</v>
      </c>
      <c r="K131" s="72">
        <v>4</v>
      </c>
      <c r="L131" s="22">
        <v>50</v>
      </c>
      <c r="M131" s="65">
        <f t="shared" si="8"/>
        <v>200</v>
      </c>
      <c r="N131" s="17" t="s">
        <v>16</v>
      </c>
      <c r="O131" s="18">
        <v>100</v>
      </c>
      <c r="P131" s="121">
        <f t="shared" si="7"/>
        <v>100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0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>
        <v>60</v>
      </c>
      <c r="P132" s="121">
        <f t="shared" si="7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3</v>
      </c>
      <c r="F133" s="71">
        <v>5</v>
      </c>
      <c r="G133" s="46">
        <f t="shared" si="20"/>
        <v>8</v>
      </c>
      <c r="H133" s="78">
        <v>0</v>
      </c>
      <c r="I133" s="76">
        <v>0</v>
      </c>
      <c r="J133" s="46">
        <f t="shared" si="21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7</v>
      </c>
      <c r="F173" s="71"/>
      <c r="G173" s="46">
        <f>E173+F173</f>
        <v>7</v>
      </c>
      <c r="H173" s="78">
        <v>0</v>
      </c>
      <c r="I173" s="76">
        <v>0</v>
      </c>
      <c r="J173" s="46">
        <f>+G173-H173-K173-I173</f>
        <v>6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21">
        <f t="shared" si="27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18</v>
      </c>
      <c r="F178" s="71"/>
      <c r="G178" s="46">
        <f t="shared" si="28"/>
        <v>18</v>
      </c>
      <c r="H178" s="78">
        <v>0</v>
      </c>
      <c r="I178" s="76">
        <v>0</v>
      </c>
      <c r="J178" s="46">
        <f t="shared" si="29"/>
        <v>18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32</v>
      </c>
      <c r="F205" s="71"/>
      <c r="G205" s="46">
        <f t="shared" si="28"/>
        <v>32</v>
      </c>
      <c r="H205" s="78">
        <v>0</v>
      </c>
      <c r="I205" s="76">
        <v>0</v>
      </c>
      <c r="J205" s="46">
        <f t="shared" si="29"/>
        <v>32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2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>
        <v>60</v>
      </c>
      <c r="P209" s="121">
        <f t="shared" si="36"/>
        <v>60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23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  <c r="S225" s="125"/>
      <c r="T225" s="125"/>
      <c r="U225" s="124"/>
      <c r="V225" s="124"/>
      <c r="W225" s="123"/>
    </row>
    <row r="226" spans="1:23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23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23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23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23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23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23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23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23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23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23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23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23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23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23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>
        <v>10</v>
      </c>
      <c r="G246" s="46">
        <f t="shared" si="41"/>
        <v>10</v>
      </c>
      <c r="H246" s="78">
        <v>0</v>
      </c>
      <c r="I246" s="76">
        <v>0</v>
      </c>
      <c r="J246" s="46">
        <f t="shared" si="42"/>
        <v>10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5</v>
      </c>
      <c r="F249" s="71"/>
      <c r="G249" s="46">
        <f t="shared" si="41"/>
        <v>5</v>
      </c>
      <c r="H249" s="78">
        <v>0</v>
      </c>
      <c r="I249" s="76">
        <v>0</v>
      </c>
      <c r="J249" s="46">
        <f t="shared" si="42"/>
        <v>2</v>
      </c>
      <c r="K249" s="72">
        <v>3</v>
      </c>
      <c r="L249" s="20">
        <v>50</v>
      </c>
      <c r="M249" s="65">
        <f t="shared" si="32"/>
        <v>150</v>
      </c>
      <c r="N249" s="17" t="s">
        <v>16</v>
      </c>
      <c r="O249" s="18">
        <v>80</v>
      </c>
      <c r="P249" s="121">
        <f t="shared" si="36"/>
        <v>70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+'16'!J251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+'16'!J252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+'16'!J253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763.77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2535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740</v>
      </c>
      <c r="O264" s="2">
        <v>175</v>
      </c>
      <c r="P264" s="2">
        <v>120</v>
      </c>
      <c r="Q264" s="88">
        <v>60</v>
      </c>
      <c r="R264" s="2">
        <v>135</v>
      </c>
      <c r="S264" s="2">
        <v>250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600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1195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1195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18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274</v>
      </c>
      <c r="R3" s="176" t="s">
        <v>275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11</v>
      </c>
      <c r="F16" s="71"/>
      <c r="G16" s="46">
        <f t="shared" si="0"/>
        <v>11</v>
      </c>
      <c r="H16" s="78">
        <v>0</v>
      </c>
      <c r="I16" s="76">
        <v>0</v>
      </c>
      <c r="J16" s="46">
        <f t="shared" si="1"/>
        <v>11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5</v>
      </c>
      <c r="F17" s="71"/>
      <c r="G17" s="46">
        <f t="shared" si="0"/>
        <v>5</v>
      </c>
      <c r="H17" s="78">
        <v>0</v>
      </c>
      <c r="I17" s="76">
        <v>0</v>
      </c>
      <c r="J17" s="46">
        <f t="shared" si="1"/>
        <v>5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1">
        <f t="shared" si="3"/>
        <v>400</v>
      </c>
      <c r="Q22" s="127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18</v>
      </c>
      <c r="F23" s="71"/>
      <c r="G23" s="46">
        <f t="shared" si="0"/>
        <v>18</v>
      </c>
      <c r="H23" s="78">
        <v>0</v>
      </c>
      <c r="I23" s="76">
        <v>0</v>
      </c>
      <c r="J23" s="46">
        <f t="shared" si="1"/>
        <v>18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1">
        <f t="shared" si="3"/>
        <v>400</v>
      </c>
      <c r="Q31" s="127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15</v>
      </c>
      <c r="F41" s="71"/>
      <c r="G41" s="46">
        <f t="shared" si="5"/>
        <v>15</v>
      </c>
      <c r="H41" s="78">
        <v>0</v>
      </c>
      <c r="I41" s="76">
        <v>0</v>
      </c>
      <c r="J41" s="46">
        <f t="shared" si="6"/>
        <v>13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1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27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 t="shared" si="3"/>
        <v>50</v>
      </c>
      <c r="Q48" s="127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1">
        <f t="shared" si="3"/>
        <v>25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1">
        <f t="shared" si="3"/>
        <v>25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21">
        <f t="shared" si="3"/>
        <v>25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1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7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1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33</v>
      </c>
      <c r="F110" s="71"/>
      <c r="G110" s="46">
        <f t="shared" si="20"/>
        <v>33</v>
      </c>
      <c r="H110" s="78">
        <v>0</v>
      </c>
      <c r="I110" s="76">
        <v>0</v>
      </c>
      <c r="J110" s="46">
        <f t="shared" si="21"/>
        <v>33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4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1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1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18</v>
      </c>
      <c r="F178" s="71"/>
      <c r="G178" s="46">
        <f t="shared" si="28"/>
        <v>18</v>
      </c>
      <c r="H178" s="78">
        <v>0</v>
      </c>
      <c r="I178" s="76">
        <v>0</v>
      </c>
      <c r="J178" s="46">
        <f t="shared" si="29"/>
        <v>17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/>
      <c r="P178" s="121">
        <f t="shared" si="27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32</v>
      </c>
      <c r="F205" s="71"/>
      <c r="G205" s="46">
        <f t="shared" si="28"/>
        <v>32</v>
      </c>
      <c r="H205" s="78">
        <v>0</v>
      </c>
      <c r="I205" s="76">
        <v>0</v>
      </c>
      <c r="J205" s="46">
        <f t="shared" si="29"/>
        <v>32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2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10</v>
      </c>
      <c r="F246" s="71"/>
      <c r="G246" s="46">
        <f t="shared" si="41"/>
        <v>10</v>
      </c>
      <c r="H246" s="78">
        <v>0</v>
      </c>
      <c r="I246" s="76">
        <v>0</v>
      </c>
      <c r="J246" s="46">
        <f t="shared" si="42"/>
        <v>7</v>
      </c>
      <c r="K246" s="72">
        <v>3</v>
      </c>
      <c r="L246" s="20">
        <v>49</v>
      </c>
      <c r="M246" s="65">
        <f t="shared" si="45"/>
        <v>147</v>
      </c>
      <c r="N246" s="17" t="s">
        <v>16</v>
      </c>
      <c r="O246" s="18">
        <v>87</v>
      </c>
      <c r="P246" s="121">
        <f t="shared" si="36"/>
        <v>60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2</v>
      </c>
      <c r="F249" s="71">
        <v>8</v>
      </c>
      <c r="G249" s="46">
        <f t="shared" si="41"/>
        <v>10</v>
      </c>
      <c r="H249" s="78">
        <v>0</v>
      </c>
      <c r="I249" s="76">
        <v>0</v>
      </c>
      <c r="J249" s="46">
        <f t="shared" si="42"/>
        <v>8</v>
      </c>
      <c r="K249" s="72">
        <v>2</v>
      </c>
      <c r="L249" s="20">
        <v>50</v>
      </c>
      <c r="M249" s="65">
        <f t="shared" si="32"/>
        <v>100</v>
      </c>
      <c r="N249" s="17" t="s">
        <v>16</v>
      </c>
      <c r="O249" s="18"/>
      <c r="P249" s="121">
        <f t="shared" si="36"/>
        <v>100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+'17'!J251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+'17'!J252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+'17'!J253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650.32999999999993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2192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345</v>
      </c>
      <c r="O264" s="2">
        <v>45</v>
      </c>
      <c r="P264" s="2">
        <v>300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187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1660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1660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18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274</v>
      </c>
      <c r="R3" s="176" t="s">
        <v>275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68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34</v>
      </c>
      <c r="K6" s="72"/>
      <c r="L6" s="15">
        <v>100</v>
      </c>
      <c r="M6" s="65">
        <f>+L6*K6</f>
        <v>0</v>
      </c>
      <c r="N6" s="17" t="s">
        <v>16</v>
      </c>
      <c r="O6" s="18"/>
      <c r="P6" s="23">
        <f t="shared" ref="P6:P69" si="2">SUM(M6-O6)</f>
        <v>0</v>
      </c>
      <c r="Q6" s="127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>
        <v>8</v>
      </c>
      <c r="G15" s="46">
        <f t="shared" si="0"/>
        <v>8</v>
      </c>
      <c r="H15" s="78">
        <v>0</v>
      </c>
      <c r="I15" s="76">
        <v>0</v>
      </c>
      <c r="J15" s="46">
        <f t="shared" si="1"/>
        <v>7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121">
        <f t="shared" si="2"/>
        <v>50</v>
      </c>
      <c r="Q15" s="127">
        <v>22.41</v>
      </c>
      <c r="R15" s="43">
        <f t="shared" si="3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11</v>
      </c>
      <c r="F16" s="71"/>
      <c r="G16" s="46">
        <f t="shared" si="0"/>
        <v>11</v>
      </c>
      <c r="H16" s="78">
        <v>0</v>
      </c>
      <c r="I16" s="76">
        <v>0</v>
      </c>
      <c r="J16" s="46">
        <f t="shared" si="1"/>
        <v>11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5</v>
      </c>
      <c r="F17" s="71"/>
      <c r="G17" s="46">
        <f t="shared" si="0"/>
        <v>5</v>
      </c>
      <c r="H17" s="78">
        <v>0</v>
      </c>
      <c r="I17" s="76">
        <v>0</v>
      </c>
      <c r="J17" s="46">
        <f t="shared" si="1"/>
        <v>5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7</v>
      </c>
      <c r="K22" s="72">
        <v>6</v>
      </c>
      <c r="L22" s="20">
        <v>100</v>
      </c>
      <c r="M22" s="65">
        <f t="shared" si="4"/>
        <v>600</v>
      </c>
      <c r="N22" s="17" t="s">
        <v>16</v>
      </c>
      <c r="O22" s="18"/>
      <c r="P22" s="121">
        <f t="shared" si="2"/>
        <v>600</v>
      </c>
      <c r="Q22" s="127">
        <v>27.98</v>
      </c>
      <c r="R22" s="43">
        <f t="shared" si="3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18</v>
      </c>
      <c r="F23" s="71"/>
      <c r="G23" s="46">
        <f t="shared" si="0"/>
        <v>18</v>
      </c>
      <c r="H23" s="78">
        <v>0</v>
      </c>
      <c r="I23" s="76">
        <v>0</v>
      </c>
      <c r="J23" s="46">
        <f t="shared" si="1"/>
        <v>18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1"/>
        <v>13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121">
        <f t="shared" si="2"/>
        <v>100</v>
      </c>
      <c r="Q28" s="127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1"/>
        <v>9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121">
        <f t="shared" si="2"/>
        <v>200</v>
      </c>
      <c r="Q31" s="127">
        <v>34.64</v>
      </c>
      <c r="R31" s="43">
        <f t="shared" si="3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1"/>
        <v>2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121">
        <f t="shared" si="2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1"/>
        <v>5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121">
        <f t="shared" si="2"/>
        <v>130</v>
      </c>
      <c r="Q34" s="90">
        <v>38.07</v>
      </c>
      <c r="R34" s="43">
        <f t="shared" si="3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1"/>
        <v>7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/>
      <c r="P39" s="121">
        <f t="shared" si="2"/>
        <v>100</v>
      </c>
      <c r="Q39" s="90">
        <v>27.84</v>
      </c>
      <c r="R39" s="43">
        <f t="shared" si="3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1"/>
        <v>10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1"/>
        <v>13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1"/>
        <v>4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121">
        <f t="shared" si="2"/>
        <v>50</v>
      </c>
      <c r="Q46" s="127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1"/>
        <v>3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121">
        <f t="shared" si="2"/>
        <v>100</v>
      </c>
      <c r="Q47" s="127">
        <v>17.989999999999998</v>
      </c>
      <c r="R47" s="43">
        <f t="shared" si="3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1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1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1"/>
        <v>6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121">
        <f t="shared" si="2"/>
        <v>50</v>
      </c>
      <c r="Q50" s="127">
        <v>20.32</v>
      </c>
      <c r="R50" s="43">
        <f t="shared" si="3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6"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1"/>
        <v>3</v>
      </c>
      <c r="K53" s="72"/>
      <c r="L53" s="20">
        <v>50</v>
      </c>
      <c r="M53" s="65">
        <f t="shared" si="6"/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6"/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1"/>
        <v>3</v>
      </c>
      <c r="K56" s="72"/>
      <c r="L56" s="15">
        <v>120</v>
      </c>
      <c r="M56" s="65">
        <f t="shared" si="6"/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1"/>
        <v>3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1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1"/>
        <v>5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1"/>
        <v>3</v>
      </c>
      <c r="K65" s="72">
        <v>1</v>
      </c>
      <c r="L65" s="15">
        <v>50</v>
      </c>
      <c r="M65" s="65">
        <f t="shared" si="4"/>
        <v>50</v>
      </c>
      <c r="N65" s="17" t="s">
        <v>16</v>
      </c>
      <c r="O65" s="18"/>
      <c r="P65" s="121">
        <f t="shared" si="2"/>
        <v>50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1"/>
        <v>4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>
        <v>50</v>
      </c>
      <c r="P66" s="23">
        <f t="shared" si="2"/>
        <v>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8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7"/>
        <v>7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 t="shared" si="7"/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7"/>
        <v>5</v>
      </c>
      <c r="K77" s="72"/>
      <c r="L77" s="21">
        <v>50</v>
      </c>
      <c r="M77" s="65">
        <f t="shared" si="4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8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7"/>
        <v>4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7"/>
        <v>3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7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8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7"/>
        <v>4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9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9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9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9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9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3</v>
      </c>
      <c r="F99" s="71"/>
      <c r="G99" s="46">
        <f t="shared" si="19"/>
        <v>3</v>
      </c>
      <c r="H99" s="78">
        <v>0</v>
      </c>
      <c r="I99" s="76">
        <v>0</v>
      </c>
      <c r="J99" s="46">
        <f t="shared" si="7"/>
        <v>3</v>
      </c>
      <c r="K99" s="72"/>
      <c r="L99" s="20">
        <v>35</v>
      </c>
      <c r="M99" s="65">
        <f t="shared" ref="M99:M105" si="20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" si="21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9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0"/>
        <v>0</v>
      </c>
      <c r="N100" s="17" t="s">
        <v>16</v>
      </c>
      <c r="O100" s="18"/>
      <c r="P100" s="23">
        <f t="shared" si="8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9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0"/>
        <v>0</v>
      </c>
      <c r="N101" s="17" t="s">
        <v>16</v>
      </c>
      <c r="O101" s="18"/>
      <c r="P101" s="23">
        <f t="shared" si="8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2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0"/>
        <v>0</v>
      </c>
      <c r="N102" s="17" t="s">
        <v>16</v>
      </c>
      <c r="O102" s="18"/>
      <c r="P102" s="23">
        <f t="shared" si="8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0"/>
        <v>0</v>
      </c>
      <c r="N103" s="17" t="s">
        <v>16</v>
      </c>
      <c r="O103" s="18"/>
      <c r="P103" s="23">
        <f t="shared" si="8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0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ref="R104:R111" si="23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0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9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23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9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23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9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 t="shared" si="23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9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>
        <f t="shared" si="23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33</v>
      </c>
      <c r="F110" s="71"/>
      <c r="G110" s="46">
        <f t="shared" si="19"/>
        <v>33</v>
      </c>
      <c r="H110" s="78">
        <v>0</v>
      </c>
      <c r="I110" s="76">
        <v>0</v>
      </c>
      <c r="J110" s="46">
        <f t="shared" si="7"/>
        <v>32</v>
      </c>
      <c r="K110" s="72">
        <v>1</v>
      </c>
      <c r="L110" s="22">
        <v>120</v>
      </c>
      <c r="M110" s="65">
        <f t="shared" si="9"/>
        <v>120</v>
      </c>
      <c r="N110" s="17" t="s">
        <v>16</v>
      </c>
      <c r="O110" s="18"/>
      <c r="P110" s="121">
        <f t="shared" si="8"/>
        <v>120</v>
      </c>
      <c r="Q110" s="90"/>
      <c r="R110" s="43">
        <f t="shared" si="23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6</v>
      </c>
      <c r="F111" s="71"/>
      <c r="G111" s="46">
        <f t="shared" si="19"/>
        <v>6</v>
      </c>
      <c r="H111" s="78">
        <v>0</v>
      </c>
      <c r="I111" s="76">
        <v>0</v>
      </c>
      <c r="J111" s="46">
        <f t="shared" si="7"/>
        <v>6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23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13</v>
      </c>
      <c r="F112" s="71"/>
      <c r="G112" s="46">
        <f t="shared" si="19"/>
        <v>13</v>
      </c>
      <c r="H112" s="78">
        <v>0</v>
      </c>
      <c r="I112" s="76">
        <v>0</v>
      </c>
      <c r="J112" s="46">
        <f t="shared" si="7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0</v>
      </c>
      <c r="F113" s="71"/>
      <c r="G113" s="46">
        <f t="shared" si="19"/>
        <v>0</v>
      </c>
      <c r="H113" s="78">
        <v>0</v>
      </c>
      <c r="I113" s="76">
        <v>0</v>
      </c>
      <c r="J113" s="46">
        <f t="shared" si="7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9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4</v>
      </c>
      <c r="F115" s="71"/>
      <c r="G115" s="46">
        <f t="shared" si="19"/>
        <v>4</v>
      </c>
      <c r="H115" s="78">
        <v>0</v>
      </c>
      <c r="I115" s="76">
        <v>0</v>
      </c>
      <c r="J115" s="46">
        <f t="shared" si="7"/>
        <v>3</v>
      </c>
      <c r="K115" s="72">
        <v>1</v>
      </c>
      <c r="L115" s="22">
        <v>60</v>
      </c>
      <c r="M115" s="65">
        <f t="shared" si="9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7</v>
      </c>
      <c r="F116" s="71"/>
      <c r="G116" s="46">
        <f t="shared" si="19"/>
        <v>7</v>
      </c>
      <c r="H116" s="78">
        <v>0</v>
      </c>
      <c r="I116" s="76">
        <v>0</v>
      </c>
      <c r="J116" s="46">
        <f t="shared" si="7"/>
        <v>7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9"/>
        <v>0</v>
      </c>
      <c r="H117" s="78">
        <v>0</v>
      </c>
      <c r="I117" s="76">
        <v>0</v>
      </c>
      <c r="J117" s="46">
        <f t="shared" si="7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9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9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9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9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9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9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9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9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9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9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9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9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9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4</v>
      </c>
      <c r="F131" s="71"/>
      <c r="G131" s="46">
        <f t="shared" si="19"/>
        <v>4</v>
      </c>
      <c r="H131" s="78">
        <v>0</v>
      </c>
      <c r="I131" s="76">
        <v>0</v>
      </c>
      <c r="J131" s="46">
        <f t="shared" si="7"/>
        <v>3</v>
      </c>
      <c r="K131" s="72">
        <v>1</v>
      </c>
      <c r="L131" s="22">
        <v>50</v>
      </c>
      <c r="M131" s="65">
        <f t="shared" si="9"/>
        <v>50</v>
      </c>
      <c r="N131" s="17" t="s">
        <v>16</v>
      </c>
      <c r="O131" s="18"/>
      <c r="P131" s="121">
        <f t="shared" si="8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9"/>
        <v>0</v>
      </c>
      <c r="H132" s="78">
        <v>0</v>
      </c>
      <c r="I132" s="76">
        <v>0</v>
      </c>
      <c r="J132" s="46">
        <f t="shared" si="7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8</v>
      </c>
      <c r="F133" s="71"/>
      <c r="G133" s="46">
        <f t="shared" si="19"/>
        <v>8</v>
      </c>
      <c r="H133" s="78">
        <v>0</v>
      </c>
      <c r="I133" s="76">
        <v>0</v>
      </c>
      <c r="J133" s="46">
        <f t="shared" ref="J133:J196" si="24">+G133-H133-K133-I133</f>
        <v>8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9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7" si="25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9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5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9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5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9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5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9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5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9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5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9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5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9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5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9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5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9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5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9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5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9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5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9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5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9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5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9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5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9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5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9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5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9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5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9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5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9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5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9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5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9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5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9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5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9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5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9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5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9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5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9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5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9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5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6">E162+F162</f>
        <v>0</v>
      </c>
      <c r="H162" s="78">
        <v>0</v>
      </c>
      <c r="I162" s="76">
        <v>0</v>
      </c>
      <c r="J162" s="46">
        <f t="shared" si="24"/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5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6"/>
        <v>0</v>
      </c>
      <c r="H163" s="78">
        <v>0</v>
      </c>
      <c r="I163" s="76">
        <v>0</v>
      </c>
      <c r="J163" s="46">
        <f t="shared" si="24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5"/>
        <v>0</v>
      </c>
      <c r="Q163" s="12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6"/>
        <v>0</v>
      </c>
      <c r="H164" s="78">
        <v>0</v>
      </c>
      <c r="I164" s="76">
        <v>0</v>
      </c>
      <c r="J164" s="46">
        <f t="shared" si="24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5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6"/>
        <v>0</v>
      </c>
      <c r="H165" s="78">
        <v>0</v>
      </c>
      <c r="I165" s="76">
        <v>0</v>
      </c>
      <c r="J165" s="46">
        <f t="shared" si="24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5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6"/>
        <v>0</v>
      </c>
      <c r="H166" s="78">
        <v>0</v>
      </c>
      <c r="I166" s="76">
        <v>0</v>
      </c>
      <c r="J166" s="46">
        <f t="shared" si="24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5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6"/>
        <v>0</v>
      </c>
      <c r="H167" s="78">
        <v>0</v>
      </c>
      <c r="I167" s="76">
        <v>0</v>
      </c>
      <c r="J167" s="46">
        <f t="shared" si="2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5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6"/>
        <v>0</v>
      </c>
      <c r="H168" s="78">
        <v>0</v>
      </c>
      <c r="I168" s="76">
        <v>0</v>
      </c>
      <c r="J168" s="46">
        <f t="shared" si="2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5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6"/>
        <v>0</v>
      </c>
      <c r="H169" s="78">
        <v>0</v>
      </c>
      <c r="I169" s="76">
        <v>0</v>
      </c>
      <c r="J169" s="46">
        <f t="shared" si="24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5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6"/>
        <v>0</v>
      </c>
      <c r="H170" s="78">
        <v>0</v>
      </c>
      <c r="I170" s="76">
        <v>0</v>
      </c>
      <c r="J170" s="46">
        <f t="shared" si="24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5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6"/>
        <v>0</v>
      </c>
      <c r="H171" s="78">
        <v>0</v>
      </c>
      <c r="I171" s="76">
        <v>0</v>
      </c>
      <c r="J171" s="46">
        <f t="shared" si="24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5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6"/>
        <v>0</v>
      </c>
      <c r="H172" s="78">
        <v>0</v>
      </c>
      <c r="I172" s="76">
        <v>0</v>
      </c>
      <c r="J172" s="46">
        <f t="shared" si="24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5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 t="shared" si="24"/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5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7">E174+F174</f>
        <v>0</v>
      </c>
      <c r="H174" s="78">
        <v>0</v>
      </c>
      <c r="I174" s="76">
        <v>0</v>
      </c>
      <c r="J174" s="46">
        <f t="shared" si="24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5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0</v>
      </c>
      <c r="F175" s="71"/>
      <c r="G175" s="46">
        <f t="shared" si="26"/>
        <v>0</v>
      </c>
      <c r="H175" s="78">
        <v>0</v>
      </c>
      <c r="I175" s="76">
        <v>0</v>
      </c>
      <c r="J175" s="46">
        <f t="shared" si="24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5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6"/>
        <v>0</v>
      </c>
      <c r="H176" s="78">
        <v>0</v>
      </c>
      <c r="I176" s="76">
        <v>0</v>
      </c>
      <c r="J176" s="46">
        <f t="shared" si="2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5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6"/>
        <v>0</v>
      </c>
      <c r="H177" s="78">
        <v>0</v>
      </c>
      <c r="I177" s="76">
        <v>0</v>
      </c>
      <c r="J177" s="46">
        <f t="shared" si="24"/>
        <v>0</v>
      </c>
      <c r="K177" s="72"/>
      <c r="L177" s="20">
        <v>55</v>
      </c>
      <c r="M177" s="65">
        <f t="shared" ref="M177:M258" si="28">+L177*K177</f>
        <v>0</v>
      </c>
      <c r="N177" s="17" t="s">
        <v>16</v>
      </c>
      <c r="O177" s="18"/>
      <c r="P177" s="23">
        <f t="shared" si="25"/>
        <v>0</v>
      </c>
      <c r="Q177" s="90"/>
      <c r="R177" s="43">
        <f t="shared" ref="R177:R258" si="2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17</v>
      </c>
      <c r="F178" s="71"/>
      <c r="G178" s="46">
        <f t="shared" si="26"/>
        <v>17</v>
      </c>
      <c r="H178" s="78">
        <v>0</v>
      </c>
      <c r="I178" s="76">
        <v>0</v>
      </c>
      <c r="J178" s="46">
        <f t="shared" si="24"/>
        <v>17</v>
      </c>
      <c r="K178" s="72"/>
      <c r="L178" s="20">
        <v>55</v>
      </c>
      <c r="M178" s="65">
        <f t="shared" si="28"/>
        <v>0</v>
      </c>
      <c r="N178" s="17" t="s">
        <v>16</v>
      </c>
      <c r="O178" s="18"/>
      <c r="P178" s="23">
        <f t="shared" si="2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6"/>
        <v>0</v>
      </c>
      <c r="H179" s="78">
        <v>0</v>
      </c>
      <c r="I179" s="76">
        <v>0</v>
      </c>
      <c r="J179" s="46">
        <f t="shared" si="24"/>
        <v>0</v>
      </c>
      <c r="K179" s="72"/>
      <c r="L179" s="20">
        <v>10</v>
      </c>
      <c r="M179" s="65">
        <f t="shared" si="28"/>
        <v>0</v>
      </c>
      <c r="N179" s="17" t="s">
        <v>16</v>
      </c>
      <c r="O179" s="18"/>
      <c r="P179" s="23">
        <f t="shared" si="25"/>
        <v>0</v>
      </c>
      <c r="Q179" s="90">
        <v>6.82</v>
      </c>
      <c r="R179" s="43">
        <f t="shared" si="2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6"/>
        <v>0</v>
      </c>
      <c r="H180" s="78">
        <v>0</v>
      </c>
      <c r="I180" s="76">
        <v>0</v>
      </c>
      <c r="J180" s="46">
        <f t="shared" si="24"/>
        <v>0</v>
      </c>
      <c r="K180" s="72"/>
      <c r="L180" s="20">
        <v>35</v>
      </c>
      <c r="M180" s="65">
        <f t="shared" si="28"/>
        <v>0</v>
      </c>
      <c r="N180" s="17" t="s">
        <v>16</v>
      </c>
      <c r="O180" s="18"/>
      <c r="P180" s="23">
        <f t="shared" si="25"/>
        <v>0</v>
      </c>
      <c r="Q180" s="90"/>
      <c r="R180" s="43">
        <f t="shared" si="2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6"/>
        <v>0</v>
      </c>
      <c r="H181" s="78">
        <v>0</v>
      </c>
      <c r="I181" s="76">
        <v>0</v>
      </c>
      <c r="J181" s="46">
        <f t="shared" si="2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5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6"/>
        <v>0</v>
      </c>
      <c r="H182" s="78">
        <v>0</v>
      </c>
      <c r="I182" s="76">
        <v>0</v>
      </c>
      <c r="J182" s="46">
        <f t="shared" si="24"/>
        <v>0</v>
      </c>
      <c r="K182" s="72"/>
      <c r="L182" s="20">
        <v>40</v>
      </c>
      <c r="M182" s="65">
        <f t="shared" si="28"/>
        <v>0</v>
      </c>
      <c r="N182" s="17" t="s">
        <v>16</v>
      </c>
      <c r="O182" s="18"/>
      <c r="P182" s="23">
        <f t="shared" si="25"/>
        <v>0</v>
      </c>
      <c r="Q182" s="90">
        <v>20</v>
      </c>
      <c r="R182" s="43">
        <f t="shared" si="2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6"/>
        <v>0</v>
      </c>
      <c r="H183" s="78">
        <v>0</v>
      </c>
      <c r="I183" s="76">
        <v>0</v>
      </c>
      <c r="J183" s="46">
        <f t="shared" si="2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5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6"/>
        <v>0</v>
      </c>
      <c r="H184" s="78">
        <v>0</v>
      </c>
      <c r="I184" s="76">
        <v>0</v>
      </c>
      <c r="J184" s="46">
        <f t="shared" si="24"/>
        <v>0</v>
      </c>
      <c r="K184" s="72"/>
      <c r="L184" s="20">
        <v>50</v>
      </c>
      <c r="M184" s="65">
        <f t="shared" si="28"/>
        <v>0</v>
      </c>
      <c r="N184" s="17" t="s">
        <v>16</v>
      </c>
      <c r="O184" s="18"/>
      <c r="P184" s="23">
        <f t="shared" si="25"/>
        <v>0</v>
      </c>
      <c r="Q184" s="90">
        <v>24.99</v>
      </c>
      <c r="R184" s="43">
        <f t="shared" si="2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9</v>
      </c>
      <c r="F185" s="71"/>
      <c r="G185" s="46">
        <f t="shared" si="26"/>
        <v>9</v>
      </c>
      <c r="H185" s="78">
        <v>0</v>
      </c>
      <c r="I185" s="76">
        <v>0</v>
      </c>
      <c r="J185" s="46">
        <f t="shared" si="24"/>
        <v>7</v>
      </c>
      <c r="K185" s="72">
        <v>2</v>
      </c>
      <c r="L185" s="20">
        <v>80</v>
      </c>
      <c r="M185" s="65">
        <f t="shared" si="28"/>
        <v>160</v>
      </c>
      <c r="N185" s="17" t="s">
        <v>16</v>
      </c>
      <c r="O185" s="18"/>
      <c r="P185" s="121">
        <f t="shared" si="25"/>
        <v>160</v>
      </c>
      <c r="Q185" s="90">
        <v>63</v>
      </c>
      <c r="R185" s="43">
        <f t="shared" si="29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6"/>
        <v>0</v>
      </c>
      <c r="H186" s="78">
        <v>0</v>
      </c>
      <c r="I186" s="76">
        <v>0</v>
      </c>
      <c r="J186" s="46">
        <f t="shared" si="24"/>
        <v>0</v>
      </c>
      <c r="K186" s="72"/>
      <c r="L186" s="20">
        <v>15</v>
      </c>
      <c r="M186" s="65">
        <f t="shared" si="28"/>
        <v>0</v>
      </c>
      <c r="N186" s="17" t="s">
        <v>16</v>
      </c>
      <c r="O186" s="18"/>
      <c r="P186" s="23">
        <f t="shared" si="25"/>
        <v>0</v>
      </c>
      <c r="Q186" s="90">
        <v>3.5</v>
      </c>
      <c r="R186" s="43">
        <f t="shared" ref="R186" si="30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 t="shared" si="24"/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5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 t="shared" si="24"/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5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 t="shared" si="24"/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5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6"/>
        <v>0</v>
      </c>
      <c r="H190" s="78">
        <v>0</v>
      </c>
      <c r="I190" s="76">
        <v>0</v>
      </c>
      <c r="J190" s="46">
        <f t="shared" si="24"/>
        <v>0</v>
      </c>
      <c r="K190" s="72"/>
      <c r="L190" s="20">
        <v>80</v>
      </c>
      <c r="M190" s="65">
        <f t="shared" si="28"/>
        <v>0</v>
      </c>
      <c r="N190" s="17" t="s">
        <v>16</v>
      </c>
      <c r="O190" s="18"/>
      <c r="P190" s="23">
        <f t="shared" si="25"/>
        <v>0</v>
      </c>
      <c r="Q190" s="90"/>
      <c r="R190" s="43">
        <f t="shared" ref="R190" si="3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6"/>
        <v>0</v>
      </c>
      <c r="H191" s="78">
        <v>0</v>
      </c>
      <c r="I191" s="76">
        <v>0</v>
      </c>
      <c r="J191" s="46">
        <f t="shared" si="24"/>
        <v>0</v>
      </c>
      <c r="K191" s="72"/>
      <c r="L191" s="20">
        <v>35</v>
      </c>
      <c r="M191" s="65">
        <f t="shared" si="28"/>
        <v>0</v>
      </c>
      <c r="N191" s="17" t="s">
        <v>16</v>
      </c>
      <c r="O191" s="18"/>
      <c r="P191" s="23">
        <f t="shared" si="25"/>
        <v>0</v>
      </c>
      <c r="Q191" s="90">
        <v>40.28</v>
      </c>
      <c r="R191" s="43">
        <f t="shared" si="2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6"/>
        <v>0</v>
      </c>
      <c r="H192" s="78">
        <v>0</v>
      </c>
      <c r="I192" s="76">
        <v>0</v>
      </c>
      <c r="J192" s="46">
        <f t="shared" si="24"/>
        <v>0</v>
      </c>
      <c r="K192" s="72"/>
      <c r="L192" s="20">
        <v>35</v>
      </c>
      <c r="M192" s="65">
        <f t="shared" si="28"/>
        <v>0</v>
      </c>
      <c r="N192" s="17" t="s">
        <v>16</v>
      </c>
      <c r="O192" s="18"/>
      <c r="P192" s="23">
        <f t="shared" si="25"/>
        <v>0</v>
      </c>
      <c r="Q192" s="90"/>
      <c r="R192" s="43">
        <f t="shared" si="2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0</v>
      </c>
      <c r="F193" s="71"/>
      <c r="G193" s="46">
        <f t="shared" si="26"/>
        <v>0</v>
      </c>
      <c r="H193" s="78">
        <v>0</v>
      </c>
      <c r="I193" s="76">
        <v>0</v>
      </c>
      <c r="J193" s="46">
        <f t="shared" si="24"/>
        <v>0</v>
      </c>
      <c r="K193" s="72"/>
      <c r="L193" s="20">
        <v>60</v>
      </c>
      <c r="M193" s="65">
        <f t="shared" si="28"/>
        <v>0</v>
      </c>
      <c r="N193" s="17" t="s">
        <v>16</v>
      </c>
      <c r="O193" s="18"/>
      <c r="P193" s="23">
        <f t="shared" si="25"/>
        <v>0</v>
      </c>
      <c r="Q193" s="90">
        <v>38</v>
      </c>
      <c r="R193" s="43">
        <f t="shared" si="2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/>
      <c r="G194" s="46">
        <f t="shared" si="26"/>
        <v>0</v>
      </c>
      <c r="H194" s="78">
        <v>0</v>
      </c>
      <c r="I194" s="76">
        <v>0</v>
      </c>
      <c r="J194" s="46">
        <f t="shared" si="24"/>
        <v>0</v>
      </c>
      <c r="K194" s="72"/>
      <c r="L194" s="20">
        <v>120</v>
      </c>
      <c r="M194" s="65">
        <f t="shared" si="28"/>
        <v>0</v>
      </c>
      <c r="N194" s="17" t="s">
        <v>16</v>
      </c>
      <c r="O194" s="18"/>
      <c r="P194" s="23">
        <f t="shared" si="25"/>
        <v>0</v>
      </c>
      <c r="Q194" s="90">
        <v>73</v>
      </c>
      <c r="R194" s="43">
        <f t="shared" si="2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6"/>
        <v>0</v>
      </c>
      <c r="H195" s="78">
        <v>0</v>
      </c>
      <c r="I195" s="76">
        <v>0</v>
      </c>
      <c r="J195" s="46">
        <f t="shared" si="24"/>
        <v>0</v>
      </c>
      <c r="K195" s="72"/>
      <c r="L195" s="20">
        <v>60</v>
      </c>
      <c r="M195" s="65">
        <f t="shared" si="28"/>
        <v>0</v>
      </c>
      <c r="N195" s="17" t="s">
        <v>16</v>
      </c>
      <c r="O195" s="18"/>
      <c r="P195" s="23">
        <f t="shared" si="25"/>
        <v>0</v>
      </c>
      <c r="Q195" s="90">
        <v>38</v>
      </c>
      <c r="R195" s="43">
        <f t="shared" si="2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6"/>
        <v>0</v>
      </c>
      <c r="H196" s="78">
        <v>0</v>
      </c>
      <c r="I196" s="76">
        <v>0</v>
      </c>
      <c r="J196" s="46">
        <f t="shared" si="24"/>
        <v>0</v>
      </c>
      <c r="K196" s="72"/>
      <c r="L196" s="20">
        <v>120</v>
      </c>
      <c r="M196" s="65">
        <f t="shared" si="28"/>
        <v>0</v>
      </c>
      <c r="N196" s="17" t="s">
        <v>16</v>
      </c>
      <c r="O196" s="18"/>
      <c r="P196" s="23">
        <f t="shared" si="25"/>
        <v>0</v>
      </c>
      <c r="Q196" s="90">
        <v>73</v>
      </c>
      <c r="R196" s="43">
        <f t="shared" si="2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6"/>
        <v>0</v>
      </c>
      <c r="H197" s="78">
        <v>0</v>
      </c>
      <c r="I197" s="76">
        <v>0</v>
      </c>
      <c r="J197" s="46">
        <f t="shared" ref="J197:J258" si="32">+G197-H197-K197-I197</f>
        <v>0</v>
      </c>
      <c r="K197" s="72"/>
      <c r="L197" s="20">
        <v>50</v>
      </c>
      <c r="M197" s="65">
        <f t="shared" si="28"/>
        <v>0</v>
      </c>
      <c r="N197" s="17" t="s">
        <v>16</v>
      </c>
      <c r="O197" s="18"/>
      <c r="P197" s="23">
        <f t="shared" si="25"/>
        <v>0</v>
      </c>
      <c r="Q197" s="90">
        <v>23.74</v>
      </c>
      <c r="R197" s="43">
        <f t="shared" si="2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6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28"/>
        <v>0</v>
      </c>
      <c r="N198" s="17" t="s">
        <v>16</v>
      </c>
      <c r="O198" s="18"/>
      <c r="P198" s="23">
        <f t="shared" ref="P198:P199" si="33">SUM(M198-O198)</f>
        <v>0</v>
      </c>
      <c r="Q198" s="90">
        <v>64.38</v>
      </c>
      <c r="R198" s="43">
        <f t="shared" si="2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6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28"/>
        <v>0</v>
      </c>
      <c r="N199" s="17" t="s">
        <v>16</v>
      </c>
      <c r="O199" s="18"/>
      <c r="P199" s="23">
        <f t="shared" si="33"/>
        <v>0</v>
      </c>
      <c r="Q199" s="90">
        <v>105</v>
      </c>
      <c r="R199" s="43">
        <f t="shared" si="2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6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28"/>
        <v>0</v>
      </c>
      <c r="N200" s="17" t="s">
        <v>16</v>
      </c>
      <c r="O200" s="18"/>
      <c r="P200" s="23">
        <f t="shared" ref="P200:P259" si="34">SUM(M200-O200)</f>
        <v>0</v>
      </c>
      <c r="Q200" s="90">
        <v>73</v>
      </c>
      <c r="R200" s="43">
        <f t="shared" si="2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6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28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2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6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28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2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6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28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2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6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28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2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32</v>
      </c>
      <c r="F205" s="71"/>
      <c r="G205" s="46">
        <f t="shared" si="26"/>
        <v>32</v>
      </c>
      <c r="H205" s="78">
        <v>0</v>
      </c>
      <c r="I205" s="76">
        <v>0</v>
      </c>
      <c r="J205" s="46">
        <f t="shared" si="32"/>
        <v>30</v>
      </c>
      <c r="K205" s="72">
        <v>2</v>
      </c>
      <c r="L205" s="20">
        <v>55</v>
      </c>
      <c r="M205" s="65">
        <f t="shared" si="28"/>
        <v>110</v>
      </c>
      <c r="N205" s="17" t="s">
        <v>16</v>
      </c>
      <c r="O205" s="18"/>
      <c r="P205" s="121">
        <f t="shared" si="34"/>
        <v>110</v>
      </c>
      <c r="Q205" s="90">
        <v>40</v>
      </c>
      <c r="R205" s="43">
        <f t="shared" si="29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6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28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2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2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4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6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28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2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2</v>
      </c>
      <c r="F209" s="71"/>
      <c r="G209" s="46">
        <f t="shared" si="26"/>
        <v>2</v>
      </c>
      <c r="H209" s="78">
        <v>0</v>
      </c>
      <c r="I209" s="76">
        <v>0</v>
      </c>
      <c r="J209" s="46">
        <f t="shared" si="32"/>
        <v>0</v>
      </c>
      <c r="K209" s="72">
        <v>2</v>
      </c>
      <c r="L209" s="20">
        <v>120</v>
      </c>
      <c r="M209" s="65">
        <f t="shared" si="28"/>
        <v>240</v>
      </c>
      <c r="N209" s="17" t="s">
        <v>16</v>
      </c>
      <c r="O209" s="18">
        <v>120</v>
      </c>
      <c r="P209" s="121">
        <f t="shared" si="34"/>
        <v>120</v>
      </c>
      <c r="Q209" s="90">
        <v>83</v>
      </c>
      <c r="R209" s="43">
        <f t="shared" si="29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6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4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6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28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2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6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28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2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6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28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2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6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4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6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4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6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28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ref="R216:R234" si="36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6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28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6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28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6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28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6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28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6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28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6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28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6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28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6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28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6"/>
        <v>0</v>
      </c>
      <c r="H225" s="78">
        <v>0</v>
      </c>
      <c r="I225" s="76">
        <v>0</v>
      </c>
      <c r="J225" s="46">
        <f t="shared" si="32"/>
        <v>0</v>
      </c>
      <c r="K225" s="72"/>
      <c r="L225" s="122">
        <v>45</v>
      </c>
      <c r="M225" s="65">
        <f t="shared" si="28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6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28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6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28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6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 t="shared" si="28"/>
        <v>0</v>
      </c>
      <c r="N228" s="17" t="s">
        <v>16</v>
      </c>
      <c r="O228" s="18"/>
      <c r="P228" s="23">
        <f t="shared" si="34"/>
        <v>0</v>
      </c>
      <c r="Q228" s="90"/>
      <c r="R228" s="43">
        <f t="shared" si="36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6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28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6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28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si="32"/>
        <v>0</v>
      </c>
      <c r="K231" s="72"/>
      <c r="L231" s="20">
        <v>100</v>
      </c>
      <c r="M231" s="65">
        <f t="shared" si="28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2"/>
        <v>0</v>
      </c>
      <c r="K232" s="72"/>
      <c r="L232" s="20">
        <v>350</v>
      </c>
      <c r="M232" s="65">
        <f t="shared" si="28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2"/>
        <v>0</v>
      </c>
      <c r="K233" s="72"/>
      <c r="L233" s="20">
        <v>60</v>
      </c>
      <c r="M233" s="65">
        <f t="shared" si="28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2"/>
        <v>0</v>
      </c>
      <c r="K234" s="72"/>
      <c r="L234" s="20">
        <v>50</v>
      </c>
      <c r="M234" s="65">
        <f t="shared" si="28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6" si="38">E235+F235</f>
        <v>0</v>
      </c>
      <c r="H235" s="78">
        <v>0</v>
      </c>
      <c r="I235" s="76">
        <v>0</v>
      </c>
      <c r="J235" s="46">
        <f t="shared" si="32"/>
        <v>0</v>
      </c>
      <c r="K235" s="72"/>
      <c r="L235" s="20">
        <v>100</v>
      </c>
      <c r="M235" s="65">
        <f t="shared" si="28"/>
        <v>0</v>
      </c>
      <c r="N235" s="17" t="s">
        <v>16</v>
      </c>
      <c r="O235" s="18"/>
      <c r="P235" s="23">
        <f t="shared" si="34"/>
        <v>0</v>
      </c>
      <c r="Q235" s="90"/>
      <c r="R235" s="43">
        <f t="shared" si="29"/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8"/>
        <v>0</v>
      </c>
      <c r="H236" s="78">
        <v>0</v>
      </c>
      <c r="I236" s="76">
        <v>0</v>
      </c>
      <c r="J236" s="46">
        <f t="shared" si="32"/>
        <v>0</v>
      </c>
      <c r="K236" s="72"/>
      <c r="L236" s="20">
        <v>120</v>
      </c>
      <c r="M236" s="65">
        <f t="shared" ref="M236:M247" si="39">+L236*K236</f>
        <v>0</v>
      </c>
      <c r="N236" s="17" t="s">
        <v>16</v>
      </c>
      <c r="O236" s="18"/>
      <c r="P236" s="23">
        <f t="shared" si="34"/>
        <v>0</v>
      </c>
      <c r="Q236" s="90"/>
      <c r="R236" s="43">
        <f t="shared" si="29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8"/>
        <v>0</v>
      </c>
      <c r="H237" s="78">
        <v>0</v>
      </c>
      <c r="I237" s="76">
        <v>0</v>
      </c>
      <c r="J237" s="46">
        <f t="shared" si="32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34"/>
        <v>0</v>
      </c>
      <c r="Q237" s="90"/>
      <c r="R237" s="43">
        <f t="shared" si="29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8"/>
        <v>0</v>
      </c>
      <c r="H238" s="78">
        <v>0</v>
      </c>
      <c r="I238" s="76">
        <v>0</v>
      </c>
      <c r="J238" s="46">
        <f t="shared" si="32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34"/>
        <v>0</v>
      </c>
      <c r="Q238" s="90"/>
      <c r="R238" s="43">
        <f t="shared" si="29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8"/>
        <v>0</v>
      </c>
      <c r="H239" s="78">
        <v>0</v>
      </c>
      <c r="I239" s="76">
        <v>0</v>
      </c>
      <c r="J239" s="46">
        <f t="shared" si="32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34"/>
        <v>0</v>
      </c>
      <c r="Q239" s="90"/>
      <c r="R239" s="43">
        <f t="shared" ref="R239:R247" si="40">+K239*Q239</f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8"/>
        <v>0</v>
      </c>
      <c r="H240" s="78">
        <v>0</v>
      </c>
      <c r="I240" s="76">
        <v>0</v>
      </c>
      <c r="J240" s="46">
        <f t="shared" si="32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34"/>
        <v>0</v>
      </c>
      <c r="Q240" s="90"/>
      <c r="R240" s="43">
        <f t="shared" si="4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8"/>
        <v>0</v>
      </c>
      <c r="H241" s="78">
        <v>0</v>
      </c>
      <c r="I241" s="76">
        <v>0</v>
      </c>
      <c r="J241" s="46">
        <f t="shared" si="32"/>
        <v>0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34"/>
        <v>0</v>
      </c>
      <c r="Q241" s="90"/>
      <c r="R241" s="43">
        <f t="shared" si="40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8"/>
        <v>0</v>
      </c>
      <c r="H242" s="78">
        <v>0</v>
      </c>
      <c r="I242" s="76">
        <v>0</v>
      </c>
      <c r="J242" s="46">
        <f t="shared" si="32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34"/>
        <v>0</v>
      </c>
      <c r="Q242" s="90"/>
      <c r="R242" s="43">
        <f t="shared" si="40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8"/>
        <v>0</v>
      </c>
      <c r="H243" s="78">
        <v>0</v>
      </c>
      <c r="I243" s="76">
        <v>0</v>
      </c>
      <c r="J243" s="46">
        <f t="shared" si="32"/>
        <v>0</v>
      </c>
      <c r="K243" s="72"/>
      <c r="L243" s="20">
        <v>39</v>
      </c>
      <c r="M243" s="65">
        <f t="shared" ref="M243:M246" si="41">+L243*K243</f>
        <v>0</v>
      </c>
      <c r="N243" s="17" t="s">
        <v>16</v>
      </c>
      <c r="O243" s="18"/>
      <c r="P243" s="23">
        <f t="shared" si="34"/>
        <v>0</v>
      </c>
      <c r="Q243" s="90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2</v>
      </c>
      <c r="F244" s="71"/>
      <c r="G244" s="46">
        <f t="shared" si="38"/>
        <v>2</v>
      </c>
      <c r="H244" s="78">
        <v>0</v>
      </c>
      <c r="I244" s="76">
        <v>0</v>
      </c>
      <c r="J244" s="46">
        <f t="shared" si="32"/>
        <v>2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4"/>
        <v>0</v>
      </c>
      <c r="Q244" s="90"/>
      <c r="R244" s="43">
        <f t="shared" si="42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8"/>
        <v>0</v>
      </c>
      <c r="H245" s="78">
        <v>0</v>
      </c>
      <c r="I245" s="76">
        <v>0</v>
      </c>
      <c r="J245" s="46">
        <f t="shared" si="32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4"/>
        <v>0</v>
      </c>
      <c r="Q245" s="90"/>
      <c r="R245" s="43">
        <f t="shared" si="42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7</v>
      </c>
      <c r="F246" s="71"/>
      <c r="G246" s="46">
        <f t="shared" si="38"/>
        <v>7</v>
      </c>
      <c r="H246" s="78">
        <v>0</v>
      </c>
      <c r="I246" s="76">
        <v>0</v>
      </c>
      <c r="J246" s="46">
        <f t="shared" si="32"/>
        <v>5</v>
      </c>
      <c r="K246" s="72">
        <v>2</v>
      </c>
      <c r="L246" s="20">
        <v>20</v>
      </c>
      <c r="M246" s="65">
        <f t="shared" si="41"/>
        <v>40</v>
      </c>
      <c r="N246" s="17" t="s">
        <v>16</v>
      </c>
      <c r="O246" s="18"/>
      <c r="P246" s="121">
        <f t="shared" si="34"/>
        <v>40</v>
      </c>
      <c r="Q246" s="90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8"/>
        <v>0</v>
      </c>
      <c r="H247" s="78">
        <v>0</v>
      </c>
      <c r="I247" s="76">
        <v>0</v>
      </c>
      <c r="J247" s="46">
        <f t="shared" si="32"/>
        <v>0</v>
      </c>
      <c r="K247" s="72"/>
      <c r="L247" s="20">
        <v>39</v>
      </c>
      <c r="M247" s="65">
        <f t="shared" si="39"/>
        <v>0</v>
      </c>
      <c r="N247" s="17" t="s">
        <v>16</v>
      </c>
      <c r="O247" s="18"/>
      <c r="P247" s="23">
        <f t="shared" si="34"/>
        <v>0</v>
      </c>
      <c r="Q247" s="90"/>
      <c r="R247" s="43">
        <f t="shared" si="40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4</v>
      </c>
      <c r="F248" s="71"/>
      <c r="G248" s="46">
        <f t="shared" si="38"/>
        <v>4</v>
      </c>
      <c r="H248" s="78">
        <v>0</v>
      </c>
      <c r="I248" s="76">
        <v>0</v>
      </c>
      <c r="J248" s="46">
        <f t="shared" si="32"/>
        <v>4</v>
      </c>
      <c r="K248" s="72"/>
      <c r="L248" s="20">
        <v>50</v>
      </c>
      <c r="M248" s="65">
        <f t="shared" si="28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29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8</v>
      </c>
      <c r="F249" s="71"/>
      <c r="G249" s="46">
        <f t="shared" si="38"/>
        <v>8</v>
      </c>
      <c r="H249" s="78">
        <v>0</v>
      </c>
      <c r="I249" s="76">
        <v>0</v>
      </c>
      <c r="J249" s="46">
        <f t="shared" si="32"/>
        <v>8</v>
      </c>
      <c r="K249" s="72"/>
      <c r="L249" s="20">
        <v>50</v>
      </c>
      <c r="M249" s="65">
        <f t="shared" si="28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29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2"/>
        <v>0</v>
      </c>
      <c r="K250" s="72"/>
      <c r="L250" s="20">
        <v>35</v>
      </c>
      <c r="M250" s="65">
        <f t="shared" si="28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29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+'18'!J251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2"/>
        <v>0</v>
      </c>
      <c r="K251" s="72"/>
      <c r="L251" s="20">
        <v>28</v>
      </c>
      <c r="M251" s="65">
        <f t="shared" si="28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29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+'18'!J252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2"/>
        <v>0</v>
      </c>
      <c r="K252" s="72"/>
      <c r="L252" s="20">
        <v>23</v>
      </c>
      <c r="M252" s="65">
        <f t="shared" si="28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29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+'18'!J253</f>
        <v>0</v>
      </c>
      <c r="F253" s="71"/>
      <c r="G253" s="46">
        <f t="shared" si="38"/>
        <v>0</v>
      </c>
      <c r="H253" s="78">
        <v>0</v>
      </c>
      <c r="I253" s="76">
        <v>0</v>
      </c>
      <c r="J253" s="46">
        <f t="shared" si="32"/>
        <v>0</v>
      </c>
      <c r="K253" s="72"/>
      <c r="L253" s="20">
        <v>26</v>
      </c>
      <c r="M253" s="65">
        <f t="shared" ref="M253" si="43">+L253*K253</f>
        <v>0</v>
      </c>
      <c r="N253" s="17" t="s">
        <v>16</v>
      </c>
      <c r="O253" s="18"/>
      <c r="P253" s="23">
        <f t="shared" si="34"/>
        <v>0</v>
      </c>
      <c r="Q253" s="90"/>
      <c r="R253" s="43">
        <f t="shared" ref="R253" si="4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2"/>
        <v>0</v>
      </c>
      <c r="K254" s="72"/>
      <c r="L254" s="20"/>
      <c r="M254" s="65">
        <f t="shared" si="28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29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2"/>
        <v>0</v>
      </c>
      <c r="K255" s="72"/>
      <c r="L255" s="20"/>
      <c r="M255" s="65">
        <f t="shared" si="28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29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2"/>
        <v>0</v>
      </c>
      <c r="K256" s="72"/>
      <c r="L256" s="20"/>
      <c r="M256" s="65">
        <f t="shared" si="28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29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5">E257+F257</f>
        <v>0</v>
      </c>
      <c r="H257" s="78">
        <v>0</v>
      </c>
      <c r="I257" s="76">
        <v>0</v>
      </c>
      <c r="J257" s="46">
        <f t="shared" si="32"/>
        <v>0</v>
      </c>
      <c r="K257" s="72"/>
      <c r="L257" s="20"/>
      <c r="M257" s="65">
        <f t="shared" ref="M257" si="46">+L257*K257</f>
        <v>0</v>
      </c>
      <c r="N257" s="17" t="s">
        <v>16</v>
      </c>
      <c r="O257" s="18"/>
      <c r="P257" s="23">
        <f t="shared" si="34"/>
        <v>0</v>
      </c>
      <c r="Q257" s="90"/>
      <c r="R257" s="43">
        <f t="shared" ref="R257" si="4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2"/>
        <v>0</v>
      </c>
      <c r="K258" s="72"/>
      <c r="L258" s="20"/>
      <c r="M258" s="65">
        <f t="shared" si="28"/>
        <v>0</v>
      </c>
      <c r="N258" s="17" t="s">
        <v>16</v>
      </c>
      <c r="O258" s="18"/>
      <c r="P258" s="23">
        <f t="shared" si="34"/>
        <v>0</v>
      </c>
      <c r="Q258" s="90"/>
      <c r="R258" s="43">
        <f t="shared" si="29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8">E259+F259</f>
        <v>0</v>
      </c>
      <c r="H259" s="78">
        <v>0</v>
      </c>
      <c r="I259" s="76">
        <v>0</v>
      </c>
      <c r="J259" s="46">
        <f t="shared" ref="J259" si="49">+G259-H259-K259-I259</f>
        <v>0</v>
      </c>
      <c r="K259" s="72"/>
      <c r="L259" s="20"/>
      <c r="M259" s="65">
        <f t="shared" ref="M259" si="50">+L259*K259</f>
        <v>0</v>
      </c>
      <c r="N259" s="17" t="s">
        <v>16</v>
      </c>
      <c r="O259" s="18"/>
      <c r="P259" s="23">
        <f t="shared" si="34"/>
        <v>0</v>
      </c>
      <c r="Q259" s="90"/>
      <c r="R259" s="43">
        <f t="shared" ref="R259" si="51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974.73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2440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220</v>
      </c>
      <c r="O264" s="2">
        <v>100</v>
      </c>
      <c r="P264" s="2">
        <v>120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170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2050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2050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9"/>
    </row>
    <row r="3" spans="1:18" s="5" customFormat="1" ht="26.45" customHeight="1" x14ac:dyDescent="0.55000000000000004">
      <c r="A3" s="180" t="s">
        <v>1</v>
      </c>
      <c r="B3" s="180" t="s">
        <v>1354</v>
      </c>
      <c r="C3" s="180" t="s">
        <v>2</v>
      </c>
      <c r="D3" s="180" t="s">
        <v>1355</v>
      </c>
      <c r="E3" s="182" t="s">
        <v>3</v>
      </c>
      <c r="F3" s="182" t="s">
        <v>4</v>
      </c>
      <c r="G3" s="182" t="s">
        <v>5</v>
      </c>
      <c r="H3" s="77" t="s">
        <v>6</v>
      </c>
      <c r="I3" s="135" t="s">
        <v>273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274</v>
      </c>
      <c r="R3" s="176" t="s">
        <v>275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7" t="s">
        <v>11</v>
      </c>
      <c r="I4" s="136"/>
      <c r="J4" s="182"/>
      <c r="K4" s="69" t="s">
        <v>12</v>
      </c>
      <c r="L4" s="70" t="s">
        <v>13</v>
      </c>
      <c r="M4" s="69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 t="shared" ref="P5:P68" si="2"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33</v>
      </c>
      <c r="K6" s="72">
        <v>1</v>
      </c>
      <c r="L6" s="15">
        <v>100</v>
      </c>
      <c r="M6" s="65">
        <f t="shared" ref="M6:M80" si="3">+L6*K6</f>
        <v>100</v>
      </c>
      <c r="N6" s="17" t="s">
        <v>16</v>
      </c>
      <c r="O6" s="18"/>
      <c r="P6" s="121">
        <f t="shared" si="2"/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/>
      <c r="P11" s="121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11</v>
      </c>
      <c r="F16" s="71"/>
      <c r="G16" s="46">
        <f t="shared" si="0"/>
        <v>11</v>
      </c>
      <c r="H16" s="78">
        <v>0</v>
      </c>
      <c r="I16" s="76">
        <v>0</v>
      </c>
      <c r="J16" s="46">
        <f t="shared" si="1"/>
        <v>11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5</v>
      </c>
      <c r="F17" s="71"/>
      <c r="G17" s="46">
        <f t="shared" si="0"/>
        <v>5</v>
      </c>
      <c r="H17" s="78">
        <v>0</v>
      </c>
      <c r="I17" s="76">
        <v>0</v>
      </c>
      <c r="J17" s="46">
        <f t="shared" si="1"/>
        <v>5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/>
      <c r="P18" s="121">
        <f t="shared" si="2"/>
        <v>50</v>
      </c>
      <c r="Q18" s="12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18</v>
      </c>
      <c r="F23" s="71"/>
      <c r="G23" s="46">
        <f t="shared" si="0"/>
        <v>18</v>
      </c>
      <c r="H23" s="78">
        <v>0</v>
      </c>
      <c r="I23" s="76">
        <v>0</v>
      </c>
      <c r="J23" s="46">
        <f t="shared" si="1"/>
        <v>18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11</v>
      </c>
      <c r="K28" s="72">
        <v>2</v>
      </c>
      <c r="L28" s="15">
        <v>100</v>
      </c>
      <c r="M28" s="65">
        <f t="shared" si="3"/>
        <v>200</v>
      </c>
      <c r="N28" s="17" t="s">
        <v>16</v>
      </c>
      <c r="O28" s="18">
        <v>50</v>
      </c>
      <c r="P28" s="121">
        <f t="shared" si="2"/>
        <v>150</v>
      </c>
      <c r="Q28" s="127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6</v>
      </c>
      <c r="K31" s="72">
        <v>3</v>
      </c>
      <c r="L31" s="15">
        <v>100</v>
      </c>
      <c r="M31" s="65">
        <f t="shared" si="3"/>
        <v>300</v>
      </c>
      <c r="N31" s="17" t="s">
        <v>16</v>
      </c>
      <c r="O31" s="18"/>
      <c r="P31" s="121">
        <f t="shared" si="2"/>
        <v>300</v>
      </c>
      <c r="Q31" s="12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3"/>
        <v>130</v>
      </c>
      <c r="N35" s="17" t="s">
        <v>16</v>
      </c>
      <c r="O35" s="18"/>
      <c r="P35" s="121">
        <f t="shared" si="2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3"/>
        <v>100</v>
      </c>
      <c r="N39" s="17" t="s">
        <v>16</v>
      </c>
      <c r="O39" s="18">
        <v>50</v>
      </c>
      <c r="P39" s="121">
        <f t="shared" si="2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8</v>
      </c>
      <c r="K40" s="72">
        <v>2</v>
      </c>
      <c r="L40" s="15">
        <v>50</v>
      </c>
      <c r="M40" s="65">
        <f t="shared" si="3"/>
        <v>100</v>
      </c>
      <c r="N40" s="17" t="s">
        <v>16</v>
      </c>
      <c r="O40" s="18">
        <v>50</v>
      </c>
      <c r="P40" s="121">
        <f t="shared" si="2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11</v>
      </c>
      <c r="K41" s="72">
        <v>2</v>
      </c>
      <c r="L41" s="15">
        <v>50</v>
      </c>
      <c r="M41" s="65">
        <f t="shared" si="3"/>
        <v>100</v>
      </c>
      <c r="N41" s="17" t="s">
        <v>16</v>
      </c>
      <c r="O41" s="18">
        <v>50</v>
      </c>
      <c r="P41" s="121">
        <f t="shared" si="2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 t="shared" si="2"/>
        <v>50</v>
      </c>
      <c r="Q48" s="127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2"/>
        <v>50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3"/>
        <v>100</v>
      </c>
      <c r="N65" s="17" t="s">
        <v>16</v>
      </c>
      <c r="O65" s="18">
        <v>50</v>
      </c>
      <c r="P65" s="121">
        <f t="shared" si="2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21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>
        <v>30</v>
      </c>
      <c r="P80" s="121">
        <f t="shared" si="7"/>
        <v>25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30</v>
      </c>
      <c r="P81" s="121">
        <f t="shared" si="7"/>
        <v>25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32</v>
      </c>
      <c r="F110" s="71"/>
      <c r="G110" s="46">
        <f t="shared" si="20"/>
        <v>32</v>
      </c>
      <c r="H110" s="78">
        <v>0</v>
      </c>
      <c r="I110" s="76">
        <v>0</v>
      </c>
      <c r="J110" s="46">
        <f t="shared" si="21"/>
        <v>28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>
        <v>180</v>
      </c>
      <c r="P110" s="121">
        <f t="shared" si="7"/>
        <v>300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7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1">
        <f t="shared" ref="P133:P196" si="27">SUM(M133-O133)</f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4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35</v>
      </c>
      <c r="P173" s="121">
        <f t="shared" si="27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17</v>
      </c>
      <c r="F178" s="71"/>
      <c r="G178" s="46">
        <f t="shared" si="28"/>
        <v>17</v>
      </c>
      <c r="H178" s="78">
        <v>0</v>
      </c>
      <c r="I178" s="76">
        <v>0</v>
      </c>
      <c r="J178" s="46">
        <f t="shared" si="29"/>
        <v>17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ref="P197:P259" si="36">SUM(M197-O197)</f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30</v>
      </c>
      <c r="F205" s="71"/>
      <c r="G205" s="46">
        <f t="shared" si="28"/>
        <v>30</v>
      </c>
      <c r="H205" s="78">
        <v>0</v>
      </c>
      <c r="I205" s="76">
        <v>0</v>
      </c>
      <c r="J205" s="46">
        <f t="shared" si="29"/>
        <v>30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5</v>
      </c>
      <c r="F246" s="71"/>
      <c r="G246" s="46">
        <f t="shared" si="41"/>
        <v>5</v>
      </c>
      <c r="H246" s="78">
        <v>0</v>
      </c>
      <c r="I246" s="76">
        <v>0</v>
      </c>
      <c r="J246" s="46">
        <f t="shared" si="42"/>
        <v>4</v>
      </c>
      <c r="K246" s="72">
        <v>1</v>
      </c>
      <c r="L246" s="20">
        <v>49</v>
      </c>
      <c r="M246" s="65">
        <f t="shared" si="45"/>
        <v>49</v>
      </c>
      <c r="N246" s="17" t="s">
        <v>16</v>
      </c>
      <c r="O246" s="18">
        <v>29</v>
      </c>
      <c r="P246" s="121">
        <f t="shared" si="36"/>
        <v>20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8</v>
      </c>
      <c r="F249" s="71"/>
      <c r="G249" s="46">
        <f t="shared" si="41"/>
        <v>8</v>
      </c>
      <c r="H249" s="78">
        <v>0</v>
      </c>
      <c r="I249" s="76">
        <v>0</v>
      </c>
      <c r="J249" s="46">
        <f t="shared" si="42"/>
        <v>6</v>
      </c>
      <c r="K249" s="72">
        <v>2</v>
      </c>
      <c r="L249" s="20">
        <v>50</v>
      </c>
      <c r="M249" s="65">
        <f t="shared" si="32"/>
        <v>100</v>
      </c>
      <c r="N249" s="17" t="s">
        <v>16</v>
      </c>
      <c r="O249" s="18">
        <v>50</v>
      </c>
      <c r="P249" s="121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+'19'!J251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+'19'!J252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+'19'!J253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594.0100000000001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8" t="s">
        <v>212</v>
      </c>
      <c r="L261" s="179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2289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640</v>
      </c>
      <c r="O264" s="2">
        <v>90</v>
      </c>
      <c r="P264" s="2">
        <v>100</v>
      </c>
      <c r="Q264" s="88">
        <v>450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629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1020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1020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33</v>
      </c>
      <c r="F6" s="71">
        <v>10</v>
      </c>
      <c r="G6" s="46">
        <f t="shared" si="0"/>
        <v>43</v>
      </c>
      <c r="H6" s="78">
        <v>0</v>
      </c>
      <c r="I6" s="76">
        <v>0</v>
      </c>
      <c r="J6" s="46">
        <f t="shared" si="1"/>
        <v>43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11</v>
      </c>
      <c r="F16" s="71"/>
      <c r="G16" s="46">
        <f t="shared" si="0"/>
        <v>11</v>
      </c>
      <c r="H16" s="78">
        <v>0</v>
      </c>
      <c r="I16" s="76">
        <v>0</v>
      </c>
      <c r="J16" s="46">
        <f t="shared" si="1"/>
        <v>11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5</v>
      </c>
      <c r="F17" s="71"/>
      <c r="G17" s="46">
        <f t="shared" si="0"/>
        <v>5</v>
      </c>
      <c r="H17" s="78">
        <v>0</v>
      </c>
      <c r="I17" s="76">
        <v>0</v>
      </c>
      <c r="J17" s="46">
        <f t="shared" si="1"/>
        <v>5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7</v>
      </c>
      <c r="F22" s="71">
        <v>6</v>
      </c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18</v>
      </c>
      <c r="F23" s="71"/>
      <c r="G23" s="46">
        <f t="shared" si="0"/>
        <v>18</v>
      </c>
      <c r="H23" s="78">
        <v>0</v>
      </c>
      <c r="I23" s="76">
        <v>0</v>
      </c>
      <c r="J23" s="46">
        <f t="shared" si="1"/>
        <v>18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11</v>
      </c>
      <c r="F28" s="71">
        <v>5</v>
      </c>
      <c r="G28" s="46">
        <f t="shared" si="5"/>
        <v>16</v>
      </c>
      <c r="H28" s="78">
        <v>0</v>
      </c>
      <c r="I28" s="76">
        <v>0</v>
      </c>
      <c r="J28" s="46">
        <f t="shared" si="6"/>
        <v>15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6</v>
      </c>
      <c r="F31" s="71">
        <v>10</v>
      </c>
      <c r="G31" s="46">
        <f t="shared" si="5"/>
        <v>16</v>
      </c>
      <c r="H31" s="78">
        <v>0</v>
      </c>
      <c r="I31" s="76">
        <v>0</v>
      </c>
      <c r="J31" s="46">
        <f t="shared" si="6"/>
        <v>15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1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1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7</v>
      </c>
      <c r="F74" s="71">
        <v>5</v>
      </c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5</v>
      </c>
      <c r="F77" s="71">
        <v>5</v>
      </c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3</v>
      </c>
      <c r="F80" s="71">
        <v>3</v>
      </c>
      <c r="G80" s="46">
        <f t="shared" si="5"/>
        <v>6</v>
      </c>
      <c r="H80" s="78">
        <v>0</v>
      </c>
      <c r="I80" s="76">
        <v>0</v>
      </c>
      <c r="J80" s="46">
        <f t="shared" si="6"/>
        <v>4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60</v>
      </c>
      <c r="P80" s="121">
        <f t="shared" si="7"/>
        <v>50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2</v>
      </c>
      <c r="F81" s="71">
        <v>3</v>
      </c>
      <c r="G81" s="46">
        <f t="shared" si="5"/>
        <v>5</v>
      </c>
      <c r="H81" s="78">
        <v>0</v>
      </c>
      <c r="I81" s="76">
        <v>0</v>
      </c>
      <c r="J81" s="46">
        <f t="shared" si="6"/>
        <v>3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60</v>
      </c>
      <c r="P81" s="121">
        <f t="shared" si="7"/>
        <v>50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28</v>
      </c>
      <c r="F110" s="71">
        <v>9</v>
      </c>
      <c r="G110" s="46">
        <f t="shared" si="20"/>
        <v>37</v>
      </c>
      <c r="H110" s="78">
        <v>0</v>
      </c>
      <c r="I110" s="76">
        <v>0</v>
      </c>
      <c r="J110" s="46">
        <f t="shared" si="21"/>
        <v>35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>
        <v>120</v>
      </c>
      <c r="P110" s="121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3</v>
      </c>
      <c r="F115" s="71">
        <v>10</v>
      </c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3</v>
      </c>
      <c r="F131" s="71">
        <v>5</v>
      </c>
      <c r="G131" s="46">
        <f t="shared" si="20"/>
        <v>8</v>
      </c>
      <c r="H131" s="78">
        <v>0</v>
      </c>
      <c r="I131" s="76">
        <v>0</v>
      </c>
      <c r="J131" s="46">
        <f t="shared" si="21"/>
        <v>8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7</v>
      </c>
      <c r="F133" s="71">
        <v>5</v>
      </c>
      <c r="G133" s="46">
        <f t="shared" si="20"/>
        <v>12</v>
      </c>
      <c r="H133" s="78">
        <v>0</v>
      </c>
      <c r="I133" s="76">
        <v>0</v>
      </c>
      <c r="J133" s="46">
        <f t="shared" si="21"/>
        <v>10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25</v>
      </c>
      <c r="P133" s="121">
        <f t="shared" si="7"/>
        <v>75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17</v>
      </c>
      <c r="F178" s="71"/>
      <c r="G178" s="46">
        <f t="shared" si="28"/>
        <v>17</v>
      </c>
      <c r="H178" s="78">
        <v>0</v>
      </c>
      <c r="I178" s="76">
        <v>0</v>
      </c>
      <c r="J178" s="46">
        <f t="shared" si="29"/>
        <v>17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>
        <v>5</v>
      </c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30</v>
      </c>
      <c r="F205" s="71"/>
      <c r="G205" s="46">
        <f t="shared" si="28"/>
        <v>30</v>
      </c>
      <c r="H205" s="78">
        <v>0</v>
      </c>
      <c r="I205" s="76">
        <v>0</v>
      </c>
      <c r="J205" s="46">
        <f t="shared" si="29"/>
        <v>30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>
        <v>5</v>
      </c>
      <c r="G209" s="46">
        <f t="shared" si="28"/>
        <v>5</v>
      </c>
      <c r="H209" s="78">
        <v>0</v>
      </c>
      <c r="I209" s="76">
        <v>0</v>
      </c>
      <c r="J209" s="46">
        <f t="shared" si="29"/>
        <v>4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1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4</v>
      </c>
      <c r="F246" s="71"/>
      <c r="G246" s="46">
        <f t="shared" si="41"/>
        <v>4</v>
      </c>
      <c r="H246" s="78">
        <v>0</v>
      </c>
      <c r="I246" s="76">
        <v>0</v>
      </c>
      <c r="J246" s="46">
        <f t="shared" si="42"/>
        <v>2</v>
      </c>
      <c r="K246" s="72">
        <v>2</v>
      </c>
      <c r="L246" s="20">
        <v>20</v>
      </c>
      <c r="M246" s="65">
        <f t="shared" si="45"/>
        <v>40</v>
      </c>
      <c r="N246" s="17" t="s">
        <v>16</v>
      </c>
      <c r="O246" s="18"/>
      <c r="P246" s="121">
        <f t="shared" si="36"/>
        <v>40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6</v>
      </c>
      <c r="F249" s="71">
        <v>5</v>
      </c>
      <c r="G249" s="46">
        <f t="shared" si="41"/>
        <v>11</v>
      </c>
      <c r="H249" s="78">
        <v>0</v>
      </c>
      <c r="I249" s="76">
        <v>0</v>
      </c>
      <c r="J249" s="46">
        <f t="shared" si="42"/>
        <v>11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+'20'!J251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+'20'!J252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+'20'!J253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498.71000000000004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1530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640</v>
      </c>
      <c r="O264" s="2">
        <v>260</v>
      </c>
      <c r="P264" s="2">
        <v>140</v>
      </c>
      <c r="Q264" s="2">
        <v>240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315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575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575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2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21">
        <f>SUM(M5-O5)</f>
        <v>25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43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>
        <v>1</v>
      </c>
      <c r="G13" s="46">
        <f t="shared" si="0"/>
        <v>1</v>
      </c>
      <c r="H13" s="78">
        <v>0</v>
      </c>
      <c r="I13" s="76">
        <v>0</v>
      </c>
      <c r="J13" s="46">
        <f t="shared" si="1"/>
        <v>0</v>
      </c>
      <c r="K13" s="72">
        <v>1</v>
      </c>
      <c r="L13" s="15">
        <v>50</v>
      </c>
      <c r="M13" s="65">
        <f t="shared" si="2"/>
        <v>50</v>
      </c>
      <c r="N13" s="17" t="s">
        <v>16</v>
      </c>
      <c r="O13" s="18">
        <v>25</v>
      </c>
      <c r="P13" s="121">
        <f t="shared" si="3"/>
        <v>25</v>
      </c>
      <c r="Q13" s="127">
        <v>19.82</v>
      </c>
      <c r="R13" s="43">
        <f t="shared" si="4"/>
        <v>19.82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11</v>
      </c>
      <c r="F16" s="71"/>
      <c r="G16" s="46">
        <f t="shared" si="0"/>
        <v>11</v>
      </c>
      <c r="H16" s="78">
        <v>0</v>
      </c>
      <c r="I16" s="76">
        <v>0</v>
      </c>
      <c r="J16" s="46">
        <f t="shared" si="1"/>
        <v>11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5</v>
      </c>
      <c r="F17" s="71"/>
      <c r="G17" s="46">
        <f t="shared" si="0"/>
        <v>5</v>
      </c>
      <c r="H17" s="78">
        <v>0</v>
      </c>
      <c r="I17" s="76">
        <v>0</v>
      </c>
      <c r="J17" s="46">
        <f t="shared" si="1"/>
        <v>5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1">
        <f t="shared" si="3"/>
        <v>25</v>
      </c>
      <c r="Q18" s="12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18</v>
      </c>
      <c r="F23" s="71"/>
      <c r="G23" s="46">
        <f t="shared" si="0"/>
        <v>18</v>
      </c>
      <c r="H23" s="78">
        <v>0</v>
      </c>
      <c r="I23" s="76">
        <v>0</v>
      </c>
      <c r="J23" s="46">
        <f t="shared" si="1"/>
        <v>18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9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1">
        <f t="shared" si="3"/>
        <v>100</v>
      </c>
      <c r="Q24" s="12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1">
        <f t="shared" si="3"/>
        <v>50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1">
        <f t="shared" si="3"/>
        <v>25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120</v>
      </c>
      <c r="P62" s="121">
        <f t="shared" si="3"/>
        <v>120</v>
      </c>
      <c r="Q62" s="127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121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2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1">
        <f t="shared" si="7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35</v>
      </c>
      <c r="F110" s="71"/>
      <c r="G110" s="46">
        <f t="shared" si="20"/>
        <v>35</v>
      </c>
      <c r="H110" s="78">
        <v>0</v>
      </c>
      <c r="I110" s="76">
        <v>0</v>
      </c>
      <c r="J110" s="46">
        <f t="shared" si="21"/>
        <v>35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6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1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9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17</v>
      </c>
      <c r="F178" s="71"/>
      <c r="G178" s="46">
        <f t="shared" si="28"/>
        <v>17</v>
      </c>
      <c r="H178" s="78">
        <v>0</v>
      </c>
      <c r="I178" s="76">
        <v>0</v>
      </c>
      <c r="J178" s="46">
        <f t="shared" si="29"/>
        <v>17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30</v>
      </c>
      <c r="F205" s="71"/>
      <c r="G205" s="46">
        <f t="shared" si="28"/>
        <v>30</v>
      </c>
      <c r="H205" s="78">
        <v>0</v>
      </c>
      <c r="I205" s="76">
        <v>0</v>
      </c>
      <c r="J205" s="46">
        <f t="shared" si="29"/>
        <v>29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21">
        <f t="shared" si="36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4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2</v>
      </c>
      <c r="F246" s="71"/>
      <c r="G246" s="46">
        <f t="shared" si="41"/>
        <v>2</v>
      </c>
      <c r="H246" s="78">
        <v>0</v>
      </c>
      <c r="I246" s="76">
        <v>0</v>
      </c>
      <c r="J246" s="46">
        <f t="shared" si="42"/>
        <v>2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11</v>
      </c>
      <c r="F249" s="71"/>
      <c r="G249" s="46">
        <f t="shared" si="41"/>
        <v>11</v>
      </c>
      <c r="H249" s="78">
        <v>0</v>
      </c>
      <c r="I249" s="76">
        <v>0</v>
      </c>
      <c r="J249" s="46">
        <f t="shared" si="42"/>
        <v>11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+'21'!J251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+'21'!J252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+'21'!J253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442.83999999999992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1255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135</v>
      </c>
      <c r="O264" s="2">
        <v>75</v>
      </c>
      <c r="P264" s="2">
        <v>60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420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700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700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41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69" si="3">SUM(M6-O6)</f>
        <v>200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11</v>
      </c>
      <c r="F16" s="71"/>
      <c r="G16" s="46">
        <f t="shared" si="0"/>
        <v>11</v>
      </c>
      <c r="H16" s="78">
        <v>0</v>
      </c>
      <c r="I16" s="76">
        <v>0</v>
      </c>
      <c r="J16" s="46">
        <f t="shared" si="1"/>
        <v>11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5</v>
      </c>
      <c r="F17" s="71"/>
      <c r="G17" s="46">
        <f t="shared" si="0"/>
        <v>5</v>
      </c>
      <c r="H17" s="78">
        <v>0</v>
      </c>
      <c r="I17" s="76">
        <v>0</v>
      </c>
      <c r="J17" s="46">
        <f t="shared" si="1"/>
        <v>5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18</v>
      </c>
      <c r="F23" s="71"/>
      <c r="G23" s="46">
        <f t="shared" si="0"/>
        <v>18</v>
      </c>
      <c r="H23" s="78">
        <v>0</v>
      </c>
      <c r="I23" s="76">
        <v>0</v>
      </c>
      <c r="J23" s="46">
        <f t="shared" si="1"/>
        <v>18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1">
        <f t="shared" si="3"/>
        <v>200</v>
      </c>
      <c r="Q24" s="12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1">
        <f t="shared" si="3"/>
        <v>100</v>
      </c>
      <c r="Q28" s="127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100</v>
      </c>
      <c r="M32" s="65">
        <f t="shared" si="2"/>
        <v>100</v>
      </c>
      <c r="N32" s="17" t="s">
        <v>16</v>
      </c>
      <c r="O32" s="18"/>
      <c r="P32" s="23">
        <f t="shared" si="3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35</v>
      </c>
      <c r="F110" s="71"/>
      <c r="G110" s="46">
        <f t="shared" si="20"/>
        <v>35</v>
      </c>
      <c r="H110" s="78">
        <v>0</v>
      </c>
      <c r="I110" s="76">
        <v>0</v>
      </c>
      <c r="J110" s="46">
        <f t="shared" si="21"/>
        <v>32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/>
      <c r="P110" s="121">
        <f t="shared" si="7"/>
        <v>360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6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8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17</v>
      </c>
      <c r="F178" s="71"/>
      <c r="G178" s="46">
        <f t="shared" si="28"/>
        <v>17</v>
      </c>
      <c r="H178" s="78">
        <v>0</v>
      </c>
      <c r="I178" s="76">
        <v>0</v>
      </c>
      <c r="J178" s="46">
        <f t="shared" si="29"/>
        <v>17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29</v>
      </c>
      <c r="F205" s="71"/>
      <c r="G205" s="46">
        <f t="shared" si="28"/>
        <v>29</v>
      </c>
      <c r="H205" s="78">
        <v>0</v>
      </c>
      <c r="I205" s="76">
        <v>0</v>
      </c>
      <c r="J205" s="46">
        <f t="shared" si="29"/>
        <v>28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21">
        <f t="shared" si="36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3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1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2</v>
      </c>
      <c r="F246" s="71"/>
      <c r="G246" s="46">
        <f t="shared" si="41"/>
        <v>2</v>
      </c>
      <c r="H246" s="78">
        <v>0</v>
      </c>
      <c r="I246" s="76">
        <v>0</v>
      </c>
      <c r="J246" s="46">
        <f t="shared" si="42"/>
        <v>2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11</v>
      </c>
      <c r="F249" s="71"/>
      <c r="G249" s="46">
        <f t="shared" si="41"/>
        <v>11</v>
      </c>
      <c r="H249" s="78">
        <v>0</v>
      </c>
      <c r="I249" s="76">
        <v>0</v>
      </c>
      <c r="J249" s="46">
        <f t="shared" si="42"/>
        <v>10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1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+'22'!J251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+'22'!J252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+'22'!J253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476.17999999999995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1535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405</v>
      </c>
      <c r="O264" s="2">
        <v>105</v>
      </c>
      <c r="P264" s="2">
        <v>100</v>
      </c>
      <c r="Q264" s="2">
        <v>200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1030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1030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</v>
      </c>
      <c r="F5" s="71">
        <v>5</v>
      </c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41</v>
      </c>
      <c r="F6" s="71">
        <v>20</v>
      </c>
      <c r="G6" s="46">
        <f t="shared" si="0"/>
        <v>61</v>
      </c>
      <c r="H6" s="78">
        <v>0</v>
      </c>
      <c r="I6" s="76">
        <v>0</v>
      </c>
      <c r="J6" s="46">
        <f t="shared" si="1"/>
        <v>57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1">
        <f t="shared" ref="P6:P69" si="3">SUM(M6-O6)</f>
        <v>400</v>
      </c>
      <c r="Q6" s="12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7</v>
      </c>
      <c r="F15" s="71">
        <v>5</v>
      </c>
      <c r="G15" s="46">
        <f t="shared" si="0"/>
        <v>12</v>
      </c>
      <c r="H15" s="78">
        <v>0</v>
      </c>
      <c r="I15" s="76">
        <v>0</v>
      </c>
      <c r="J15" s="46">
        <f t="shared" si="1"/>
        <v>12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11</v>
      </c>
      <c r="F16" s="71"/>
      <c r="G16" s="46">
        <f t="shared" si="0"/>
        <v>11</v>
      </c>
      <c r="H16" s="78">
        <v>0</v>
      </c>
      <c r="I16" s="76">
        <v>0</v>
      </c>
      <c r="J16" s="46">
        <f t="shared" si="1"/>
        <v>11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5</v>
      </c>
      <c r="F17" s="71">
        <v>3</v>
      </c>
      <c r="G17" s="46">
        <f t="shared" si="0"/>
        <v>8</v>
      </c>
      <c r="H17" s="78">
        <v>0</v>
      </c>
      <c r="I17" s="76">
        <v>0</v>
      </c>
      <c r="J17" s="46">
        <f t="shared" si="1"/>
        <v>7</v>
      </c>
      <c r="K17" s="72">
        <v>1</v>
      </c>
      <c r="L17" s="15">
        <v>50</v>
      </c>
      <c r="M17" s="65">
        <f t="shared" si="2"/>
        <v>50</v>
      </c>
      <c r="N17" s="17" t="s">
        <v>16</v>
      </c>
      <c r="O17" s="18">
        <v>25</v>
      </c>
      <c r="P17" s="121">
        <f t="shared" si="3"/>
        <v>25</v>
      </c>
      <c r="Q17" s="127">
        <v>4</v>
      </c>
      <c r="R17" s="43">
        <f t="shared" si="4"/>
        <v>4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5</v>
      </c>
      <c r="F18" s="71">
        <v>4</v>
      </c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13</v>
      </c>
      <c r="F22" s="71">
        <v>10</v>
      </c>
      <c r="G22" s="46">
        <f t="shared" si="0"/>
        <v>23</v>
      </c>
      <c r="H22" s="78">
        <v>0</v>
      </c>
      <c r="I22" s="76">
        <v>0</v>
      </c>
      <c r="J22" s="46">
        <f t="shared" si="1"/>
        <v>23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18</v>
      </c>
      <c r="F23" s="71"/>
      <c r="G23" s="46">
        <f t="shared" si="0"/>
        <v>18</v>
      </c>
      <c r="H23" s="78">
        <v>0</v>
      </c>
      <c r="I23" s="76">
        <v>0</v>
      </c>
      <c r="J23" s="46">
        <f t="shared" si="1"/>
        <v>18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7</v>
      </c>
      <c r="F24" s="71">
        <v>9</v>
      </c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12</v>
      </c>
      <c r="F28" s="71">
        <v>5</v>
      </c>
      <c r="G28" s="46">
        <f t="shared" si="5"/>
        <v>17</v>
      </c>
      <c r="H28" s="78">
        <v>0</v>
      </c>
      <c r="I28" s="76">
        <v>0</v>
      </c>
      <c r="J28" s="46">
        <f t="shared" si="6"/>
        <v>16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13</v>
      </c>
      <c r="F31" s="71">
        <v>10</v>
      </c>
      <c r="G31" s="46">
        <f t="shared" si="5"/>
        <v>23</v>
      </c>
      <c r="H31" s="78">
        <v>0</v>
      </c>
      <c r="I31" s="76">
        <v>0</v>
      </c>
      <c r="J31" s="46">
        <f t="shared" si="6"/>
        <v>15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21">
        <f t="shared" si="3"/>
        <v>800</v>
      </c>
      <c r="Q31" s="127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1</v>
      </c>
      <c r="F32" s="71">
        <v>1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>
        <v>1</v>
      </c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1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1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11</v>
      </c>
      <c r="F74" s="71">
        <v>5</v>
      </c>
      <c r="G74" s="46">
        <f t="shared" si="5"/>
        <v>16</v>
      </c>
      <c r="H74" s="78">
        <v>0</v>
      </c>
      <c r="I74" s="76">
        <v>0</v>
      </c>
      <c r="J74" s="46">
        <f t="shared" si="6"/>
        <v>16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8</v>
      </c>
      <c r="F77" s="71">
        <v>5</v>
      </c>
      <c r="G77" s="46">
        <f t="shared" si="5"/>
        <v>13</v>
      </c>
      <c r="H77" s="78">
        <v>0</v>
      </c>
      <c r="I77" s="76">
        <v>0</v>
      </c>
      <c r="J77" s="46">
        <f t="shared" si="6"/>
        <v>13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3</v>
      </c>
      <c r="F81" s="71">
        <v>2</v>
      </c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32</v>
      </c>
      <c r="F110" s="71"/>
      <c r="G110" s="46">
        <f t="shared" si="20"/>
        <v>32</v>
      </c>
      <c r="H110" s="78">
        <v>0</v>
      </c>
      <c r="I110" s="76">
        <v>0</v>
      </c>
      <c r="J110" s="46">
        <f t="shared" si="21"/>
        <v>32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7</v>
      </c>
      <c r="F116" s="71">
        <v>5</v>
      </c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6</v>
      </c>
      <c r="F131" s="71">
        <v>5</v>
      </c>
      <c r="G131" s="46">
        <f t="shared" si="20"/>
        <v>11</v>
      </c>
      <c r="H131" s="78">
        <v>0</v>
      </c>
      <c r="I131" s="76">
        <v>0</v>
      </c>
      <c r="J131" s="46">
        <f t="shared" si="21"/>
        <v>11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8</v>
      </c>
      <c r="F133" s="71">
        <v>5</v>
      </c>
      <c r="G133" s="46">
        <f t="shared" si="20"/>
        <v>13</v>
      </c>
      <c r="H133" s="78">
        <v>0</v>
      </c>
      <c r="I133" s="76">
        <v>0</v>
      </c>
      <c r="J133" s="46">
        <f t="shared" si="21"/>
        <v>10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75</v>
      </c>
      <c r="P133" s="121">
        <f t="shared" si="7"/>
        <v>75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17</v>
      </c>
      <c r="F178" s="71"/>
      <c r="G178" s="46">
        <f t="shared" si="28"/>
        <v>17</v>
      </c>
      <c r="H178" s="78">
        <v>0</v>
      </c>
      <c r="I178" s="76">
        <v>0</v>
      </c>
      <c r="J178" s="46">
        <f t="shared" si="29"/>
        <v>17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28</v>
      </c>
      <c r="F205" s="71"/>
      <c r="G205" s="46">
        <f t="shared" si="28"/>
        <v>28</v>
      </c>
      <c r="H205" s="78">
        <v>0</v>
      </c>
      <c r="I205" s="76">
        <v>0</v>
      </c>
      <c r="J205" s="46">
        <f t="shared" si="29"/>
        <v>28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2</v>
      </c>
      <c r="F246" s="71"/>
      <c r="G246" s="46">
        <f t="shared" si="41"/>
        <v>2</v>
      </c>
      <c r="H246" s="78">
        <v>0</v>
      </c>
      <c r="I246" s="76">
        <v>0</v>
      </c>
      <c r="J246" s="46">
        <f t="shared" si="42"/>
        <v>2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10</v>
      </c>
      <c r="F249" s="71"/>
      <c r="G249" s="46">
        <f t="shared" si="41"/>
        <v>10</v>
      </c>
      <c r="H249" s="78">
        <v>0</v>
      </c>
      <c r="I249" s="76">
        <v>0</v>
      </c>
      <c r="J249" s="46">
        <f t="shared" si="42"/>
        <v>9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>
        <v>25</v>
      </c>
      <c r="P249" s="121">
        <f t="shared" si="36"/>
        <v>25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+'23'!J251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+'23'!J252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+'23'!J253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619.08000000000004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1765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65</v>
      </c>
      <c r="O264" s="2">
        <v>65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225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1475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1475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57</v>
      </c>
      <c r="F6" s="71"/>
      <c r="G6" s="46">
        <f t="shared" si="0"/>
        <v>57</v>
      </c>
      <c r="H6" s="78">
        <v>0</v>
      </c>
      <c r="I6" s="76">
        <v>0</v>
      </c>
      <c r="J6" s="46">
        <f t="shared" si="1"/>
        <v>55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69" si="3">SUM(M6-O6)</f>
        <v>200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12</v>
      </c>
      <c r="F15" s="71"/>
      <c r="G15" s="46">
        <f t="shared" si="0"/>
        <v>12</v>
      </c>
      <c r="H15" s="78">
        <v>0</v>
      </c>
      <c r="I15" s="76">
        <v>0</v>
      </c>
      <c r="J15" s="46">
        <f t="shared" si="1"/>
        <v>12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11</v>
      </c>
      <c r="F16" s="71"/>
      <c r="G16" s="46">
        <f t="shared" si="0"/>
        <v>11</v>
      </c>
      <c r="H16" s="78">
        <v>0</v>
      </c>
      <c r="I16" s="76">
        <v>0</v>
      </c>
      <c r="J16" s="46">
        <f t="shared" si="1"/>
        <v>11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7</v>
      </c>
      <c r="F17" s="71"/>
      <c r="G17" s="46">
        <f t="shared" si="0"/>
        <v>7</v>
      </c>
      <c r="H17" s="78">
        <v>0</v>
      </c>
      <c r="I17" s="76">
        <v>0</v>
      </c>
      <c r="J17" s="46">
        <f t="shared" si="1"/>
        <v>7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18</v>
      </c>
      <c r="F23" s="71"/>
      <c r="G23" s="46">
        <f t="shared" si="0"/>
        <v>18</v>
      </c>
      <c r="H23" s="78">
        <v>0</v>
      </c>
      <c r="I23" s="76">
        <v>0</v>
      </c>
      <c r="J23" s="46">
        <f t="shared" si="1"/>
        <v>18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>
        <v>3</v>
      </c>
      <c r="G25" s="46">
        <f t="shared" si="0"/>
        <v>3</v>
      </c>
      <c r="H25" s="78">
        <v>0</v>
      </c>
      <c r="I25" s="76">
        <v>0</v>
      </c>
      <c r="J25" s="46">
        <f t="shared" si="1"/>
        <v>0</v>
      </c>
      <c r="K25" s="72">
        <v>3</v>
      </c>
      <c r="L25" s="15">
        <v>100</v>
      </c>
      <c r="M25" s="65">
        <f t="shared" si="2"/>
        <v>300</v>
      </c>
      <c r="N25" s="17" t="s">
        <v>16</v>
      </c>
      <c r="O25" s="18">
        <v>150</v>
      </c>
      <c r="P25" s="121">
        <f t="shared" si="3"/>
        <v>150</v>
      </c>
      <c r="Q25" s="90">
        <v>39.770000000000003</v>
      </c>
      <c r="R25" s="43">
        <f t="shared" si="4"/>
        <v>119.31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6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1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9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1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1">
        <f t="shared" si="3"/>
        <v>25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16</v>
      </c>
      <c r="F74" s="71"/>
      <c r="G74" s="46">
        <f t="shared" si="5"/>
        <v>16</v>
      </c>
      <c r="H74" s="78">
        <v>0</v>
      </c>
      <c r="I74" s="76">
        <v>0</v>
      </c>
      <c r="J74" s="46">
        <f t="shared" si="6"/>
        <v>12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75</v>
      </c>
      <c r="P74" s="121">
        <f t="shared" si="7"/>
        <v>125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9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50</v>
      </c>
      <c r="P77" s="121">
        <f t="shared" si="7"/>
        <v>150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1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32</v>
      </c>
      <c r="F110" s="71"/>
      <c r="G110" s="46">
        <f t="shared" si="20"/>
        <v>32</v>
      </c>
      <c r="H110" s="78">
        <v>0</v>
      </c>
      <c r="I110" s="76">
        <v>0</v>
      </c>
      <c r="J110" s="46">
        <f t="shared" si="21"/>
        <v>28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>
        <v>240</v>
      </c>
      <c r="P110" s="121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1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11</v>
      </c>
      <c r="F131" s="71"/>
      <c r="G131" s="46">
        <f t="shared" si="20"/>
        <v>11</v>
      </c>
      <c r="H131" s="78">
        <v>0</v>
      </c>
      <c r="I131" s="76">
        <v>0</v>
      </c>
      <c r="J131" s="46">
        <f t="shared" si="21"/>
        <v>11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9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17</v>
      </c>
      <c r="F178" s="71"/>
      <c r="G178" s="46">
        <f t="shared" si="28"/>
        <v>17</v>
      </c>
      <c r="H178" s="78">
        <v>0</v>
      </c>
      <c r="I178" s="76">
        <v>0</v>
      </c>
      <c r="J178" s="46">
        <f t="shared" si="29"/>
        <v>17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28</v>
      </c>
      <c r="F205" s="71"/>
      <c r="G205" s="46">
        <f t="shared" si="28"/>
        <v>28</v>
      </c>
      <c r="H205" s="78">
        <v>0</v>
      </c>
      <c r="I205" s="76">
        <v>0</v>
      </c>
      <c r="J205" s="46">
        <f t="shared" si="29"/>
        <v>28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2</v>
      </c>
      <c r="F246" s="71"/>
      <c r="G246" s="46">
        <f t="shared" si="41"/>
        <v>2</v>
      </c>
      <c r="H246" s="78">
        <v>0</v>
      </c>
      <c r="I246" s="76">
        <v>0</v>
      </c>
      <c r="J246" s="46">
        <f t="shared" si="42"/>
        <v>2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9</v>
      </c>
      <c r="F249" s="71"/>
      <c r="G249" s="46">
        <f t="shared" si="41"/>
        <v>9</v>
      </c>
      <c r="H249" s="78">
        <v>0</v>
      </c>
      <c r="I249" s="76">
        <v>0</v>
      </c>
      <c r="J249" s="46">
        <f t="shared" si="42"/>
        <v>9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+'24'!J251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+'24'!J252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+'24'!J253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615.25000000000011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2010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110</v>
      </c>
      <c r="O264" s="2">
        <v>50</v>
      </c>
      <c r="P264" s="2">
        <v>60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665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1235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1235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55</v>
      </c>
      <c r="F6" s="71"/>
      <c r="G6" s="46">
        <f t="shared" si="0"/>
        <v>55</v>
      </c>
      <c r="H6" s="78">
        <v>0</v>
      </c>
      <c r="I6" s="76">
        <v>0</v>
      </c>
      <c r="J6" s="46">
        <f t="shared" si="1"/>
        <v>55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12</v>
      </c>
      <c r="F15" s="71"/>
      <c r="G15" s="46">
        <f t="shared" si="0"/>
        <v>12</v>
      </c>
      <c r="H15" s="78">
        <v>0</v>
      </c>
      <c r="I15" s="76">
        <v>0</v>
      </c>
      <c r="J15" s="46">
        <f t="shared" si="1"/>
        <v>11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27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11</v>
      </c>
      <c r="F16" s="71"/>
      <c r="G16" s="46">
        <f t="shared" si="0"/>
        <v>11</v>
      </c>
      <c r="H16" s="78">
        <v>0</v>
      </c>
      <c r="I16" s="76">
        <v>0</v>
      </c>
      <c r="J16" s="46">
        <f t="shared" si="1"/>
        <v>11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7</v>
      </c>
      <c r="F17" s="71"/>
      <c r="G17" s="46">
        <f t="shared" si="0"/>
        <v>7</v>
      </c>
      <c r="H17" s="78">
        <v>0</v>
      </c>
      <c r="I17" s="76">
        <v>0</v>
      </c>
      <c r="J17" s="46">
        <f t="shared" si="1"/>
        <v>7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1">
        <f t="shared" si="3"/>
        <v>50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18</v>
      </c>
      <c r="F23" s="71"/>
      <c r="G23" s="46">
        <f t="shared" si="0"/>
        <v>18</v>
      </c>
      <c r="H23" s="78">
        <v>0</v>
      </c>
      <c r="I23" s="76">
        <v>0</v>
      </c>
      <c r="J23" s="46">
        <f t="shared" si="1"/>
        <v>18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2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21">
        <f t="shared" si="3"/>
        <v>60</v>
      </c>
      <c r="Q56" s="127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1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1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1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28</v>
      </c>
      <c r="F110" s="71"/>
      <c r="G110" s="46">
        <f t="shared" si="20"/>
        <v>28</v>
      </c>
      <c r="H110" s="78">
        <v>0</v>
      </c>
      <c r="I110" s="76">
        <v>0</v>
      </c>
      <c r="J110" s="46">
        <f t="shared" si="21"/>
        <v>27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1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1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11</v>
      </c>
      <c r="F131" s="71"/>
      <c r="G131" s="46">
        <f t="shared" si="20"/>
        <v>11</v>
      </c>
      <c r="H131" s="78">
        <v>0</v>
      </c>
      <c r="I131" s="76">
        <v>0</v>
      </c>
      <c r="J131" s="46">
        <f t="shared" si="21"/>
        <v>11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>
        <v>3</v>
      </c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17</v>
      </c>
      <c r="F178" s="71"/>
      <c r="G178" s="46">
        <f t="shared" si="28"/>
        <v>17</v>
      </c>
      <c r="H178" s="78">
        <v>0</v>
      </c>
      <c r="I178" s="76">
        <v>0</v>
      </c>
      <c r="J178" s="46">
        <f t="shared" si="29"/>
        <v>17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28</v>
      </c>
      <c r="F205" s="71"/>
      <c r="G205" s="46">
        <f t="shared" si="28"/>
        <v>28</v>
      </c>
      <c r="H205" s="78">
        <v>0</v>
      </c>
      <c r="I205" s="76">
        <v>0</v>
      </c>
      <c r="J205" s="46">
        <f t="shared" si="29"/>
        <v>28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2</v>
      </c>
      <c r="F246" s="71"/>
      <c r="G246" s="46">
        <f t="shared" si="41"/>
        <v>2</v>
      </c>
      <c r="H246" s="78">
        <v>0</v>
      </c>
      <c r="I246" s="76">
        <v>0</v>
      </c>
      <c r="J246" s="46">
        <f t="shared" si="42"/>
        <v>2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9</v>
      </c>
      <c r="F249" s="71"/>
      <c r="G249" s="46">
        <f t="shared" si="41"/>
        <v>9</v>
      </c>
      <c r="H249" s="78">
        <v>0</v>
      </c>
      <c r="I249" s="76">
        <v>0</v>
      </c>
      <c r="J249" s="46">
        <f t="shared" si="42"/>
        <v>9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+'25'!J251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+'25'!J252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+'25'!J253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254.68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850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160</v>
      </c>
      <c r="O264" s="2">
        <v>60</v>
      </c>
      <c r="P264" s="2">
        <v>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235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455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455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55</v>
      </c>
      <c r="F6" s="71"/>
      <c r="G6" s="46">
        <f t="shared" si="0"/>
        <v>55</v>
      </c>
      <c r="H6" s="78">
        <v>0</v>
      </c>
      <c r="I6" s="76">
        <v>0</v>
      </c>
      <c r="J6" s="46">
        <f t="shared" si="1"/>
        <v>49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300</v>
      </c>
      <c r="P6" s="121">
        <f t="shared" ref="P6:P69" si="3">SUM(M6-O6)</f>
        <v>300</v>
      </c>
      <c r="Q6" s="127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11</v>
      </c>
      <c r="F15" s="71"/>
      <c r="G15" s="46">
        <f t="shared" si="0"/>
        <v>11</v>
      </c>
      <c r="H15" s="78">
        <v>0</v>
      </c>
      <c r="I15" s="76">
        <v>0</v>
      </c>
      <c r="J15" s="46">
        <f t="shared" si="1"/>
        <v>11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11</v>
      </c>
      <c r="F16" s="71"/>
      <c r="G16" s="46">
        <f t="shared" si="0"/>
        <v>11</v>
      </c>
      <c r="H16" s="78">
        <v>0</v>
      </c>
      <c r="I16" s="76">
        <v>0</v>
      </c>
      <c r="J16" s="46">
        <f t="shared" si="1"/>
        <v>11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7</v>
      </c>
      <c r="F17" s="71"/>
      <c r="G17" s="46">
        <f t="shared" si="0"/>
        <v>7</v>
      </c>
      <c r="H17" s="78">
        <v>0</v>
      </c>
      <c r="I17" s="76">
        <v>0</v>
      </c>
      <c r="J17" s="46">
        <f t="shared" si="1"/>
        <v>7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1">
        <f t="shared" si="3"/>
        <v>25</v>
      </c>
      <c r="Q18" s="12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18</v>
      </c>
      <c r="F23" s="71"/>
      <c r="G23" s="46">
        <f t="shared" si="0"/>
        <v>18</v>
      </c>
      <c r="H23" s="78">
        <v>0</v>
      </c>
      <c r="I23" s="76">
        <v>0</v>
      </c>
      <c r="J23" s="46">
        <f t="shared" si="1"/>
        <v>18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13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100</v>
      </c>
      <c r="P24" s="121">
        <f t="shared" si="3"/>
        <v>200</v>
      </c>
      <c r="Q24" s="127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100</v>
      </c>
      <c r="P28" s="121">
        <f t="shared" si="3"/>
        <v>200</v>
      </c>
      <c r="Q28" s="127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1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/>
      <c r="P80" s="121">
        <f t="shared" si="7"/>
        <v>165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2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21">
        <f t="shared" si="7"/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27</v>
      </c>
      <c r="F110" s="71"/>
      <c r="G110" s="46">
        <f t="shared" si="20"/>
        <v>27</v>
      </c>
      <c r="H110" s="78">
        <v>0</v>
      </c>
      <c r="I110" s="76">
        <v>0</v>
      </c>
      <c r="J110" s="46">
        <f t="shared" si="21"/>
        <v>26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1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11</v>
      </c>
      <c r="F131" s="71"/>
      <c r="G131" s="46">
        <f t="shared" si="20"/>
        <v>11</v>
      </c>
      <c r="H131" s="78">
        <v>0</v>
      </c>
      <c r="I131" s="76">
        <v>0</v>
      </c>
      <c r="J131" s="46">
        <f t="shared" si="21"/>
        <v>5</v>
      </c>
      <c r="K131" s="72">
        <v>6</v>
      </c>
      <c r="L131" s="22">
        <v>50</v>
      </c>
      <c r="M131" s="65">
        <f t="shared" si="8"/>
        <v>300</v>
      </c>
      <c r="N131" s="17" t="s">
        <v>16</v>
      </c>
      <c r="O131" s="18"/>
      <c r="P131" s="121">
        <f t="shared" si="7"/>
        <v>300</v>
      </c>
      <c r="Q131" s="90">
        <v>9.91</v>
      </c>
      <c r="R131" s="43">
        <f t="shared" si="9"/>
        <v>59.46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17</v>
      </c>
      <c r="F178" s="71"/>
      <c r="G178" s="46">
        <f t="shared" si="28"/>
        <v>17</v>
      </c>
      <c r="H178" s="78">
        <v>0</v>
      </c>
      <c r="I178" s="76">
        <v>0</v>
      </c>
      <c r="J178" s="46">
        <f t="shared" si="29"/>
        <v>16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/>
      <c r="P178" s="121">
        <f t="shared" si="27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6</v>
      </c>
      <c r="K185" s="72">
        <v>1</v>
      </c>
      <c r="L185" s="20">
        <v>80</v>
      </c>
      <c r="M185" s="65">
        <f t="shared" si="32"/>
        <v>80</v>
      </c>
      <c r="N185" s="17" t="s">
        <v>16</v>
      </c>
      <c r="O185" s="18"/>
      <c r="P185" s="121">
        <f t="shared" si="27"/>
        <v>80</v>
      </c>
      <c r="Q185" s="90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28</v>
      </c>
      <c r="F205" s="71"/>
      <c r="G205" s="46">
        <f t="shared" si="28"/>
        <v>28</v>
      </c>
      <c r="H205" s="78">
        <v>0</v>
      </c>
      <c r="I205" s="76">
        <v>0</v>
      </c>
      <c r="J205" s="46">
        <f t="shared" si="29"/>
        <v>28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0</v>
      </c>
      <c r="K209" s="72">
        <v>3</v>
      </c>
      <c r="L209" s="20">
        <v>120</v>
      </c>
      <c r="M209" s="65">
        <f t="shared" si="32"/>
        <v>360</v>
      </c>
      <c r="N209" s="17" t="s">
        <v>16</v>
      </c>
      <c r="O209" s="18"/>
      <c r="P209" s="121">
        <f t="shared" si="36"/>
        <v>360</v>
      </c>
      <c r="Q209" s="90">
        <v>83</v>
      </c>
      <c r="R209" s="43">
        <f t="shared" si="33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2</v>
      </c>
      <c r="F246" s="71"/>
      <c r="G246" s="46">
        <f t="shared" si="41"/>
        <v>2</v>
      </c>
      <c r="H246" s="78">
        <v>0</v>
      </c>
      <c r="I246" s="76">
        <v>0</v>
      </c>
      <c r="J246" s="46">
        <f t="shared" si="42"/>
        <v>2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9</v>
      </c>
      <c r="F249" s="71"/>
      <c r="G249" s="46">
        <f t="shared" si="41"/>
        <v>9</v>
      </c>
      <c r="H249" s="78">
        <v>0</v>
      </c>
      <c r="I249" s="76">
        <v>0</v>
      </c>
      <c r="J249" s="46">
        <f t="shared" si="42"/>
        <v>9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+'26'!J251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+'26'!J252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+'26'!J253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1047.7199999999998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2840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375</v>
      </c>
      <c r="O264" s="2">
        <v>25</v>
      </c>
      <c r="P264" s="2">
        <v>150</v>
      </c>
      <c r="Q264" s="2">
        <v>100</v>
      </c>
      <c r="R264" s="2">
        <v>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1915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1915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6</v>
      </c>
      <c r="F5" s="71">
        <v>5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49</v>
      </c>
      <c r="F6" s="71">
        <v>10</v>
      </c>
      <c r="G6" s="46">
        <f t="shared" si="0"/>
        <v>59</v>
      </c>
      <c r="H6" s="78">
        <v>0</v>
      </c>
      <c r="I6" s="76">
        <v>0</v>
      </c>
      <c r="J6" s="46">
        <f t="shared" si="1"/>
        <v>59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11</v>
      </c>
      <c r="F15" s="71"/>
      <c r="G15" s="46">
        <f t="shared" si="0"/>
        <v>11</v>
      </c>
      <c r="H15" s="78">
        <v>0</v>
      </c>
      <c r="I15" s="76">
        <v>0</v>
      </c>
      <c r="J15" s="46">
        <f t="shared" si="1"/>
        <v>11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11</v>
      </c>
      <c r="F16" s="71"/>
      <c r="G16" s="46">
        <f t="shared" si="0"/>
        <v>11</v>
      </c>
      <c r="H16" s="78">
        <v>0</v>
      </c>
      <c r="I16" s="76">
        <v>0</v>
      </c>
      <c r="J16" s="46">
        <f t="shared" si="1"/>
        <v>11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7</v>
      </c>
      <c r="F17" s="71"/>
      <c r="G17" s="46">
        <f t="shared" si="0"/>
        <v>7</v>
      </c>
      <c r="H17" s="78">
        <v>0</v>
      </c>
      <c r="I17" s="76">
        <v>0</v>
      </c>
      <c r="J17" s="46">
        <f t="shared" si="1"/>
        <v>7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1">
        <f t="shared" si="3"/>
        <v>50</v>
      </c>
      <c r="Q18" s="127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2</v>
      </c>
      <c r="F20" s="71">
        <v>5</v>
      </c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22</v>
      </c>
      <c r="F22" s="71">
        <v>5</v>
      </c>
      <c r="G22" s="46">
        <f t="shared" si="0"/>
        <v>27</v>
      </c>
      <c r="H22" s="78">
        <v>0</v>
      </c>
      <c r="I22" s="76">
        <v>0</v>
      </c>
      <c r="J22" s="46">
        <f t="shared" si="1"/>
        <v>25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18</v>
      </c>
      <c r="F23" s="71"/>
      <c r="G23" s="46">
        <f t="shared" si="0"/>
        <v>18</v>
      </c>
      <c r="H23" s="78">
        <v>0</v>
      </c>
      <c r="I23" s="76">
        <v>0</v>
      </c>
      <c r="J23" s="46">
        <f t="shared" si="1"/>
        <v>18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13</v>
      </c>
      <c r="F24" s="71">
        <v>5</v>
      </c>
      <c r="G24" s="46">
        <f t="shared" si="0"/>
        <v>18</v>
      </c>
      <c r="H24" s="78">
        <v>0</v>
      </c>
      <c r="I24" s="76">
        <v>0</v>
      </c>
      <c r="J24" s="46">
        <f t="shared" si="1"/>
        <v>16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1">
        <f t="shared" si="3"/>
        <v>200</v>
      </c>
      <c r="Q24" s="12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12</v>
      </c>
      <c r="F28" s="71">
        <v>5</v>
      </c>
      <c r="G28" s="46">
        <f t="shared" si="5"/>
        <v>17</v>
      </c>
      <c r="H28" s="78">
        <v>0</v>
      </c>
      <c r="I28" s="76">
        <v>0</v>
      </c>
      <c r="J28" s="46">
        <f t="shared" si="6"/>
        <v>17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12</v>
      </c>
      <c r="F31" s="71">
        <v>10</v>
      </c>
      <c r="G31" s="46">
        <f t="shared" si="5"/>
        <v>22</v>
      </c>
      <c r="H31" s="78">
        <v>0</v>
      </c>
      <c r="I31" s="76">
        <v>0</v>
      </c>
      <c r="J31" s="46">
        <f t="shared" si="6"/>
        <v>18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1">
        <f t="shared" si="3"/>
        <v>400</v>
      </c>
      <c r="Q31" s="127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11</v>
      </c>
      <c r="F74" s="71">
        <v>5</v>
      </c>
      <c r="G74" s="46">
        <f t="shared" si="5"/>
        <v>16</v>
      </c>
      <c r="H74" s="78">
        <v>0</v>
      </c>
      <c r="I74" s="76">
        <v>0</v>
      </c>
      <c r="J74" s="46">
        <f t="shared" si="6"/>
        <v>15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7</v>
      </c>
      <c r="F77" s="71">
        <v>5</v>
      </c>
      <c r="G77" s="46">
        <f t="shared" si="5"/>
        <v>12</v>
      </c>
      <c r="H77" s="78">
        <v>0</v>
      </c>
      <c r="I77" s="76">
        <v>0</v>
      </c>
      <c r="J77" s="46">
        <f t="shared" si="6"/>
        <v>12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26</v>
      </c>
      <c r="F110" s="71"/>
      <c r="G110" s="46">
        <f t="shared" si="20"/>
        <v>26</v>
      </c>
      <c r="H110" s="78">
        <v>0</v>
      </c>
      <c r="I110" s="76">
        <v>0</v>
      </c>
      <c r="J110" s="46">
        <f t="shared" si="21"/>
        <v>25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60</v>
      </c>
      <c r="P110" s="121">
        <f t="shared" si="7"/>
        <v>60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1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9</v>
      </c>
      <c r="F133" s="71">
        <v>5</v>
      </c>
      <c r="G133" s="46">
        <f t="shared" si="20"/>
        <v>14</v>
      </c>
      <c r="H133" s="78">
        <v>0</v>
      </c>
      <c r="I133" s="76">
        <v>0</v>
      </c>
      <c r="J133" s="46">
        <f t="shared" si="21"/>
        <v>14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6</v>
      </c>
      <c r="F185" s="71"/>
      <c r="G185" s="46">
        <f t="shared" si="28"/>
        <v>6</v>
      </c>
      <c r="H185" s="78">
        <v>0</v>
      </c>
      <c r="I185" s="76">
        <v>0</v>
      </c>
      <c r="J185" s="46">
        <f t="shared" si="29"/>
        <v>6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28</v>
      </c>
      <c r="F205" s="71"/>
      <c r="G205" s="46">
        <f t="shared" si="28"/>
        <v>28</v>
      </c>
      <c r="H205" s="78">
        <v>0</v>
      </c>
      <c r="I205" s="76">
        <v>0</v>
      </c>
      <c r="J205" s="46">
        <f t="shared" si="29"/>
        <v>28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>
        <v>10</v>
      </c>
      <c r="G209" s="46">
        <f t="shared" si="28"/>
        <v>10</v>
      </c>
      <c r="H209" s="78">
        <v>0</v>
      </c>
      <c r="I209" s="76">
        <v>0</v>
      </c>
      <c r="J209" s="46">
        <f t="shared" si="29"/>
        <v>10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2</v>
      </c>
      <c r="F246" s="71"/>
      <c r="G246" s="46">
        <f t="shared" si="41"/>
        <v>2</v>
      </c>
      <c r="H246" s="78">
        <v>2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9</v>
      </c>
      <c r="F249" s="71"/>
      <c r="G249" s="46">
        <f t="shared" si="41"/>
        <v>9</v>
      </c>
      <c r="H249" s="78">
        <v>0</v>
      </c>
      <c r="I249" s="76">
        <v>0</v>
      </c>
      <c r="J249" s="46">
        <f t="shared" si="42"/>
        <v>8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1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+'27'!J251</f>
        <v>0</v>
      </c>
      <c r="F251" s="71">
        <v>2</v>
      </c>
      <c r="G251" s="46">
        <f t="shared" si="41"/>
        <v>2</v>
      </c>
      <c r="H251" s="78">
        <v>0</v>
      </c>
      <c r="I251" s="76">
        <v>0</v>
      </c>
      <c r="J251" s="46">
        <f t="shared" si="42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+'27'!J252</f>
        <v>0</v>
      </c>
      <c r="F252" s="71">
        <v>10</v>
      </c>
      <c r="G252" s="46">
        <f t="shared" si="41"/>
        <v>10</v>
      </c>
      <c r="H252" s="78">
        <v>0</v>
      </c>
      <c r="I252" s="76">
        <v>0</v>
      </c>
      <c r="J252" s="46">
        <f t="shared" si="42"/>
        <v>10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+'27'!J253</f>
        <v>0</v>
      </c>
      <c r="F253" s="71">
        <v>6</v>
      </c>
      <c r="G253" s="46">
        <f t="shared" si="41"/>
        <v>6</v>
      </c>
      <c r="H253" s="78">
        <v>0</v>
      </c>
      <c r="I253" s="76">
        <v>0</v>
      </c>
      <c r="J253" s="46">
        <f t="shared" si="42"/>
        <v>6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378.3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1285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165</v>
      </c>
      <c r="O264" s="2">
        <v>50</v>
      </c>
      <c r="P264" s="2">
        <v>65</v>
      </c>
      <c r="Q264" s="2">
        <v>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110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1010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1010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 filterMode="1"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1">
        <f>SUM(M5-O5)</f>
        <v>150</v>
      </c>
      <c r="Q5" s="127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59</v>
      </c>
      <c r="F6" s="71"/>
      <c r="G6" s="46">
        <f t="shared" si="0"/>
        <v>59</v>
      </c>
      <c r="H6" s="78">
        <v>0</v>
      </c>
      <c r="I6" s="76">
        <v>0</v>
      </c>
      <c r="J6" s="46">
        <f t="shared" si="1"/>
        <v>57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69" si="3">SUM(M6-O6)</f>
        <v>200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9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75</v>
      </c>
      <c r="P11" s="121">
        <f t="shared" si="3"/>
        <v>75</v>
      </c>
      <c r="Q11" s="127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11</v>
      </c>
      <c r="F15" s="71"/>
      <c r="G15" s="46">
        <f t="shared" si="0"/>
        <v>11</v>
      </c>
      <c r="H15" s="78">
        <v>0</v>
      </c>
      <c r="I15" s="76">
        <v>0</v>
      </c>
      <c r="J15" s="46">
        <f t="shared" si="1"/>
        <v>7</v>
      </c>
      <c r="K15" s="72">
        <v>4</v>
      </c>
      <c r="L15" s="15">
        <v>50</v>
      </c>
      <c r="M15" s="65">
        <f t="shared" si="2"/>
        <v>200</v>
      </c>
      <c r="N15" s="17" t="s">
        <v>16</v>
      </c>
      <c r="O15" s="18">
        <v>100</v>
      </c>
      <c r="P15" s="121">
        <f t="shared" si="3"/>
        <v>100</v>
      </c>
      <c r="Q15" s="127">
        <v>22.41</v>
      </c>
      <c r="R15" s="43">
        <f t="shared" si="4"/>
        <v>89.64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11</v>
      </c>
      <c r="F16" s="71"/>
      <c r="G16" s="46">
        <f t="shared" si="0"/>
        <v>11</v>
      </c>
      <c r="H16" s="78">
        <v>0</v>
      </c>
      <c r="I16" s="76">
        <v>0</v>
      </c>
      <c r="J16" s="46">
        <f t="shared" si="1"/>
        <v>11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7</v>
      </c>
      <c r="F17" s="71"/>
      <c r="G17" s="46">
        <f t="shared" si="0"/>
        <v>7</v>
      </c>
      <c r="H17" s="78">
        <v>0</v>
      </c>
      <c r="I17" s="76">
        <v>0</v>
      </c>
      <c r="J17" s="46">
        <f t="shared" si="1"/>
        <v>7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1">
        <f t="shared" si="3"/>
        <v>50</v>
      </c>
      <c r="Q18" s="127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100</v>
      </c>
      <c r="P22" s="121">
        <f t="shared" si="3"/>
        <v>200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18</v>
      </c>
      <c r="F23" s="71"/>
      <c r="G23" s="46">
        <f t="shared" si="0"/>
        <v>18</v>
      </c>
      <c r="H23" s="78">
        <v>0</v>
      </c>
      <c r="I23" s="76">
        <v>0</v>
      </c>
      <c r="J23" s="46">
        <f t="shared" si="1"/>
        <v>18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13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150</v>
      </c>
      <c r="P24" s="121">
        <f t="shared" si="3"/>
        <v>150</v>
      </c>
      <c r="Q24" s="127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12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110</v>
      </c>
      <c r="P28" s="121">
        <f t="shared" si="3"/>
        <v>390</v>
      </c>
      <c r="Q28" s="127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15</v>
      </c>
      <c r="F74" s="71"/>
      <c r="G74" s="46">
        <f t="shared" si="5"/>
        <v>15</v>
      </c>
      <c r="H74" s="78">
        <v>0</v>
      </c>
      <c r="I74" s="76">
        <v>0</v>
      </c>
      <c r="J74" s="46">
        <f t="shared" si="6"/>
        <v>13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1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10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2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21">
        <f t="shared" si="7"/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hidden="1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25</v>
      </c>
      <c r="F110" s="71"/>
      <c r="G110" s="46">
        <f t="shared" si="20"/>
        <v>25</v>
      </c>
      <c r="H110" s="78">
        <v>0</v>
      </c>
      <c r="I110" s="76">
        <v>0</v>
      </c>
      <c r="J110" s="46">
        <f t="shared" si="21"/>
        <v>23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1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5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1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9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1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11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1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14</v>
      </c>
      <c r="F133" s="71"/>
      <c r="G133" s="46">
        <f t="shared" si="20"/>
        <v>14</v>
      </c>
      <c r="H133" s="78">
        <v>0</v>
      </c>
      <c r="I133" s="76">
        <v>0</v>
      </c>
      <c r="J133" s="46">
        <f t="shared" si="21"/>
        <v>14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6</v>
      </c>
      <c r="F185" s="71"/>
      <c r="G185" s="46">
        <f t="shared" si="28"/>
        <v>6</v>
      </c>
      <c r="H185" s="78">
        <v>0</v>
      </c>
      <c r="I185" s="76">
        <v>0</v>
      </c>
      <c r="J185" s="46">
        <f t="shared" si="29"/>
        <v>5</v>
      </c>
      <c r="K185" s="72">
        <v>1</v>
      </c>
      <c r="L185" s="20">
        <v>80</v>
      </c>
      <c r="M185" s="65">
        <f t="shared" si="32"/>
        <v>80</v>
      </c>
      <c r="N185" s="17" t="s">
        <v>16</v>
      </c>
      <c r="O185" s="18"/>
      <c r="P185" s="121">
        <f t="shared" si="27"/>
        <v>80</v>
      </c>
      <c r="Q185" s="90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28</v>
      </c>
      <c r="F205" s="71"/>
      <c r="G205" s="46">
        <f t="shared" si="28"/>
        <v>28</v>
      </c>
      <c r="H205" s="78">
        <v>0</v>
      </c>
      <c r="I205" s="76">
        <v>0</v>
      </c>
      <c r="J205" s="46">
        <f t="shared" si="29"/>
        <v>27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21">
        <f t="shared" si="36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10</v>
      </c>
      <c r="F209" s="71"/>
      <c r="G209" s="46">
        <f t="shared" si="28"/>
        <v>10</v>
      </c>
      <c r="H209" s="78">
        <v>0</v>
      </c>
      <c r="I209" s="76">
        <v>0</v>
      </c>
      <c r="J209" s="46">
        <f t="shared" si="29"/>
        <v>9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1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8</v>
      </c>
      <c r="F249" s="71"/>
      <c r="G249" s="46">
        <f t="shared" si="41"/>
        <v>8</v>
      </c>
      <c r="H249" s="78">
        <v>0</v>
      </c>
      <c r="I249" s="76">
        <v>0</v>
      </c>
      <c r="J249" s="46">
        <f t="shared" si="42"/>
        <v>7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1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+'28'!J251</f>
        <v>2</v>
      </c>
      <c r="F251" s="71"/>
      <c r="G251" s="46">
        <f t="shared" si="41"/>
        <v>2</v>
      </c>
      <c r="H251" s="78">
        <v>0</v>
      </c>
      <c r="I251" s="76">
        <v>0</v>
      </c>
      <c r="J251" s="46">
        <f t="shared" si="42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+'28'!J252</f>
        <v>10</v>
      </c>
      <c r="F252" s="71"/>
      <c r="G252" s="46">
        <f t="shared" si="41"/>
        <v>10</v>
      </c>
      <c r="H252" s="78">
        <v>0</v>
      </c>
      <c r="I252" s="76">
        <v>0</v>
      </c>
      <c r="J252" s="46">
        <f t="shared" si="42"/>
        <v>10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+'28'!J253</f>
        <v>6</v>
      </c>
      <c r="F253" s="71"/>
      <c r="G253" s="46">
        <f t="shared" si="41"/>
        <v>6</v>
      </c>
      <c r="H253" s="78">
        <v>0</v>
      </c>
      <c r="I253" s="76">
        <v>0</v>
      </c>
      <c r="J253" s="46">
        <f t="shared" si="42"/>
        <v>6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2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1172.27</v>
      </c>
      <c r="S260" s="75"/>
    </row>
    <row r="261" spans="1:2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3525</v>
      </c>
    </row>
    <row r="263" spans="1:2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940</v>
      </c>
      <c r="O264" s="2">
        <v>300</v>
      </c>
      <c r="P264" s="2">
        <v>100</v>
      </c>
      <c r="Q264" s="2">
        <v>220</v>
      </c>
      <c r="R264" s="2">
        <v>120</v>
      </c>
      <c r="S264" s="2">
        <v>100</v>
      </c>
      <c r="T264" s="2">
        <v>100</v>
      </c>
    </row>
    <row r="265" spans="1:2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585</v>
      </c>
    </row>
    <row r="268" spans="1:2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2000</v>
      </c>
    </row>
    <row r="269" spans="1:20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2000</v>
      </c>
    </row>
    <row r="270" spans="1:20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10.00"/>
        <filter val="120.00"/>
        <filter val="150.00"/>
        <filter val="200.00"/>
        <filter val="250.00"/>
        <filter val="50.00"/>
        <filter val="55.00"/>
        <filter val="75.00"/>
        <filter val="8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57</v>
      </c>
      <c r="F6" s="71"/>
      <c r="G6" s="46">
        <f t="shared" si="0"/>
        <v>57</v>
      </c>
      <c r="H6" s="78">
        <v>0</v>
      </c>
      <c r="I6" s="76">
        <v>0</v>
      </c>
      <c r="J6" s="46">
        <f t="shared" si="1"/>
        <v>56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6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75</v>
      </c>
      <c r="P11" s="121">
        <f t="shared" si="3"/>
        <v>75</v>
      </c>
      <c r="Q11" s="127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11</v>
      </c>
      <c r="F16" s="71"/>
      <c r="G16" s="46">
        <f t="shared" si="0"/>
        <v>11</v>
      </c>
      <c r="H16" s="78">
        <v>0</v>
      </c>
      <c r="I16" s="76">
        <v>0</v>
      </c>
      <c r="J16" s="46">
        <f t="shared" si="1"/>
        <v>11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7</v>
      </c>
      <c r="F17" s="71"/>
      <c r="G17" s="46">
        <f t="shared" si="0"/>
        <v>7</v>
      </c>
      <c r="H17" s="78">
        <v>0</v>
      </c>
      <c r="I17" s="76">
        <v>0</v>
      </c>
      <c r="J17" s="46">
        <f t="shared" si="1"/>
        <v>7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1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75</v>
      </c>
      <c r="P18" s="121">
        <f t="shared" si="3"/>
        <v>75</v>
      </c>
      <c r="Q18" s="127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4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13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237</v>
      </c>
      <c r="P22" s="121">
        <f t="shared" si="3"/>
        <v>663</v>
      </c>
      <c r="Q22" s="127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18</v>
      </c>
      <c r="F23" s="71"/>
      <c r="G23" s="46">
        <f t="shared" si="0"/>
        <v>18</v>
      </c>
      <c r="H23" s="78">
        <v>0</v>
      </c>
      <c r="I23" s="76">
        <v>0</v>
      </c>
      <c r="J23" s="46">
        <f t="shared" si="1"/>
        <v>18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10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50</v>
      </c>
      <c r="P31" s="121">
        <f t="shared" si="3"/>
        <v>550</v>
      </c>
      <c r="Q31" s="127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100</v>
      </c>
      <c r="M32" s="65">
        <f t="shared" si="2"/>
        <v>100</v>
      </c>
      <c r="N32" s="17" t="s">
        <v>16</v>
      </c>
      <c r="O32" s="18"/>
      <c r="P32" s="121">
        <f t="shared" si="3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27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>SUM(M50-O50)</f>
        <v>50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13</v>
      </c>
      <c r="F74" s="71"/>
      <c r="G74" s="46">
        <f t="shared" si="5"/>
        <v>13</v>
      </c>
      <c r="H74" s="78">
        <v>0</v>
      </c>
      <c r="I74" s="76">
        <v>0</v>
      </c>
      <c r="J74" s="46">
        <f t="shared" si="6"/>
        <v>11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1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1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>
        <v>2</v>
      </c>
      <c r="G108" s="46">
        <f t="shared" si="20"/>
        <v>2</v>
      </c>
      <c r="H108" s="78">
        <v>0</v>
      </c>
      <c r="I108" s="76">
        <v>0</v>
      </c>
      <c r="J108" s="46">
        <f t="shared" si="21"/>
        <v>0</v>
      </c>
      <c r="K108" s="72">
        <v>2</v>
      </c>
      <c r="L108" s="20">
        <v>120</v>
      </c>
      <c r="M108" s="65">
        <f>+L108*K108</f>
        <v>240</v>
      </c>
      <c r="N108" s="17" t="s">
        <v>16</v>
      </c>
      <c r="O108" s="18"/>
      <c r="P108" s="121">
        <f t="shared" si="7"/>
        <v>240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23</v>
      </c>
      <c r="F110" s="71"/>
      <c r="G110" s="46">
        <f t="shared" si="20"/>
        <v>23</v>
      </c>
      <c r="H110" s="78">
        <v>0</v>
      </c>
      <c r="I110" s="76">
        <v>0</v>
      </c>
      <c r="J110" s="46">
        <f t="shared" si="21"/>
        <v>22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1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9</v>
      </c>
      <c r="F115" s="71">
        <v>15</v>
      </c>
      <c r="G115" s="46">
        <f t="shared" si="20"/>
        <v>24</v>
      </c>
      <c r="H115" s="78">
        <v>0</v>
      </c>
      <c r="I115" s="76">
        <v>0</v>
      </c>
      <c r="J115" s="46">
        <f t="shared" si="21"/>
        <v>23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1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2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21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14</v>
      </c>
      <c r="F133" s="71"/>
      <c r="G133" s="46">
        <f t="shared" si="20"/>
        <v>14</v>
      </c>
      <c r="H133" s="78">
        <v>0</v>
      </c>
      <c r="I133" s="76">
        <v>0</v>
      </c>
      <c r="J133" s="46">
        <f t="shared" si="21"/>
        <v>12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1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5</v>
      </c>
      <c r="F185" s="71"/>
      <c r="G185" s="46">
        <f t="shared" si="28"/>
        <v>5</v>
      </c>
      <c r="H185" s="78">
        <v>0</v>
      </c>
      <c r="I185" s="76">
        <v>0</v>
      </c>
      <c r="J185" s="46">
        <f t="shared" si="29"/>
        <v>5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27</v>
      </c>
      <c r="F205" s="71"/>
      <c r="G205" s="46">
        <f t="shared" si="28"/>
        <v>27</v>
      </c>
      <c r="H205" s="78">
        <v>0</v>
      </c>
      <c r="I205" s="76">
        <v>0</v>
      </c>
      <c r="J205" s="46">
        <f t="shared" si="29"/>
        <v>27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9</v>
      </c>
      <c r="F209" s="71"/>
      <c r="G209" s="46">
        <f t="shared" si="28"/>
        <v>9</v>
      </c>
      <c r="H209" s="78">
        <v>0</v>
      </c>
      <c r="I209" s="76">
        <v>0</v>
      </c>
      <c r="J209" s="46">
        <f t="shared" si="29"/>
        <v>3</v>
      </c>
      <c r="K209" s="72">
        <v>6</v>
      </c>
      <c r="L209" s="20">
        <v>120</v>
      </c>
      <c r="M209" s="65">
        <f t="shared" si="32"/>
        <v>720</v>
      </c>
      <c r="N209" s="17" t="s">
        <v>16</v>
      </c>
      <c r="O209" s="18"/>
      <c r="P209" s="121">
        <f t="shared" si="36"/>
        <v>720</v>
      </c>
      <c r="Q209" s="90">
        <v>83</v>
      </c>
      <c r="R209" s="43">
        <f t="shared" si="33"/>
        <v>498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7</v>
      </c>
      <c r="F249" s="71"/>
      <c r="G249" s="46">
        <f t="shared" si="41"/>
        <v>7</v>
      </c>
      <c r="H249" s="78">
        <v>0</v>
      </c>
      <c r="I249" s="76">
        <v>0</v>
      </c>
      <c r="J249" s="46">
        <f t="shared" si="42"/>
        <v>6</v>
      </c>
      <c r="K249" s="72">
        <v>1</v>
      </c>
      <c r="L249" s="20">
        <v>25</v>
      </c>
      <c r="M249" s="65">
        <f t="shared" si="32"/>
        <v>25</v>
      </c>
      <c r="N249" s="17" t="s">
        <v>16</v>
      </c>
      <c r="O249" s="18"/>
      <c r="P249" s="121">
        <f t="shared" si="36"/>
        <v>25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+'29'!J251</f>
        <v>2</v>
      </c>
      <c r="F251" s="71"/>
      <c r="G251" s="46">
        <f t="shared" si="41"/>
        <v>2</v>
      </c>
      <c r="H251" s="78">
        <v>0</v>
      </c>
      <c r="I251" s="76">
        <v>0</v>
      </c>
      <c r="J251" s="46">
        <f t="shared" si="42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+'29'!J252</f>
        <v>10</v>
      </c>
      <c r="F252" s="71"/>
      <c r="G252" s="46">
        <f t="shared" si="41"/>
        <v>10</v>
      </c>
      <c r="H252" s="78">
        <v>0</v>
      </c>
      <c r="I252" s="76">
        <v>0</v>
      </c>
      <c r="J252" s="46">
        <f t="shared" si="42"/>
        <v>10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+'29'!J253</f>
        <v>6</v>
      </c>
      <c r="F253" s="71"/>
      <c r="G253" s="46">
        <f t="shared" si="41"/>
        <v>6</v>
      </c>
      <c r="H253" s="78">
        <v>0</v>
      </c>
      <c r="I253" s="76">
        <v>0</v>
      </c>
      <c r="J253" s="46">
        <f t="shared" si="42"/>
        <v>2</v>
      </c>
      <c r="K253" s="72">
        <v>4</v>
      </c>
      <c r="L253" s="20">
        <v>23</v>
      </c>
      <c r="M253" s="65">
        <f t="shared" ref="M253" si="47">+L253*K253</f>
        <v>92</v>
      </c>
      <c r="N253" s="17" t="s">
        <v>16</v>
      </c>
      <c r="O253" s="18"/>
      <c r="P253" s="121">
        <f t="shared" si="36"/>
        <v>92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1524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4247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735</v>
      </c>
      <c r="O264" s="2">
        <v>250</v>
      </c>
      <c r="P264" s="2">
        <v>200</v>
      </c>
      <c r="Q264" s="2">
        <v>120</v>
      </c>
      <c r="R264" s="2">
        <v>115</v>
      </c>
      <c r="S264" s="2">
        <v>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487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3025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3025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200"/>
        <filter val="240.00"/>
        <filter val="25.00"/>
        <filter val="50.00"/>
        <filter val="55.00"/>
        <filter val="550.00"/>
        <filter val="60.00"/>
        <filter val="720.00"/>
        <filter val="75.00"/>
        <filter val="92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tabSelected="1" zoomScale="70" zoomScaleNormal="70" workbookViewId="0">
      <pane xSplit="10" ySplit="4" topLeftCell="K5" activePane="bottomRight" state="frozen"/>
      <selection activeCell="Z16" sqref="Y16:Z16"/>
      <selection pane="topRight" activeCell="Z16" sqref="Y16:Z16"/>
      <selection pane="bottomLeft" activeCell="Z16" sqref="Y16:Z16"/>
      <selection pane="bottomRight" activeCell="Z16" sqref="Y16:Z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56</v>
      </c>
      <c r="F6" s="71"/>
      <c r="G6" s="46">
        <f t="shared" si="0"/>
        <v>56</v>
      </c>
      <c r="H6" s="78">
        <v>0</v>
      </c>
      <c r="I6" s="76">
        <v>0</v>
      </c>
      <c r="J6" s="46">
        <f t="shared" si="1"/>
        <v>54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69" si="3">SUM(M6-O6)</f>
        <v>200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11</v>
      </c>
      <c r="F16" s="71"/>
      <c r="G16" s="46">
        <f t="shared" si="0"/>
        <v>11</v>
      </c>
      <c r="H16" s="78">
        <v>0</v>
      </c>
      <c r="I16" s="76">
        <v>0</v>
      </c>
      <c r="J16" s="46">
        <f t="shared" si="1"/>
        <v>11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7</v>
      </c>
      <c r="F17" s="71"/>
      <c r="G17" s="46">
        <f t="shared" si="0"/>
        <v>7</v>
      </c>
      <c r="H17" s="78">
        <v>0</v>
      </c>
      <c r="I17" s="76">
        <v>0</v>
      </c>
      <c r="J17" s="46">
        <f t="shared" si="1"/>
        <v>7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18</v>
      </c>
      <c r="F23" s="71"/>
      <c r="G23" s="46">
        <f t="shared" si="0"/>
        <v>18</v>
      </c>
      <c r="H23" s="78">
        <v>0</v>
      </c>
      <c r="I23" s="76">
        <v>0</v>
      </c>
      <c r="J23" s="46">
        <f t="shared" si="1"/>
        <v>18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1">
        <f t="shared" si="3"/>
        <v>300</v>
      </c>
      <c r="Q31" s="12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11</v>
      </c>
      <c r="F74" s="71"/>
      <c r="G74" s="46">
        <f t="shared" si="5"/>
        <v>11</v>
      </c>
      <c r="H74" s="78">
        <v>0</v>
      </c>
      <c r="I74" s="76">
        <v>0</v>
      </c>
      <c r="J74" s="46">
        <f t="shared" si="6"/>
        <v>11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22</v>
      </c>
      <c r="F110" s="71"/>
      <c r="G110" s="46">
        <f t="shared" si="20"/>
        <v>22</v>
      </c>
      <c r="H110" s="78">
        <v>0</v>
      </c>
      <c r="I110" s="76">
        <v>0</v>
      </c>
      <c r="J110" s="46">
        <f t="shared" si="21"/>
        <v>21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1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23</v>
      </c>
      <c r="F115" s="71"/>
      <c r="G115" s="46">
        <f t="shared" si="20"/>
        <v>23</v>
      </c>
      <c r="H115" s="78">
        <v>0</v>
      </c>
      <c r="I115" s="76">
        <v>0</v>
      </c>
      <c r="J115" s="46">
        <f t="shared" si="21"/>
        <v>23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12</v>
      </c>
      <c r="F133" s="71">
        <v>5</v>
      </c>
      <c r="G133" s="46">
        <f t="shared" si="20"/>
        <v>17</v>
      </c>
      <c r="H133" s="78">
        <v>0</v>
      </c>
      <c r="I133" s="76">
        <v>0</v>
      </c>
      <c r="J133" s="46">
        <f t="shared" si="21"/>
        <v>15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1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5</v>
      </c>
      <c r="F185" s="71"/>
      <c r="G185" s="46">
        <f t="shared" si="28"/>
        <v>5</v>
      </c>
      <c r="H185" s="78">
        <v>0</v>
      </c>
      <c r="I185" s="76">
        <v>0</v>
      </c>
      <c r="J185" s="46">
        <f t="shared" si="29"/>
        <v>5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27</v>
      </c>
      <c r="F205" s="71"/>
      <c r="G205" s="46">
        <f t="shared" si="28"/>
        <v>27</v>
      </c>
      <c r="H205" s="78">
        <v>0</v>
      </c>
      <c r="I205" s="76">
        <v>0</v>
      </c>
      <c r="J205" s="46">
        <f t="shared" si="29"/>
        <v>27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ref="R216:R234" si="38">+K216*Q216</f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122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6"/>
        <v>0</v>
      </c>
      <c r="Q228" s="90"/>
      <c r="R228" s="43">
        <f t="shared" si="38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2</v>
      </c>
      <c r="F244" s="71"/>
      <c r="G244" s="46">
        <f t="shared" si="41"/>
        <v>2</v>
      </c>
      <c r="H244" s="78">
        <v>0</v>
      </c>
      <c r="I244" s="76">
        <v>0</v>
      </c>
      <c r="J244" s="46">
        <f t="shared" si="42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6</v>
      </c>
      <c r="F249" s="71"/>
      <c r="G249" s="46">
        <f t="shared" si="41"/>
        <v>6</v>
      </c>
      <c r="H249" s="78">
        <v>0</v>
      </c>
      <c r="I249" s="76">
        <v>0</v>
      </c>
      <c r="J249" s="46">
        <f t="shared" si="42"/>
        <v>6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+'30'!J251</f>
        <v>2</v>
      </c>
      <c r="F251" s="71"/>
      <c r="G251" s="46">
        <f t="shared" si="41"/>
        <v>2</v>
      </c>
      <c r="H251" s="78">
        <v>0</v>
      </c>
      <c r="I251" s="76">
        <v>0</v>
      </c>
      <c r="J251" s="46">
        <f t="shared" si="42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+'30'!J252</f>
        <v>10</v>
      </c>
      <c r="F252" s="71"/>
      <c r="G252" s="46">
        <f t="shared" si="41"/>
        <v>10</v>
      </c>
      <c r="H252" s="78">
        <v>0</v>
      </c>
      <c r="I252" s="76">
        <v>0</v>
      </c>
      <c r="J252" s="46">
        <f t="shared" si="42"/>
        <v>10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+'30'!J253</f>
        <v>2</v>
      </c>
      <c r="F253" s="71"/>
      <c r="G253" s="46">
        <f t="shared" si="41"/>
        <v>2</v>
      </c>
      <c r="H253" s="78">
        <v>0</v>
      </c>
      <c r="I253" s="76">
        <v>0</v>
      </c>
      <c r="J253" s="46">
        <f t="shared" si="42"/>
        <v>2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451.89000000000004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1255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1255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1255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7" t="s">
        <v>242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O2" s="188" t="s">
        <v>0</v>
      </c>
      <c r="P2" s="188"/>
      <c r="Q2" s="188"/>
      <c r="R2" s="188"/>
      <c r="S2" s="188"/>
      <c r="T2" s="188"/>
      <c r="U2" s="188"/>
      <c r="V2" s="188"/>
      <c r="W2" s="188"/>
      <c r="X2" s="188"/>
      <c r="Y2" s="188"/>
    </row>
    <row r="3" spans="1:26" s="5" customFormat="1" ht="26.25" x14ac:dyDescent="0.55000000000000004">
      <c r="A3" s="189" t="s">
        <v>1</v>
      </c>
      <c r="B3" s="189" t="s">
        <v>2</v>
      </c>
      <c r="C3" s="190" t="s">
        <v>3</v>
      </c>
      <c r="D3" s="190" t="s">
        <v>4</v>
      </c>
      <c r="E3" s="190" t="s">
        <v>5</v>
      </c>
      <c r="F3" s="4" t="s">
        <v>6</v>
      </c>
      <c r="G3" s="192" t="s">
        <v>7</v>
      </c>
      <c r="H3" s="194" t="s">
        <v>8</v>
      </c>
      <c r="I3" s="195"/>
      <c r="J3" s="196"/>
      <c r="K3" s="197" t="s">
        <v>9</v>
      </c>
      <c r="L3" s="184" t="s">
        <v>10</v>
      </c>
      <c r="O3" s="189" t="s">
        <v>1</v>
      </c>
      <c r="P3" s="189" t="s">
        <v>2</v>
      </c>
      <c r="Q3" s="190" t="s">
        <v>3</v>
      </c>
      <c r="R3" s="190" t="s">
        <v>4</v>
      </c>
      <c r="S3" s="190" t="s">
        <v>5</v>
      </c>
      <c r="T3" s="4" t="s">
        <v>6</v>
      </c>
      <c r="U3" s="192" t="s">
        <v>7</v>
      </c>
      <c r="V3" s="194" t="s">
        <v>8</v>
      </c>
      <c r="W3" s="195"/>
      <c r="X3" s="196"/>
      <c r="Y3" s="197" t="s">
        <v>9</v>
      </c>
      <c r="Z3" s="184" t="s">
        <v>10</v>
      </c>
    </row>
    <row r="4" spans="1:26" s="5" customFormat="1" ht="27" thickBot="1" x14ac:dyDescent="0.6">
      <c r="A4" s="189"/>
      <c r="B4" s="189"/>
      <c r="C4" s="191"/>
      <c r="D4" s="191"/>
      <c r="E4" s="191"/>
      <c r="F4" s="6" t="s">
        <v>11</v>
      </c>
      <c r="G4" s="193"/>
      <c r="H4" s="7" t="s">
        <v>12</v>
      </c>
      <c r="I4" s="8" t="s">
        <v>13</v>
      </c>
      <c r="J4" s="9" t="s">
        <v>14</v>
      </c>
      <c r="K4" s="198"/>
      <c r="L4" s="184"/>
      <c r="O4" s="189"/>
      <c r="P4" s="189"/>
      <c r="Q4" s="191"/>
      <c r="R4" s="191"/>
      <c r="S4" s="191"/>
      <c r="T4" s="6" t="s">
        <v>11</v>
      </c>
      <c r="U4" s="193"/>
      <c r="V4" s="7" t="s">
        <v>12</v>
      </c>
      <c r="W4" s="8" t="s">
        <v>13</v>
      </c>
      <c r="X4" s="9" t="s">
        <v>14</v>
      </c>
      <c r="Y4" s="198"/>
      <c r="Z4" s="184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9" t="s">
        <v>119</v>
      </c>
      <c r="Q107" s="200"/>
      <c r="R107" s="200"/>
      <c r="S107" s="200"/>
      <c r="T107" s="200"/>
      <c r="U107" s="200"/>
      <c r="V107" s="200"/>
      <c r="W107" s="20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4" t="s">
        <v>213</v>
      </c>
      <c r="N205" s="20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8" t="s">
        <v>212</v>
      </c>
      <c r="I206" s="179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5" t="s">
        <v>202</v>
      </c>
      <c r="J207" s="20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2" t="s">
        <v>203</v>
      </c>
      <c r="J208" s="20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2" t="s">
        <v>205</v>
      </c>
      <c r="J210" s="203"/>
      <c r="K210" s="36">
        <v>0</v>
      </c>
    </row>
    <row r="211" spans="1:11" ht="25.5" x14ac:dyDescent="0.55000000000000004">
      <c r="A211" s="1"/>
      <c r="C211" s="31"/>
      <c r="E211" s="31"/>
      <c r="G211" s="31"/>
      <c r="I211" s="202" t="s">
        <v>206</v>
      </c>
      <c r="J211" s="203"/>
      <c r="K211" s="36">
        <v>0</v>
      </c>
    </row>
    <row r="212" spans="1:11" ht="25.5" x14ac:dyDescent="0.55000000000000004">
      <c r="A212" s="1"/>
      <c r="C212" s="31"/>
      <c r="E212" s="31"/>
      <c r="G212" s="31"/>
      <c r="I212" s="202" t="s">
        <v>207</v>
      </c>
      <c r="J212" s="20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2" t="s">
        <v>208</v>
      </c>
      <c r="J213" s="20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2" t="s">
        <v>209</v>
      </c>
      <c r="J214" s="203"/>
      <c r="K214" s="37">
        <v>0</v>
      </c>
    </row>
    <row r="215" spans="1:11" ht="25.5" x14ac:dyDescent="0.55000000000000004">
      <c r="A215" s="1"/>
      <c r="C215" s="31"/>
      <c r="E215" s="31"/>
      <c r="G215" s="31"/>
      <c r="I215" s="202" t="s">
        <v>210</v>
      </c>
      <c r="J215" s="203"/>
      <c r="K215" s="33">
        <f>+K214-K213</f>
        <v>0</v>
      </c>
    </row>
    <row r="216" spans="1:11" ht="25.5" x14ac:dyDescent="0.55000000000000004">
      <c r="G216" s="2"/>
      <c r="I216" s="202" t="s">
        <v>211</v>
      </c>
      <c r="J216" s="20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2025-04-01T09:19:06Z</dcterms:modified>
</cp:coreProperties>
</file>