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ี.ค. 68\"/>
    </mc:Choice>
  </mc:AlternateContent>
  <xr:revisionPtr revIDLastSave="0" documentId="13_ncr:1_{75724AC4-0DBC-4762-80AA-611C0074E9C8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5" i="8" l="1"/>
  <c r="J244" i="107"/>
  <c r="J245" i="107"/>
  <c r="J246" i="107"/>
  <c r="J247" i="107"/>
  <c r="J249" i="107"/>
  <c r="J250" i="107"/>
  <c r="J251" i="107"/>
  <c r="J252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5" i="107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5" i="106"/>
  <c r="N267" i="106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5" i="105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5" i="104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5" i="103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5" i="102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5" i="101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5" i="100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5" i="99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5" i="98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5" i="97"/>
  <c r="P94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5" i="96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5" i="95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5" i="94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5" i="93"/>
  <c r="E6" i="92" l="1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5" i="92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5" i="91"/>
  <c r="J241" i="74"/>
  <c r="J242" i="74"/>
  <c r="J243" i="74"/>
  <c r="E243" i="8" s="1"/>
  <c r="J244" i="74"/>
  <c r="J245" i="74"/>
  <c r="J246" i="74"/>
  <c r="J247" i="74"/>
  <c r="J248" i="74"/>
  <c r="J249" i="74"/>
  <c r="J250" i="74"/>
  <c r="J251" i="74"/>
  <c r="E251" i="8" s="1"/>
  <c r="J252" i="74"/>
  <c r="J253" i="74"/>
  <c r="S17" i="8"/>
  <c r="S18" i="8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9" i="90"/>
  <c r="E254" i="90"/>
  <c r="E255" i="90"/>
  <c r="E256" i="90"/>
  <c r="E257" i="90"/>
  <c r="E258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5" i="90"/>
  <c r="Y16" i="8"/>
  <c r="Y15" i="8"/>
  <c r="Y14" i="8"/>
  <c r="W17" i="8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9" i="89"/>
  <c r="E254" i="89"/>
  <c r="E255" i="89"/>
  <c r="E256" i="89"/>
  <c r="E257" i="89"/>
  <c r="E258" i="89"/>
  <c r="E259" i="89"/>
  <c r="E5" i="89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9" i="88"/>
  <c r="E254" i="88"/>
  <c r="E255" i="88"/>
  <c r="E256" i="88"/>
  <c r="E257" i="88"/>
  <c r="E258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5" i="88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9" i="87"/>
  <c r="E254" i="87"/>
  <c r="E255" i="87"/>
  <c r="E256" i="87"/>
  <c r="E257" i="87"/>
  <c r="E25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5" i="87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9" i="86"/>
  <c r="E254" i="86"/>
  <c r="E255" i="86"/>
  <c r="E256" i="86"/>
  <c r="E257" i="86"/>
  <c r="E258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5" i="86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F236" i="8"/>
  <c r="G236" i="8" s="1"/>
  <c r="F237" i="8"/>
  <c r="G237" i="8" s="1"/>
  <c r="F238" i="8"/>
  <c r="G238" i="8" s="1"/>
  <c r="F239" i="8"/>
  <c r="G239" i="8" s="1"/>
  <c r="F240" i="8"/>
  <c r="G240" i="8" s="1"/>
  <c r="F241" i="8"/>
  <c r="F242" i="8"/>
  <c r="F243" i="8"/>
  <c r="F244" i="8"/>
  <c r="F245" i="8"/>
  <c r="G245" i="8" s="1"/>
  <c r="F246" i="8"/>
  <c r="F247" i="8"/>
  <c r="F248" i="8"/>
  <c r="F249" i="8"/>
  <c r="F250" i="8"/>
  <c r="F251" i="8"/>
  <c r="F252" i="8"/>
  <c r="F253" i="8"/>
  <c r="G253" i="8" s="1"/>
  <c r="E238" i="8"/>
  <c r="E239" i="8"/>
  <c r="E240" i="8"/>
  <c r="E241" i="8"/>
  <c r="E242" i="8"/>
  <c r="E244" i="8"/>
  <c r="E245" i="8"/>
  <c r="E246" i="8"/>
  <c r="E247" i="8"/>
  <c r="E248" i="8"/>
  <c r="E249" i="8"/>
  <c r="E250" i="8"/>
  <c r="E252" i="8"/>
  <c r="E253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56" i="8"/>
  <c r="K257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51" i="8"/>
  <c r="I252" i="8"/>
  <c r="I253" i="8"/>
  <c r="I254" i="8"/>
  <c r="I255" i="8"/>
  <c r="I256" i="8"/>
  <c r="I257" i="8"/>
  <c r="I25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51" i="8"/>
  <c r="H252" i="8"/>
  <c r="H253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F6" i="8"/>
  <c r="G6" i="8" s="1"/>
  <c r="F7" i="8"/>
  <c r="F8" i="8"/>
  <c r="F9" i="8"/>
  <c r="G9" i="8" s="1"/>
  <c r="F10" i="8"/>
  <c r="G10" i="8" s="1"/>
  <c r="F11" i="8"/>
  <c r="F12" i="8"/>
  <c r="G12" i="8" s="1"/>
  <c r="F13" i="8"/>
  <c r="G13" i="8" s="1"/>
  <c r="F14" i="8"/>
  <c r="F15" i="8"/>
  <c r="F16" i="8"/>
  <c r="F17" i="8"/>
  <c r="F18" i="8"/>
  <c r="F19" i="8"/>
  <c r="F20" i="8"/>
  <c r="G20" i="8" s="1"/>
  <c r="F21" i="8"/>
  <c r="F22" i="8"/>
  <c r="F23" i="8"/>
  <c r="F24" i="8"/>
  <c r="G24" i="8" s="1"/>
  <c r="F25" i="8"/>
  <c r="F26" i="8"/>
  <c r="F27" i="8"/>
  <c r="F28" i="8"/>
  <c r="G28" i="8" s="1"/>
  <c r="F29" i="8"/>
  <c r="F30" i="8"/>
  <c r="F31" i="8"/>
  <c r="G31" i="8" s="1"/>
  <c r="F32" i="8"/>
  <c r="F33" i="8"/>
  <c r="F34" i="8"/>
  <c r="G34" i="8" s="1"/>
  <c r="F35" i="8"/>
  <c r="F36" i="8"/>
  <c r="F37" i="8"/>
  <c r="F38" i="8"/>
  <c r="F39" i="8"/>
  <c r="G39" i="8" s="1"/>
  <c r="F40" i="8"/>
  <c r="G40" i="8" s="1"/>
  <c r="F41" i="8"/>
  <c r="F42" i="8"/>
  <c r="F43" i="8"/>
  <c r="F44" i="8"/>
  <c r="G44" i="8" s="1"/>
  <c r="F45" i="8"/>
  <c r="F46" i="8"/>
  <c r="F47" i="8"/>
  <c r="G47" i="8" s="1"/>
  <c r="F48" i="8"/>
  <c r="F49" i="8"/>
  <c r="F50" i="8"/>
  <c r="G50" i="8" s="1"/>
  <c r="F51" i="8"/>
  <c r="F52" i="8"/>
  <c r="F53" i="8"/>
  <c r="F54" i="8"/>
  <c r="F55" i="8"/>
  <c r="G55" i="8" s="1"/>
  <c r="F56" i="8"/>
  <c r="F57" i="8"/>
  <c r="F58" i="8"/>
  <c r="F59" i="8"/>
  <c r="F60" i="8"/>
  <c r="F61" i="8"/>
  <c r="G61" i="8" s="1"/>
  <c r="F62" i="8"/>
  <c r="F63" i="8"/>
  <c r="F64" i="8"/>
  <c r="F65" i="8"/>
  <c r="F66" i="8"/>
  <c r="F67" i="8"/>
  <c r="F68" i="8"/>
  <c r="F69" i="8"/>
  <c r="F70" i="8"/>
  <c r="F71" i="8"/>
  <c r="G71" i="8" s="1"/>
  <c r="F72" i="8"/>
  <c r="G72" i="8" s="1"/>
  <c r="F73" i="8"/>
  <c r="F74" i="8"/>
  <c r="F75" i="8"/>
  <c r="F76" i="8"/>
  <c r="F77" i="8"/>
  <c r="F78" i="8"/>
  <c r="F79" i="8"/>
  <c r="F80" i="8"/>
  <c r="F81" i="8"/>
  <c r="G81" i="8" s="1"/>
  <c r="F82" i="8"/>
  <c r="F83" i="8"/>
  <c r="F84" i="8"/>
  <c r="G84" i="8" s="1"/>
  <c r="F85" i="8"/>
  <c r="F86" i="8"/>
  <c r="F87" i="8"/>
  <c r="F88" i="8"/>
  <c r="F89" i="8"/>
  <c r="G89" i="8" s="1"/>
  <c r="F90" i="8"/>
  <c r="F91" i="8"/>
  <c r="F92" i="8"/>
  <c r="F93" i="8"/>
  <c r="G93" i="8" s="1"/>
  <c r="F94" i="8"/>
  <c r="F95" i="8"/>
  <c r="G95" i="8" s="1"/>
  <c r="F96" i="8"/>
  <c r="F97" i="8"/>
  <c r="F98" i="8"/>
  <c r="G98" i="8" s="1"/>
  <c r="F99" i="8"/>
  <c r="F100" i="8"/>
  <c r="F101" i="8"/>
  <c r="F102" i="8"/>
  <c r="F103" i="8"/>
  <c r="G103" i="8" s="1"/>
  <c r="F104" i="8"/>
  <c r="F105" i="8"/>
  <c r="F106" i="8"/>
  <c r="G106" i="8" s="1"/>
  <c r="F107" i="8"/>
  <c r="F108" i="8"/>
  <c r="G108" i="8" s="1"/>
  <c r="F109" i="8"/>
  <c r="F110" i="8"/>
  <c r="F111" i="8"/>
  <c r="G111" i="8" s="1"/>
  <c r="F112" i="8"/>
  <c r="F113" i="8"/>
  <c r="F114" i="8"/>
  <c r="F115" i="8"/>
  <c r="G115" i="8" s="1"/>
  <c r="F116" i="8"/>
  <c r="F117" i="8"/>
  <c r="F118" i="8"/>
  <c r="F119" i="8"/>
  <c r="G119" i="8" s="1"/>
  <c r="F120" i="8"/>
  <c r="F121" i="8"/>
  <c r="F122" i="8"/>
  <c r="F123" i="8"/>
  <c r="G123" i="8" s="1"/>
  <c r="F124" i="8"/>
  <c r="F125" i="8"/>
  <c r="F126" i="8"/>
  <c r="F127" i="8"/>
  <c r="G127" i="8" s="1"/>
  <c r="F128" i="8"/>
  <c r="F129" i="8"/>
  <c r="F130" i="8"/>
  <c r="F131" i="8"/>
  <c r="F132" i="8"/>
  <c r="G132" i="8" s="1"/>
  <c r="F133" i="8"/>
  <c r="F134" i="8"/>
  <c r="G134" i="8" s="1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G148" i="8" s="1"/>
  <c r="F149" i="8"/>
  <c r="F150" i="8"/>
  <c r="G150" i="8" s="1"/>
  <c r="F151" i="8"/>
  <c r="F152" i="8"/>
  <c r="F153" i="8"/>
  <c r="F154" i="8"/>
  <c r="F155" i="8"/>
  <c r="F156" i="8"/>
  <c r="G156" i="8" s="1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G172" i="8" s="1"/>
  <c r="F173" i="8"/>
  <c r="F174" i="8"/>
  <c r="F175" i="8"/>
  <c r="G175" i="8" s="1"/>
  <c r="F176" i="8"/>
  <c r="F177" i="8"/>
  <c r="F178" i="8"/>
  <c r="F179" i="8"/>
  <c r="F180" i="8"/>
  <c r="F181" i="8"/>
  <c r="G181" i="8" s="1"/>
  <c r="F182" i="8"/>
  <c r="G182" i="8" s="1"/>
  <c r="F183" i="8"/>
  <c r="G183" i="8" s="1"/>
  <c r="F184" i="8"/>
  <c r="F185" i="8"/>
  <c r="F186" i="8"/>
  <c r="F187" i="8"/>
  <c r="F188" i="8"/>
  <c r="F189" i="8"/>
  <c r="F190" i="8"/>
  <c r="G190" i="8" s="1"/>
  <c r="F191" i="8"/>
  <c r="F192" i="8"/>
  <c r="F193" i="8"/>
  <c r="F194" i="8"/>
  <c r="G194" i="8" s="1"/>
  <c r="F195" i="8"/>
  <c r="F196" i="8"/>
  <c r="G196" i="8" s="1"/>
  <c r="F197" i="8"/>
  <c r="F198" i="8"/>
  <c r="F199" i="8"/>
  <c r="G199" i="8" s="1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G214" i="8" s="1"/>
  <c r="F215" i="8"/>
  <c r="G215" i="8" s="1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54" i="8"/>
  <c r="F255" i="8"/>
  <c r="F256" i="8"/>
  <c r="G256" i="8" s="1"/>
  <c r="F257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54" i="8"/>
  <c r="E255" i="8"/>
  <c r="E256" i="8"/>
  <c r="E257" i="8"/>
  <c r="E258" i="8"/>
  <c r="Y13" i="8"/>
  <c r="Y12" i="8"/>
  <c r="Y11" i="8"/>
  <c r="Y10" i="8"/>
  <c r="Y9" i="8"/>
  <c r="Y8" i="8"/>
  <c r="U8" i="8"/>
  <c r="S8" i="8"/>
  <c r="P193" i="85"/>
  <c r="P194" i="85"/>
  <c r="P195" i="85"/>
  <c r="P196" i="85"/>
  <c r="P197" i="85"/>
  <c r="P198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9" i="85"/>
  <c r="E254" i="85"/>
  <c r="E255" i="85"/>
  <c r="E256" i="85"/>
  <c r="E257" i="85"/>
  <c r="E25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5" i="85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9" i="84"/>
  <c r="E254" i="84"/>
  <c r="E255" i="84"/>
  <c r="E256" i="84"/>
  <c r="E257" i="84"/>
  <c r="E258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5" i="84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9" i="83"/>
  <c r="E254" i="83"/>
  <c r="E255" i="83"/>
  <c r="E256" i="83"/>
  <c r="E257" i="83"/>
  <c r="E258" i="83"/>
  <c r="E5" i="83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9" i="82"/>
  <c r="E254" i="82"/>
  <c r="E255" i="82"/>
  <c r="E256" i="82"/>
  <c r="E257" i="82"/>
  <c r="E5" i="82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9" i="81"/>
  <c r="E254" i="81"/>
  <c r="E255" i="81"/>
  <c r="E256" i="81"/>
  <c r="E257" i="81"/>
  <c r="E258" i="81"/>
  <c r="E5" i="81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9" i="80"/>
  <c r="E254" i="80"/>
  <c r="E255" i="80"/>
  <c r="E256" i="80"/>
  <c r="E257" i="80"/>
  <c r="E25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5" i="80"/>
  <c r="Y7" i="8"/>
  <c r="W7" i="8"/>
  <c r="V7" i="8"/>
  <c r="U7" i="8"/>
  <c r="S7" i="8"/>
  <c r="Y6" i="8"/>
  <c r="W6" i="8"/>
  <c r="U6" i="8"/>
  <c r="S6" i="8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9" i="79"/>
  <c r="E254" i="79"/>
  <c r="E255" i="79"/>
  <c r="E256" i="79"/>
  <c r="E257" i="79"/>
  <c r="E258" i="79"/>
  <c r="E259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5" i="79"/>
  <c r="G249" i="8" l="1"/>
  <c r="G241" i="8"/>
  <c r="G247" i="8"/>
  <c r="G246" i="8"/>
  <c r="G252" i="8"/>
  <c r="J231" i="8"/>
  <c r="J223" i="8"/>
  <c r="J207" i="8"/>
  <c r="J244" i="8"/>
  <c r="J249" i="8"/>
  <c r="J257" i="8"/>
  <c r="J235" i="8"/>
  <c r="J227" i="8"/>
  <c r="J219" i="8"/>
  <c r="J211" i="8"/>
  <c r="J203" i="8"/>
  <c r="J195" i="8"/>
  <c r="J187" i="8"/>
  <c r="J179" i="8"/>
  <c r="J131" i="8"/>
  <c r="J107" i="8"/>
  <c r="J99" i="8"/>
  <c r="J75" i="8"/>
  <c r="J67" i="8"/>
  <c r="J59" i="8"/>
  <c r="J35" i="8"/>
  <c r="J250" i="8"/>
  <c r="J229" i="8"/>
  <c r="J221" i="8"/>
  <c r="J213" i="8"/>
  <c r="J205" i="8"/>
  <c r="J197" i="8"/>
  <c r="J189" i="8"/>
  <c r="J173" i="8"/>
  <c r="J125" i="8"/>
  <c r="J117" i="8"/>
  <c r="J109" i="8"/>
  <c r="J101" i="8"/>
  <c r="J77" i="8"/>
  <c r="J69" i="8"/>
  <c r="J53" i="8"/>
  <c r="J45" i="8"/>
  <c r="J37" i="8"/>
  <c r="J17" i="8"/>
  <c r="J255" i="8"/>
  <c r="G244" i="8"/>
  <c r="J21" i="8"/>
  <c r="J248" i="8"/>
  <c r="J19" i="8"/>
  <c r="J247" i="8"/>
  <c r="J11" i="8"/>
  <c r="J236" i="8"/>
  <c r="J233" i="8"/>
  <c r="J225" i="8"/>
  <c r="J217" i="8"/>
  <c r="J209" i="8"/>
  <c r="J201" i="8"/>
  <c r="J193" i="8"/>
  <c r="J185" i="8"/>
  <c r="J177" i="8"/>
  <c r="J129" i="8"/>
  <c r="J121" i="8"/>
  <c r="J113" i="8"/>
  <c r="J105" i="8"/>
  <c r="J97" i="8"/>
  <c r="J73" i="8"/>
  <c r="J57" i="8"/>
  <c r="J49" i="8"/>
  <c r="J41" i="8"/>
  <c r="J245" i="8"/>
  <c r="G250" i="8"/>
  <c r="J242" i="8"/>
  <c r="J254" i="8"/>
  <c r="J228" i="8"/>
  <c r="J172" i="8"/>
  <c r="J164" i="8"/>
  <c r="J156" i="8"/>
  <c r="J140" i="8"/>
  <c r="J92" i="8"/>
  <c r="J84" i="8"/>
  <c r="G254" i="8"/>
  <c r="G207" i="8"/>
  <c r="G73" i="8"/>
  <c r="J241" i="8"/>
  <c r="G140" i="8"/>
  <c r="G67" i="8"/>
  <c r="J240" i="8"/>
  <c r="J234" i="8"/>
  <c r="J226" i="8"/>
  <c r="J218" i="8"/>
  <c r="J170" i="8"/>
  <c r="J162" i="8"/>
  <c r="J154" i="8"/>
  <c r="J146" i="8"/>
  <c r="J138" i="8"/>
  <c r="J90" i="8"/>
  <c r="J82" i="8"/>
  <c r="J66" i="8"/>
  <c r="G234" i="8"/>
  <c r="G59" i="8"/>
  <c r="J215" i="8"/>
  <c r="J199" i="8"/>
  <c r="J148" i="8"/>
  <c r="J239" i="8"/>
  <c r="G242" i="8"/>
  <c r="G231" i="8"/>
  <c r="G57" i="8"/>
  <c r="J132" i="8"/>
  <c r="G248" i="8"/>
  <c r="J238" i="8"/>
  <c r="J232" i="8"/>
  <c r="J224" i="8"/>
  <c r="J216" i="8"/>
  <c r="J208" i="8"/>
  <c r="J168" i="8"/>
  <c r="J160" i="8"/>
  <c r="J152" i="8"/>
  <c r="J144" i="8"/>
  <c r="J136" i="8"/>
  <c r="J88" i="8"/>
  <c r="J80" i="8"/>
  <c r="J32" i="8"/>
  <c r="J8" i="8"/>
  <c r="G226" i="8"/>
  <c r="G177" i="8"/>
  <c r="J106" i="8"/>
  <c r="G223" i="8"/>
  <c r="J81" i="8"/>
  <c r="J252" i="8"/>
  <c r="J256" i="8"/>
  <c r="J230" i="8"/>
  <c r="J222" i="8"/>
  <c r="J214" i="8"/>
  <c r="J206" i="8"/>
  <c r="J198" i="8"/>
  <c r="J190" i="8"/>
  <c r="J182" i="8"/>
  <c r="J166" i="8"/>
  <c r="J158" i="8"/>
  <c r="J150" i="8"/>
  <c r="J142" i="8"/>
  <c r="J134" i="8"/>
  <c r="J86" i="8"/>
  <c r="J30" i="8"/>
  <c r="G217" i="8"/>
  <c r="G166" i="8"/>
  <c r="G90" i="8"/>
  <c r="G30" i="8"/>
  <c r="J34" i="8"/>
  <c r="J165" i="8"/>
  <c r="G165" i="8"/>
  <c r="J133" i="8"/>
  <c r="G133" i="8"/>
  <c r="G85" i="8"/>
  <c r="J85" i="8"/>
  <c r="J29" i="8"/>
  <c r="G29" i="8"/>
  <c r="G203" i="8"/>
  <c r="G160" i="8"/>
  <c r="G144" i="8"/>
  <c r="G77" i="8"/>
  <c r="G37" i="8"/>
  <c r="J220" i="8"/>
  <c r="G220" i="8"/>
  <c r="J212" i="8"/>
  <c r="G212" i="8"/>
  <c r="J204" i="8"/>
  <c r="G204" i="8"/>
  <c r="G188" i="8"/>
  <c r="J188" i="8"/>
  <c r="G180" i="8"/>
  <c r="J180" i="8"/>
  <c r="J124" i="8"/>
  <c r="G124" i="8"/>
  <c r="J116" i="8"/>
  <c r="G116" i="8"/>
  <c r="J100" i="8"/>
  <c r="G100" i="8"/>
  <c r="G76" i="8"/>
  <c r="J76" i="8"/>
  <c r="G68" i="8"/>
  <c r="J68" i="8"/>
  <c r="G60" i="8"/>
  <c r="J60" i="8"/>
  <c r="G52" i="8"/>
  <c r="J52" i="8"/>
  <c r="J36" i="8"/>
  <c r="G36" i="8"/>
  <c r="G255" i="8"/>
  <c r="G230" i="8"/>
  <c r="G222" i="8"/>
  <c r="G213" i="8"/>
  <c r="G201" i="8"/>
  <c r="G189" i="8"/>
  <c r="G158" i="8"/>
  <c r="G142" i="8"/>
  <c r="G125" i="8"/>
  <c r="G109" i="8"/>
  <c r="G92" i="8"/>
  <c r="G75" i="8"/>
  <c r="G35" i="8"/>
  <c r="J71" i="8"/>
  <c r="G171" i="8"/>
  <c r="J171" i="8"/>
  <c r="G155" i="8"/>
  <c r="J155" i="8"/>
  <c r="G139" i="8"/>
  <c r="J139" i="8"/>
  <c r="G51" i="8"/>
  <c r="J51" i="8"/>
  <c r="G221" i="8"/>
  <c r="G107" i="8"/>
  <c r="G8" i="8"/>
  <c r="J61" i="8"/>
  <c r="J210" i="8"/>
  <c r="G210" i="8"/>
  <c r="J202" i="8"/>
  <c r="G202" i="8"/>
  <c r="G186" i="8"/>
  <c r="J186" i="8"/>
  <c r="G178" i="8"/>
  <c r="J178" i="8"/>
  <c r="G130" i="8"/>
  <c r="J130" i="8"/>
  <c r="G122" i="8"/>
  <c r="J122" i="8"/>
  <c r="G114" i="8"/>
  <c r="J114" i="8"/>
  <c r="J74" i="8"/>
  <c r="G74" i="8"/>
  <c r="G58" i="8"/>
  <c r="J58" i="8"/>
  <c r="G42" i="8"/>
  <c r="J42" i="8"/>
  <c r="J26" i="8"/>
  <c r="G18" i="8"/>
  <c r="J18" i="8"/>
  <c r="J10" i="8"/>
  <c r="G228" i="8"/>
  <c r="G219" i="8"/>
  <c r="G209" i="8"/>
  <c r="G198" i="8"/>
  <c r="G185" i="8"/>
  <c r="G170" i="8"/>
  <c r="G154" i="8"/>
  <c r="G138" i="8"/>
  <c r="G121" i="8"/>
  <c r="G105" i="8"/>
  <c r="G88" i="8"/>
  <c r="G53" i="8"/>
  <c r="J123" i="8"/>
  <c r="G163" i="8"/>
  <c r="J163" i="8"/>
  <c r="G147" i="8"/>
  <c r="J147" i="8"/>
  <c r="J91" i="8"/>
  <c r="G91" i="8"/>
  <c r="J83" i="8"/>
  <c r="G83" i="8"/>
  <c r="G43" i="8"/>
  <c r="J43" i="8"/>
  <c r="J27" i="8"/>
  <c r="G27" i="8"/>
  <c r="G229" i="8"/>
  <c r="G211" i="8"/>
  <c r="G187" i="8"/>
  <c r="J253" i="8"/>
  <c r="G169" i="8"/>
  <c r="J169" i="8"/>
  <c r="G161" i="8"/>
  <c r="J161" i="8"/>
  <c r="G153" i="8"/>
  <c r="J153" i="8"/>
  <c r="G145" i="8"/>
  <c r="J145" i="8"/>
  <c r="G137" i="8"/>
  <c r="J137" i="8"/>
  <c r="J65" i="8"/>
  <c r="G65" i="8"/>
  <c r="G33" i="8"/>
  <c r="J33" i="8"/>
  <c r="J25" i="8"/>
  <c r="G25" i="8"/>
  <c r="G235" i="8"/>
  <c r="G227" i="8"/>
  <c r="G218" i="8"/>
  <c r="G208" i="8"/>
  <c r="G197" i="8"/>
  <c r="G168" i="8"/>
  <c r="G152" i="8"/>
  <c r="G136" i="8"/>
  <c r="G86" i="8"/>
  <c r="G69" i="8"/>
  <c r="G49" i="8"/>
  <c r="G26" i="8"/>
  <c r="J181" i="8"/>
  <c r="J115" i="8"/>
  <c r="J44" i="8"/>
  <c r="J251" i="8"/>
  <c r="J243" i="8"/>
  <c r="J141" i="8"/>
  <c r="G141" i="8"/>
  <c r="G184" i="8"/>
  <c r="J184" i="8"/>
  <c r="G120" i="8"/>
  <c r="J120" i="8"/>
  <c r="G96" i="8"/>
  <c r="J96" i="8"/>
  <c r="J48" i="8"/>
  <c r="G48" i="8"/>
  <c r="G195" i="8"/>
  <c r="G101" i="8"/>
  <c r="G21" i="8"/>
  <c r="J24" i="8"/>
  <c r="J149" i="8"/>
  <c r="G149" i="8"/>
  <c r="G192" i="8"/>
  <c r="J192" i="8"/>
  <c r="G104" i="8"/>
  <c r="J104" i="8"/>
  <c r="J56" i="8"/>
  <c r="G56" i="8"/>
  <c r="G16" i="8"/>
  <c r="J16" i="8"/>
  <c r="J191" i="8"/>
  <c r="J183" i="8"/>
  <c r="J175" i="8"/>
  <c r="G167" i="8"/>
  <c r="J167" i="8"/>
  <c r="G159" i="8"/>
  <c r="J159" i="8"/>
  <c r="G151" i="8"/>
  <c r="J151" i="8"/>
  <c r="G143" i="8"/>
  <c r="J143" i="8"/>
  <c r="G135" i="8"/>
  <c r="J135" i="8"/>
  <c r="J127" i="8"/>
  <c r="J119" i="8"/>
  <c r="J111" i="8"/>
  <c r="J103" i="8"/>
  <c r="J95" i="8"/>
  <c r="G87" i="8"/>
  <c r="J87" i="8"/>
  <c r="J79" i="8"/>
  <c r="J63" i="8"/>
  <c r="J55" i="8"/>
  <c r="J47" i="8"/>
  <c r="J23" i="8"/>
  <c r="G23" i="8"/>
  <c r="G15" i="8"/>
  <c r="J15" i="8"/>
  <c r="G7" i="8"/>
  <c r="J7" i="8"/>
  <c r="G233" i="8"/>
  <c r="G225" i="8"/>
  <c r="G216" i="8"/>
  <c r="G206" i="8"/>
  <c r="G193" i="8"/>
  <c r="G164" i="8"/>
  <c r="G99" i="8"/>
  <c r="G82" i="8"/>
  <c r="G63" i="8"/>
  <c r="G45" i="8"/>
  <c r="G19" i="8"/>
  <c r="J98" i="8"/>
  <c r="J157" i="8"/>
  <c r="G157" i="8"/>
  <c r="J200" i="8"/>
  <c r="G200" i="8"/>
  <c r="G176" i="8"/>
  <c r="J176" i="8"/>
  <c r="G128" i="8"/>
  <c r="J128" i="8"/>
  <c r="G112" i="8"/>
  <c r="J112" i="8"/>
  <c r="G117" i="8"/>
  <c r="J174" i="8"/>
  <c r="G174" i="8"/>
  <c r="G126" i="8"/>
  <c r="J126" i="8"/>
  <c r="G118" i="8"/>
  <c r="J118" i="8"/>
  <c r="G110" i="8"/>
  <c r="J110" i="8"/>
  <c r="G102" i="8"/>
  <c r="J102" i="8"/>
  <c r="G94" i="8"/>
  <c r="J94" i="8"/>
  <c r="G78" i="8"/>
  <c r="J78" i="8"/>
  <c r="G70" i="8"/>
  <c r="J70" i="8"/>
  <c r="J62" i="8"/>
  <c r="G62" i="8"/>
  <c r="J54" i="8"/>
  <c r="G54" i="8"/>
  <c r="J46" i="8"/>
  <c r="G46" i="8"/>
  <c r="J38" i="8"/>
  <c r="G38" i="8"/>
  <c r="J22" i="8"/>
  <c r="G14" i="8"/>
  <c r="J14" i="8"/>
  <c r="G232" i="8"/>
  <c r="G224" i="8"/>
  <c r="G205" i="8"/>
  <c r="G191" i="8"/>
  <c r="G179" i="8"/>
  <c r="G162" i="8"/>
  <c r="G146" i="8"/>
  <c r="G129" i="8"/>
  <c r="G113" i="8"/>
  <c r="G97" i="8"/>
  <c r="G79" i="8"/>
  <c r="G41" i="8"/>
  <c r="G17" i="8"/>
  <c r="J237" i="8"/>
  <c r="J89" i="8"/>
  <c r="J9" i="8"/>
  <c r="J72" i="8"/>
  <c r="J246" i="8"/>
  <c r="J31" i="8"/>
  <c r="J13" i="8"/>
  <c r="J28" i="8"/>
  <c r="J20" i="8"/>
  <c r="J12" i="8"/>
  <c r="J196" i="8"/>
  <c r="J108" i="8"/>
  <c r="J194" i="8"/>
  <c r="J50" i="8"/>
  <c r="G173" i="8"/>
  <c r="G131" i="8"/>
  <c r="J93" i="8"/>
  <c r="G80" i="8"/>
  <c r="G66" i="8"/>
  <c r="J64" i="8"/>
  <c r="G64" i="8"/>
  <c r="J40" i="8"/>
  <c r="J39" i="8"/>
  <c r="G32" i="8"/>
  <c r="G22" i="8"/>
  <c r="G11" i="8"/>
  <c r="J6" i="8"/>
  <c r="G243" i="8"/>
  <c r="G251" i="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9" i="78"/>
  <c r="E250" i="78"/>
  <c r="E254" i="78"/>
  <c r="E255" i="78"/>
  <c r="E256" i="78"/>
  <c r="E257" i="78"/>
  <c r="E258" i="78"/>
  <c r="E5" i="78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G250" i="77" s="1"/>
  <c r="J250" i="77" s="1"/>
  <c r="E251" i="77"/>
  <c r="E252" i="77"/>
  <c r="E253" i="77"/>
  <c r="E254" i="77"/>
  <c r="E255" i="77"/>
  <c r="E256" i="77"/>
  <c r="E257" i="77"/>
  <c r="P94" i="106"/>
  <c r="P94" i="105"/>
  <c r="P94" i="104"/>
  <c r="P19" i="107"/>
  <c r="P21" i="107"/>
  <c r="P22" i="107"/>
  <c r="P23" i="107"/>
  <c r="P25" i="107"/>
  <c r="P26" i="107"/>
  <c r="P27" i="107"/>
  <c r="P28" i="107"/>
  <c r="P29" i="107"/>
  <c r="P30" i="107"/>
  <c r="P31" i="107"/>
  <c r="P32" i="107"/>
  <c r="P33" i="107"/>
  <c r="P34" i="107"/>
  <c r="P35" i="107"/>
  <c r="P36" i="107"/>
  <c r="P37" i="107"/>
  <c r="P38" i="107"/>
  <c r="P39" i="107"/>
  <c r="P41" i="107"/>
  <c r="P42" i="107"/>
  <c r="P43" i="107"/>
  <c r="P44" i="107"/>
  <c r="P45" i="107"/>
  <c r="P46" i="107"/>
  <c r="P47" i="107"/>
  <c r="P49" i="107"/>
  <c r="P50" i="107"/>
  <c r="P51" i="107"/>
  <c r="P52" i="107"/>
  <c r="P53" i="107"/>
  <c r="P54" i="107"/>
  <c r="P55" i="107"/>
  <c r="P56" i="107"/>
  <c r="P57" i="107"/>
  <c r="P58" i="107"/>
  <c r="P59" i="107"/>
  <c r="P60" i="107"/>
  <c r="P61" i="107"/>
  <c r="P62" i="107"/>
  <c r="P63" i="107"/>
  <c r="P64" i="107"/>
  <c r="P65" i="107"/>
  <c r="P67" i="107"/>
  <c r="P68" i="107"/>
  <c r="P69" i="107"/>
  <c r="P70" i="107"/>
  <c r="P71" i="107"/>
  <c r="P72" i="107"/>
  <c r="P73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110" i="107"/>
  <c r="P111" i="107"/>
  <c r="P112" i="107"/>
  <c r="P113" i="107"/>
  <c r="P114" i="107"/>
  <c r="P115" i="107"/>
  <c r="P117" i="107"/>
  <c r="P118" i="107"/>
  <c r="P119" i="107"/>
  <c r="P120" i="107"/>
  <c r="P121" i="107"/>
  <c r="P122" i="107"/>
  <c r="P123" i="107"/>
  <c r="P124" i="107"/>
  <c r="P125" i="107"/>
  <c r="P126" i="107"/>
  <c r="P127" i="107"/>
  <c r="P128" i="107"/>
  <c r="P129" i="107"/>
  <c r="P130" i="107"/>
  <c r="P132" i="107"/>
  <c r="P134" i="107"/>
  <c r="P135" i="107"/>
  <c r="P136" i="107"/>
  <c r="P137" i="107"/>
  <c r="P138" i="107"/>
  <c r="P139" i="107"/>
  <c r="P140" i="107"/>
  <c r="P141" i="107"/>
  <c r="P142" i="107"/>
  <c r="P143" i="107"/>
  <c r="P144" i="107"/>
  <c r="P145" i="107"/>
  <c r="P146" i="107"/>
  <c r="P147" i="107"/>
  <c r="P148" i="107"/>
  <c r="P149" i="107"/>
  <c r="P150" i="107"/>
  <c r="P151" i="107"/>
  <c r="P152" i="107"/>
  <c r="P153" i="107"/>
  <c r="P154" i="107"/>
  <c r="P155" i="107"/>
  <c r="P156" i="107"/>
  <c r="P157" i="107"/>
  <c r="P158" i="107"/>
  <c r="P159" i="107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181" i="107"/>
  <c r="P182" i="107"/>
  <c r="P183" i="107"/>
  <c r="P184" i="107"/>
  <c r="P185" i="107"/>
  <c r="P186" i="107"/>
  <c r="P187" i="107"/>
  <c r="P188" i="107"/>
  <c r="P189" i="107"/>
  <c r="P190" i="107"/>
  <c r="P191" i="107"/>
  <c r="P192" i="107"/>
  <c r="P194" i="107"/>
  <c r="P195" i="107"/>
  <c r="P196" i="107"/>
  <c r="P197" i="107"/>
  <c r="P198" i="107"/>
  <c r="P199" i="107"/>
  <c r="P200" i="107"/>
  <c r="P201" i="107"/>
  <c r="P202" i="107"/>
  <c r="P203" i="107"/>
  <c r="P204" i="107"/>
  <c r="P205" i="107"/>
  <c r="P206" i="107"/>
  <c r="P207" i="107"/>
  <c r="P208" i="107"/>
  <c r="P209" i="107"/>
  <c r="P210" i="107"/>
  <c r="P211" i="107"/>
  <c r="P212" i="107"/>
  <c r="P213" i="107"/>
  <c r="P214" i="107"/>
  <c r="P215" i="107"/>
  <c r="P216" i="107"/>
  <c r="P217" i="107"/>
  <c r="P218" i="107"/>
  <c r="P219" i="107"/>
  <c r="P220" i="107"/>
  <c r="P221" i="107"/>
  <c r="P222" i="107"/>
  <c r="P223" i="107"/>
  <c r="P224" i="107"/>
  <c r="P225" i="107"/>
  <c r="P226" i="107"/>
  <c r="P227" i="107"/>
  <c r="P228" i="107"/>
  <c r="P229" i="107"/>
  <c r="P230" i="107"/>
  <c r="P231" i="107"/>
  <c r="P232" i="107"/>
  <c r="P233" i="107"/>
  <c r="P234" i="107"/>
  <c r="P235" i="107"/>
  <c r="P236" i="107"/>
  <c r="P237" i="107"/>
  <c r="P238" i="107"/>
  <c r="P239" i="107"/>
  <c r="P240" i="107"/>
  <c r="P241" i="107"/>
  <c r="P242" i="107"/>
  <c r="P243" i="107"/>
  <c r="P244" i="107"/>
  <c r="P245" i="107"/>
  <c r="P246" i="107"/>
  <c r="P247" i="107"/>
  <c r="P248" i="107"/>
  <c r="P250" i="107"/>
  <c r="P254" i="107"/>
  <c r="P255" i="107"/>
  <c r="P256" i="107"/>
  <c r="P257" i="107"/>
  <c r="P258" i="107"/>
  <c r="P94" i="102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94" i="99"/>
  <c r="G250" i="78"/>
  <c r="J250" i="78" s="1"/>
  <c r="E250" i="79" s="1"/>
  <c r="G249" i="78"/>
  <c r="G250" i="79"/>
  <c r="J250" i="79" s="1"/>
  <c r="E250" i="80" s="1"/>
  <c r="G249" i="79"/>
  <c r="G250" i="80"/>
  <c r="J250" i="80" s="1"/>
  <c r="E250" i="81" s="1"/>
  <c r="G249" i="80"/>
  <c r="G250" i="81"/>
  <c r="J250" i="81" s="1"/>
  <c r="E250" i="82" s="1"/>
  <c r="G249" i="81"/>
  <c r="G250" i="82"/>
  <c r="J250" i="82" s="1"/>
  <c r="E250" i="83" s="1"/>
  <c r="G249" i="82"/>
  <c r="G250" i="83"/>
  <c r="J250" i="83" s="1"/>
  <c r="E250" i="84" s="1"/>
  <c r="G249" i="83"/>
  <c r="G250" i="84"/>
  <c r="J250" i="84" s="1"/>
  <c r="E250" i="85" s="1"/>
  <c r="G250" i="85" s="1"/>
  <c r="J250" i="85" s="1"/>
  <c r="E250" i="86" s="1"/>
  <c r="G250" i="86" s="1"/>
  <c r="J250" i="86" s="1"/>
  <c r="E250" i="87" s="1"/>
  <c r="G250" i="87" s="1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G249" i="84"/>
  <c r="G249" i="85"/>
  <c r="G249" i="86"/>
  <c r="G249" i="87"/>
  <c r="G249" i="88"/>
  <c r="G249" i="89"/>
  <c r="G249" i="90"/>
  <c r="G250" i="91"/>
  <c r="J250" i="91" s="1"/>
  <c r="G249" i="91"/>
  <c r="G248" i="91"/>
  <c r="J248" i="91" s="1"/>
  <c r="G247" i="91"/>
  <c r="J247" i="91" s="1"/>
  <c r="G246" i="91"/>
  <c r="J246" i="91" s="1"/>
  <c r="G245" i="91"/>
  <c r="J245" i="91" s="1"/>
  <c r="G244" i="91"/>
  <c r="J244" i="91" s="1"/>
  <c r="G243" i="91"/>
  <c r="J243" i="91" s="1"/>
  <c r="G250" i="92"/>
  <c r="J250" i="92" s="1"/>
  <c r="G249" i="92"/>
  <c r="G248" i="92"/>
  <c r="J248" i="92" s="1"/>
  <c r="G247" i="92"/>
  <c r="J247" i="92" s="1"/>
  <c r="G246" i="92"/>
  <c r="J246" i="92" s="1"/>
  <c r="G245" i="92"/>
  <c r="J245" i="92" s="1"/>
  <c r="G244" i="92"/>
  <c r="J244" i="92" s="1"/>
  <c r="G243" i="92"/>
  <c r="J243" i="92" s="1"/>
  <c r="G250" i="93"/>
  <c r="J250" i="93" s="1"/>
  <c r="G249" i="93"/>
  <c r="G248" i="93"/>
  <c r="J248" i="93" s="1"/>
  <c r="G247" i="93"/>
  <c r="J247" i="93" s="1"/>
  <c r="G246" i="93"/>
  <c r="J246" i="93" s="1"/>
  <c r="G245" i="93"/>
  <c r="J245" i="93" s="1"/>
  <c r="G244" i="93"/>
  <c r="J244" i="93" s="1"/>
  <c r="G243" i="93"/>
  <c r="J243" i="93" s="1"/>
  <c r="G250" i="94"/>
  <c r="J250" i="94" s="1"/>
  <c r="G249" i="94"/>
  <c r="G248" i="94"/>
  <c r="J248" i="94" s="1"/>
  <c r="J247" i="94"/>
  <c r="G247" i="94"/>
  <c r="G246" i="94"/>
  <c r="J246" i="94" s="1"/>
  <c r="G245" i="94"/>
  <c r="J245" i="94" s="1"/>
  <c r="G244" i="94"/>
  <c r="J244" i="94" s="1"/>
  <c r="G243" i="94"/>
  <c r="J243" i="94" s="1"/>
  <c r="G250" i="95"/>
  <c r="J250" i="95" s="1"/>
  <c r="G249" i="95"/>
  <c r="J249" i="95" s="1"/>
  <c r="G248" i="95"/>
  <c r="J248" i="95" s="1"/>
  <c r="G247" i="95"/>
  <c r="J247" i="95" s="1"/>
  <c r="G246" i="95"/>
  <c r="J246" i="95" s="1"/>
  <c r="G245" i="95"/>
  <c r="J245" i="95" s="1"/>
  <c r="G244" i="95"/>
  <c r="J244" i="95" s="1"/>
  <c r="G243" i="95"/>
  <c r="J243" i="95" s="1"/>
  <c r="G250" i="96"/>
  <c r="J250" i="96" s="1"/>
  <c r="G249" i="96"/>
  <c r="G248" i="96"/>
  <c r="J248" i="96" s="1"/>
  <c r="G247" i="96"/>
  <c r="J247" i="96" s="1"/>
  <c r="G246" i="96"/>
  <c r="J246" i="96" s="1"/>
  <c r="G245" i="96"/>
  <c r="J245" i="96" s="1"/>
  <c r="G244" i="96"/>
  <c r="J244" i="96" s="1"/>
  <c r="G243" i="96"/>
  <c r="J243" i="96" s="1"/>
  <c r="G250" i="97"/>
  <c r="J250" i="97" s="1"/>
  <c r="G249" i="97"/>
  <c r="J249" i="97" s="1"/>
  <c r="G248" i="97"/>
  <c r="J248" i="97" s="1"/>
  <c r="G247" i="97"/>
  <c r="J247" i="97" s="1"/>
  <c r="G246" i="97"/>
  <c r="J246" i="97" s="1"/>
  <c r="G245" i="97"/>
  <c r="J245" i="97" s="1"/>
  <c r="G244" i="97"/>
  <c r="J244" i="97" s="1"/>
  <c r="G243" i="97"/>
  <c r="J243" i="97" s="1"/>
  <c r="G250" i="98"/>
  <c r="J250" i="98" s="1"/>
  <c r="G249" i="98"/>
  <c r="J249" i="98" s="1"/>
  <c r="G248" i="98"/>
  <c r="J248" i="98" s="1"/>
  <c r="G247" i="98"/>
  <c r="J247" i="98" s="1"/>
  <c r="G246" i="98"/>
  <c r="J246" i="98" s="1"/>
  <c r="G245" i="98"/>
  <c r="J245" i="98" s="1"/>
  <c r="G244" i="98"/>
  <c r="J244" i="98" s="1"/>
  <c r="G243" i="98"/>
  <c r="J243" i="98" s="1"/>
  <c r="G250" i="99"/>
  <c r="J250" i="99" s="1"/>
  <c r="G249" i="99"/>
  <c r="J249" i="99" s="1"/>
  <c r="G248" i="99"/>
  <c r="J248" i="99" s="1"/>
  <c r="G247" i="99"/>
  <c r="J247" i="99" s="1"/>
  <c r="G246" i="99"/>
  <c r="J246" i="99" s="1"/>
  <c r="G245" i="99"/>
  <c r="J245" i="99" s="1"/>
  <c r="G244" i="99"/>
  <c r="J244" i="99" s="1"/>
  <c r="G243" i="99"/>
  <c r="J243" i="99" s="1"/>
  <c r="G250" i="100"/>
  <c r="J250" i="100" s="1"/>
  <c r="G249" i="100"/>
  <c r="G248" i="100"/>
  <c r="J248" i="100" s="1"/>
  <c r="G247" i="100"/>
  <c r="J247" i="100" s="1"/>
  <c r="G246" i="100"/>
  <c r="J246" i="100" s="1"/>
  <c r="G245" i="100"/>
  <c r="J245" i="100" s="1"/>
  <c r="G244" i="100"/>
  <c r="J244" i="100" s="1"/>
  <c r="G243" i="100"/>
  <c r="J243" i="100" s="1"/>
  <c r="G250" i="101"/>
  <c r="J250" i="101" s="1"/>
  <c r="G249" i="10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50" i="102"/>
  <c r="J250" i="102" s="1"/>
  <c r="G249" i="102"/>
  <c r="G248" i="102"/>
  <c r="J248" i="102" s="1"/>
  <c r="G247" i="102"/>
  <c r="J247" i="102" s="1"/>
  <c r="G246" i="102"/>
  <c r="J246" i="102" s="1"/>
  <c r="G245" i="102"/>
  <c r="J245" i="102" s="1"/>
  <c r="G244" i="102"/>
  <c r="J244" i="102" s="1"/>
  <c r="G243" i="102"/>
  <c r="J243" i="102" s="1"/>
  <c r="G250" i="103"/>
  <c r="J250" i="103" s="1"/>
  <c r="G249" i="103"/>
  <c r="G248" i="103"/>
  <c r="J248" i="103" s="1"/>
  <c r="G247" i="103"/>
  <c r="J247" i="103" s="1"/>
  <c r="G246" i="103"/>
  <c r="J246" i="103" s="1"/>
  <c r="G245" i="103"/>
  <c r="J245" i="103" s="1"/>
  <c r="G244" i="103"/>
  <c r="J244" i="103" s="1"/>
  <c r="G243" i="103"/>
  <c r="J243" i="103" s="1"/>
  <c r="G250" i="104"/>
  <c r="J250" i="104" s="1"/>
  <c r="G249" i="104"/>
  <c r="G248" i="104"/>
  <c r="J248" i="104" s="1"/>
  <c r="G247" i="104"/>
  <c r="J247" i="104" s="1"/>
  <c r="G246" i="104"/>
  <c r="J246" i="104" s="1"/>
  <c r="G245" i="104"/>
  <c r="J245" i="104" s="1"/>
  <c r="G244" i="104"/>
  <c r="J244" i="104" s="1"/>
  <c r="G243" i="104"/>
  <c r="J243" i="104" s="1"/>
  <c r="G250" i="105"/>
  <c r="J250" i="105" s="1"/>
  <c r="G249" i="105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50" i="106"/>
  <c r="J250" i="106" s="1"/>
  <c r="G249" i="106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50" i="107"/>
  <c r="G249" i="107"/>
  <c r="G248" i="107"/>
  <c r="J248" i="107" s="1"/>
  <c r="G247" i="107"/>
  <c r="G246" i="107"/>
  <c r="G245" i="107"/>
  <c r="G244" i="107"/>
  <c r="G243" i="107"/>
  <c r="J243" i="107" s="1"/>
  <c r="G249" i="77"/>
  <c r="G248" i="77"/>
  <c r="J248" i="77" s="1"/>
  <c r="E248" i="78" s="1"/>
  <c r="G248" i="78" s="1"/>
  <c r="J248" i="78" s="1"/>
  <c r="E248" i="79" s="1"/>
  <c r="G248" i="79" s="1"/>
  <c r="J248" i="79" s="1"/>
  <c r="E248" i="80" s="1"/>
  <c r="G248" i="80" s="1"/>
  <c r="J248" i="80" s="1"/>
  <c r="E248" i="81" s="1"/>
  <c r="G248" i="81" s="1"/>
  <c r="J248" i="81" s="1"/>
  <c r="E248" i="82" s="1"/>
  <c r="G248" i="82" s="1"/>
  <c r="J248" i="82" s="1"/>
  <c r="E248" i="83" s="1"/>
  <c r="G248" i="83" s="1"/>
  <c r="J248" i="83" s="1"/>
  <c r="E248" i="84" s="1"/>
  <c r="G248" i="84" s="1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G247" i="77"/>
  <c r="J247" i="77" s="1"/>
  <c r="E247" i="78" s="1"/>
  <c r="G247" i="78" s="1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G246" i="77"/>
  <c r="J246" i="77" s="1"/>
  <c r="E246" i="78" s="1"/>
  <c r="G246" i="78" s="1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G245" i="77"/>
  <c r="J245" i="77" s="1"/>
  <c r="E245" i="78" s="1"/>
  <c r="G245" i="78" s="1"/>
  <c r="J245" i="78" s="1"/>
  <c r="E245" i="79" s="1"/>
  <c r="G245" i="79" s="1"/>
  <c r="J245" i="79" s="1"/>
  <c r="E245" i="80" s="1"/>
  <c r="G245" i="80" s="1"/>
  <c r="J245" i="80" s="1"/>
  <c r="E245" i="81" s="1"/>
  <c r="G245" i="81" s="1"/>
  <c r="J245" i="81" s="1"/>
  <c r="E245" i="82" s="1"/>
  <c r="G245" i="82" s="1"/>
  <c r="J245" i="82" s="1"/>
  <c r="E245" i="83" s="1"/>
  <c r="G245" i="83" s="1"/>
  <c r="J245" i="83" s="1"/>
  <c r="E245" i="84" s="1"/>
  <c r="G245" i="84" s="1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G244" i="77"/>
  <c r="J244" i="77" s="1"/>
  <c r="E244" i="78" s="1"/>
  <c r="G244" i="78" s="1"/>
  <c r="J244" i="78" s="1"/>
  <c r="E244" i="79" s="1"/>
  <c r="G244" i="79" s="1"/>
  <c r="J244" i="79" s="1"/>
  <c r="E244" i="80" s="1"/>
  <c r="G244" i="80" s="1"/>
  <c r="J244" i="80" s="1"/>
  <c r="E244" i="81" s="1"/>
  <c r="G244" i="81" s="1"/>
  <c r="J244" i="81" s="1"/>
  <c r="E244" i="82" s="1"/>
  <c r="G244" i="82" s="1"/>
  <c r="J244" i="82" s="1"/>
  <c r="E244" i="83" s="1"/>
  <c r="G244" i="83" s="1"/>
  <c r="J244" i="83" s="1"/>
  <c r="E244" i="84" s="1"/>
  <c r="G244" i="84" s="1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G243" i="77"/>
  <c r="J243" i="77" s="1"/>
  <c r="E243" i="78" s="1"/>
  <c r="G243" i="78" s="1"/>
  <c r="J243" i="78" s="1"/>
  <c r="E243" i="79" s="1"/>
  <c r="G243" i="79" s="1"/>
  <c r="J243" i="79" s="1"/>
  <c r="E243" i="80" s="1"/>
  <c r="G243" i="80" s="1"/>
  <c r="J243" i="80" s="1"/>
  <c r="E243" i="81" s="1"/>
  <c r="G243" i="81" s="1"/>
  <c r="J243" i="81" s="1"/>
  <c r="E243" i="82" s="1"/>
  <c r="G243" i="82" s="1"/>
  <c r="J243" i="82" s="1"/>
  <c r="E243" i="83" s="1"/>
  <c r="G243" i="83" s="1"/>
  <c r="J243" i="83" s="1"/>
  <c r="E243" i="84" s="1"/>
  <c r="G243" i="84" s="1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G250" i="74"/>
  <c r="G249" i="74" l="1"/>
  <c r="G248" i="74"/>
  <c r="G247" i="74"/>
  <c r="E259" i="8"/>
  <c r="G246" i="74"/>
  <c r="G245" i="74"/>
  <c r="G244" i="74"/>
  <c r="G243" i="74"/>
  <c r="P94" i="101"/>
  <c r="M94" i="103"/>
  <c r="P249" i="8"/>
  <c r="P250" i="8"/>
  <c r="P251" i="8"/>
  <c r="P252" i="8"/>
  <c r="P253" i="8"/>
  <c r="P257" i="8"/>
  <c r="F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8"/>
  <c r="R253" i="74"/>
  <c r="M253" i="74"/>
  <c r="P253" i="74" s="1"/>
  <c r="G253" i="74"/>
  <c r="R252" i="74"/>
  <c r="M252" i="74"/>
  <c r="P252" i="74" s="1"/>
  <c r="G252" i="74"/>
  <c r="R251" i="74"/>
  <c r="M251" i="74"/>
  <c r="P251" i="74" s="1"/>
  <c r="G251" i="74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R252" i="80"/>
  <c r="M252" i="80"/>
  <c r="R251" i="80"/>
  <c r="M251" i="80"/>
  <c r="R250" i="80"/>
  <c r="M250" i="80"/>
  <c r="R249" i="80"/>
  <c r="M249" i="80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R251" i="86"/>
  <c r="M251" i="86"/>
  <c r="R250" i="86"/>
  <c r="M250" i="86"/>
  <c r="R249" i="86"/>
  <c r="M249" i="86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R245" i="80"/>
  <c r="M245" i="80"/>
  <c r="R244" i="80"/>
  <c r="M244" i="80"/>
  <c r="R243" i="80"/>
  <c r="M243" i="80"/>
  <c r="R242" i="80"/>
  <c r="M242" i="80"/>
  <c r="R246" i="81"/>
  <c r="M246" i="81"/>
  <c r="P246" i="81" s="1"/>
  <c r="R245" i="81"/>
  <c r="P245" i="81"/>
  <c r="M245" i="8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R245" i="86"/>
  <c r="M245" i="86"/>
  <c r="R244" i="86"/>
  <c r="M244" i="86"/>
  <c r="R243" i="86"/>
  <c r="M243" i="86"/>
  <c r="R242" i="86"/>
  <c r="M242" i="86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R245" i="107"/>
  <c r="M245" i="107"/>
  <c r="R244" i="107"/>
  <c r="M244" i="107"/>
  <c r="R243" i="107"/>
  <c r="M243" i="107"/>
  <c r="R242" i="107"/>
  <c r="M242" i="107"/>
  <c r="P246" i="8"/>
  <c r="P245" i="8"/>
  <c r="P244" i="8"/>
  <c r="P243" i="8"/>
  <c r="P242" i="8"/>
  <c r="R247" i="74"/>
  <c r="M247" i="74"/>
  <c r="P247" i="74" s="1"/>
  <c r="R241" i="74"/>
  <c r="M241" i="74"/>
  <c r="P241" i="74" s="1"/>
  <c r="G241" i="74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R240" i="80"/>
  <c r="M240" i="80"/>
  <c r="R239" i="80"/>
  <c r="M239" i="80"/>
  <c r="R238" i="80"/>
  <c r="M238" i="80"/>
  <c r="R237" i="80"/>
  <c r="M237" i="80"/>
  <c r="R236" i="80"/>
  <c r="M236" i="80"/>
  <c r="R235" i="80"/>
  <c r="M235" i="80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R241" i="86"/>
  <c r="M241" i="86"/>
  <c r="R240" i="86"/>
  <c r="M240" i="86"/>
  <c r="R239" i="86"/>
  <c r="M239" i="86"/>
  <c r="R238" i="86"/>
  <c r="M238" i="86"/>
  <c r="R237" i="86"/>
  <c r="M237" i="86"/>
  <c r="R236" i="86"/>
  <c r="M236" i="86"/>
  <c r="R235" i="86"/>
  <c r="M235" i="86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R241" i="107"/>
  <c r="M241" i="107"/>
  <c r="R240" i="107"/>
  <c r="M240" i="107"/>
  <c r="R239" i="107"/>
  <c r="M239" i="107"/>
  <c r="R238" i="107"/>
  <c r="M238" i="107"/>
  <c r="R237" i="107"/>
  <c r="M237" i="107"/>
  <c r="R236" i="107"/>
  <c r="M236" i="107"/>
  <c r="R235" i="107"/>
  <c r="M235" i="107"/>
  <c r="P247" i="8"/>
  <c r="P241" i="8"/>
  <c r="P240" i="8"/>
  <c r="P239" i="8"/>
  <c r="P238" i="8"/>
  <c r="P237" i="8"/>
  <c r="P236" i="8"/>
  <c r="P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8"/>
  <c r="H5" i="8"/>
  <c r="M48" i="98"/>
  <c r="P48" i="98" s="1"/>
  <c r="M54" i="95"/>
  <c r="M49" i="95"/>
  <c r="M94" i="8" l="1"/>
  <c r="P94" i="103"/>
  <c r="J258" i="8"/>
  <c r="P235" i="86"/>
  <c r="M235" i="8"/>
  <c r="P239" i="86"/>
  <c r="M239" i="8"/>
  <c r="P243" i="86"/>
  <c r="M243" i="8"/>
  <c r="P252" i="86"/>
  <c r="M252" i="8"/>
  <c r="P88" i="86"/>
  <c r="M88" i="8"/>
  <c r="P102" i="86"/>
  <c r="M102" i="8"/>
  <c r="P236" i="86"/>
  <c r="M236" i="8"/>
  <c r="P240" i="86"/>
  <c r="M240" i="8"/>
  <c r="P244" i="86"/>
  <c r="M244" i="8"/>
  <c r="P249" i="86"/>
  <c r="M249" i="8"/>
  <c r="P174" i="86"/>
  <c r="M174" i="8"/>
  <c r="P237" i="86"/>
  <c r="M237" i="8"/>
  <c r="P241" i="86"/>
  <c r="M241" i="8"/>
  <c r="P245" i="86"/>
  <c r="M245" i="8"/>
  <c r="P250" i="86"/>
  <c r="M250" i="8"/>
  <c r="P238" i="86"/>
  <c r="M238" i="8"/>
  <c r="P247" i="86"/>
  <c r="M247" i="8"/>
  <c r="P242" i="86"/>
  <c r="M242" i="8"/>
  <c r="P246" i="86"/>
  <c r="M246" i="8"/>
  <c r="P251" i="86"/>
  <c r="M251" i="8"/>
  <c r="P87" i="86"/>
  <c r="M87" i="8"/>
  <c r="P102" i="80"/>
  <c r="P236" i="80"/>
  <c r="P240" i="80"/>
  <c r="P242" i="80"/>
  <c r="P246" i="80"/>
  <c r="P251" i="80"/>
  <c r="P88" i="80"/>
  <c r="P257" i="80"/>
  <c r="M257" i="8"/>
  <c r="P252" i="80"/>
  <c r="P243" i="80"/>
  <c r="P87" i="80"/>
  <c r="P238" i="80"/>
  <c r="P244" i="80"/>
  <c r="P249" i="80"/>
  <c r="P253" i="80"/>
  <c r="M253" i="8"/>
  <c r="P241" i="80"/>
  <c r="P174" i="80"/>
  <c r="P235" i="80"/>
  <c r="P239" i="80"/>
  <c r="P245" i="80"/>
  <c r="P250" i="80"/>
  <c r="P237" i="80"/>
  <c r="G251" i="77"/>
  <c r="J251" i="77" s="1"/>
  <c r="E251" i="78" s="1"/>
  <c r="G251" i="78" s="1"/>
  <c r="J251" i="78" s="1"/>
  <c r="E251" i="79" s="1"/>
  <c r="E87" i="77"/>
  <c r="G259" i="8"/>
  <c r="G257" i="8"/>
  <c r="G258" i="8"/>
  <c r="M259" i="8"/>
  <c r="J259" i="8"/>
  <c r="P237" i="82"/>
  <c r="P87" i="77"/>
  <c r="P241" i="78"/>
  <c r="P242" i="77"/>
  <c r="G252" i="77"/>
  <c r="J252" i="77" s="1"/>
  <c r="E252" i="78" s="1"/>
  <c r="P238" i="77"/>
  <c r="G242" i="77"/>
  <c r="J242" i="77" s="1"/>
  <c r="E242" i="78" s="1"/>
  <c r="P247" i="80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54" i="74"/>
  <c r="J254" i="74" s="1"/>
  <c r="G255" i="74"/>
  <c r="J255" i="74" s="1"/>
  <c r="G256" i="74"/>
  <c r="J256" i="74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M189" i="107"/>
  <c r="M188" i="107"/>
  <c r="M187" i="107"/>
  <c r="M105" i="107"/>
  <c r="M104" i="107"/>
  <c r="M103" i="107"/>
  <c r="M82" i="107"/>
  <c r="M173" i="107"/>
  <c r="M258" i="107"/>
  <c r="M256" i="107"/>
  <c r="M255" i="107"/>
  <c r="M254" i="107"/>
  <c r="M248" i="107"/>
  <c r="M234" i="107"/>
  <c r="M233" i="107"/>
  <c r="M232" i="107"/>
  <c r="M231" i="107"/>
  <c r="M230" i="107"/>
  <c r="M229" i="107"/>
  <c r="M228" i="107"/>
  <c r="M227" i="107"/>
  <c r="M226" i="107"/>
  <c r="M225" i="107"/>
  <c r="M224" i="107"/>
  <c r="M223" i="107"/>
  <c r="M222" i="107"/>
  <c r="M221" i="107"/>
  <c r="M220" i="107"/>
  <c r="M219" i="107"/>
  <c r="M218" i="107"/>
  <c r="M217" i="107"/>
  <c r="M216" i="107"/>
  <c r="M215" i="107"/>
  <c r="M214" i="107"/>
  <c r="M213" i="107"/>
  <c r="M212" i="107"/>
  <c r="M211" i="107"/>
  <c r="M210" i="107"/>
  <c r="M209" i="107"/>
  <c r="M208" i="107"/>
  <c r="M206" i="107"/>
  <c r="M205" i="107"/>
  <c r="M204" i="107"/>
  <c r="M203" i="107"/>
  <c r="M202" i="107"/>
  <c r="M201" i="107"/>
  <c r="M200" i="107"/>
  <c r="M199" i="107"/>
  <c r="M198" i="107"/>
  <c r="M197" i="107"/>
  <c r="M196" i="107"/>
  <c r="M195" i="107"/>
  <c r="M194" i="107"/>
  <c r="M193" i="107"/>
  <c r="P193" i="107" s="1"/>
  <c r="M192" i="107"/>
  <c r="M191" i="107"/>
  <c r="M190" i="107"/>
  <c r="M186" i="107"/>
  <c r="M185" i="107"/>
  <c r="M184" i="107"/>
  <c r="M183" i="107"/>
  <c r="M182" i="107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M157" i="107"/>
  <c r="M156" i="107"/>
  <c r="M155" i="107"/>
  <c r="M154" i="107"/>
  <c r="M153" i="107"/>
  <c r="M152" i="107"/>
  <c r="M151" i="107"/>
  <c r="M150" i="107"/>
  <c r="M149" i="107"/>
  <c r="M148" i="107"/>
  <c r="M147" i="107"/>
  <c r="M146" i="107"/>
  <c r="M145" i="107"/>
  <c r="M144" i="107"/>
  <c r="M143" i="107"/>
  <c r="M142" i="107"/>
  <c r="M141" i="107"/>
  <c r="M140" i="107"/>
  <c r="M139" i="107"/>
  <c r="M138" i="107"/>
  <c r="M137" i="107"/>
  <c r="M136" i="107"/>
  <c r="M135" i="107"/>
  <c r="M134" i="107"/>
  <c r="M133" i="107"/>
  <c r="P133" i="107" s="1"/>
  <c r="M132" i="107"/>
  <c r="M131" i="107"/>
  <c r="P131" i="107" s="1"/>
  <c r="M130" i="107"/>
  <c r="M129" i="107"/>
  <c r="M128" i="107"/>
  <c r="M127" i="107"/>
  <c r="M126" i="107"/>
  <c r="M125" i="107"/>
  <c r="M124" i="107"/>
  <c r="M123" i="107"/>
  <c r="M122" i="107"/>
  <c r="M121" i="107"/>
  <c r="M120" i="107"/>
  <c r="M119" i="107"/>
  <c r="M118" i="107"/>
  <c r="M117" i="107"/>
  <c r="M116" i="107"/>
  <c r="P116" i="107" s="1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P74" i="107" s="1"/>
  <c r="M73" i="107"/>
  <c r="M72" i="107"/>
  <c r="M71" i="107"/>
  <c r="M70" i="107"/>
  <c r="M69" i="107"/>
  <c r="M68" i="107"/>
  <c r="M67" i="107"/>
  <c r="M66" i="107"/>
  <c r="P66" i="107" s="1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P48" i="107" s="1"/>
  <c r="M47" i="107"/>
  <c r="M46" i="107"/>
  <c r="M45" i="107"/>
  <c r="M44" i="107"/>
  <c r="M43" i="107"/>
  <c r="M42" i="107"/>
  <c r="M41" i="107"/>
  <c r="M40" i="107"/>
  <c r="P40" i="107" s="1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P24" i="107" s="1"/>
  <c r="M23" i="107"/>
  <c r="M22" i="107"/>
  <c r="M21" i="107"/>
  <c r="M20" i="107"/>
  <c r="P20" i="107" s="1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M207" i="86"/>
  <c r="M189" i="86"/>
  <c r="M188" i="86"/>
  <c r="M187" i="86"/>
  <c r="M105" i="86"/>
  <c r="M104" i="86"/>
  <c r="M103" i="86"/>
  <c r="M82" i="86"/>
  <c r="M173" i="86"/>
  <c r="M258" i="86"/>
  <c r="P258" i="86" s="1"/>
  <c r="M256" i="86"/>
  <c r="P256" i="86" s="1"/>
  <c r="M255" i="86"/>
  <c r="P255" i="86" s="1"/>
  <c r="M254" i="86"/>
  <c r="P254" i="86" s="1"/>
  <c r="M248" i="86"/>
  <c r="M234" i="86"/>
  <c r="M233" i="86"/>
  <c r="M232" i="86"/>
  <c r="M231" i="86"/>
  <c r="M230" i="86"/>
  <c r="M229" i="86"/>
  <c r="M228" i="86"/>
  <c r="M227" i="86"/>
  <c r="M226" i="86"/>
  <c r="M225" i="86"/>
  <c r="M224" i="86"/>
  <c r="M223" i="86"/>
  <c r="M222" i="86"/>
  <c r="M221" i="86"/>
  <c r="M220" i="86"/>
  <c r="M219" i="86"/>
  <c r="M218" i="86"/>
  <c r="M217" i="86"/>
  <c r="M216" i="86"/>
  <c r="M215" i="86"/>
  <c r="M214" i="86"/>
  <c r="M213" i="86"/>
  <c r="M212" i="86"/>
  <c r="M211" i="86"/>
  <c r="M210" i="86"/>
  <c r="M209" i="86"/>
  <c r="M208" i="86"/>
  <c r="M206" i="86"/>
  <c r="M205" i="86"/>
  <c r="M204" i="86"/>
  <c r="M203" i="86"/>
  <c r="M202" i="86"/>
  <c r="M201" i="86"/>
  <c r="M200" i="86"/>
  <c r="M199" i="86"/>
  <c r="M198" i="86"/>
  <c r="M197" i="86"/>
  <c r="M196" i="86"/>
  <c r="M195" i="86"/>
  <c r="M194" i="86"/>
  <c r="M193" i="86"/>
  <c r="M192" i="86"/>
  <c r="M191" i="86"/>
  <c r="M190" i="86"/>
  <c r="M186" i="86"/>
  <c r="M185" i="86"/>
  <c r="M184" i="86"/>
  <c r="M183" i="86"/>
  <c r="M182" i="86"/>
  <c r="M181" i="86"/>
  <c r="M180" i="86"/>
  <c r="M179" i="86"/>
  <c r="M178" i="86"/>
  <c r="M177" i="86"/>
  <c r="M176" i="86"/>
  <c r="M175" i="86"/>
  <c r="M172" i="86"/>
  <c r="M171" i="86"/>
  <c r="M170" i="86"/>
  <c r="M169" i="86"/>
  <c r="M168" i="86"/>
  <c r="M167" i="86"/>
  <c r="M166" i="86"/>
  <c r="M165" i="86"/>
  <c r="M164" i="86"/>
  <c r="M163" i="86"/>
  <c r="M162" i="86"/>
  <c r="M161" i="86"/>
  <c r="M160" i="86"/>
  <c r="M159" i="86"/>
  <c r="M158" i="86"/>
  <c r="M157" i="86"/>
  <c r="M156" i="86"/>
  <c r="M155" i="86"/>
  <c r="M154" i="86"/>
  <c r="M153" i="86"/>
  <c r="M152" i="86"/>
  <c r="M151" i="86"/>
  <c r="M150" i="86"/>
  <c r="M149" i="86"/>
  <c r="M148" i="86"/>
  <c r="M147" i="86"/>
  <c r="M146" i="86"/>
  <c r="M145" i="86"/>
  <c r="M144" i="86"/>
  <c r="M143" i="86"/>
  <c r="M142" i="86"/>
  <c r="M141" i="86"/>
  <c r="M140" i="86"/>
  <c r="M139" i="86"/>
  <c r="M138" i="86"/>
  <c r="M137" i="86"/>
  <c r="M136" i="86"/>
  <c r="M135" i="86"/>
  <c r="M134" i="86"/>
  <c r="M133" i="86"/>
  <c r="M132" i="86"/>
  <c r="M131" i="86"/>
  <c r="M130" i="86"/>
  <c r="M129" i="86"/>
  <c r="M128" i="86"/>
  <c r="M127" i="86"/>
  <c r="M126" i="86"/>
  <c r="M125" i="86"/>
  <c r="M124" i="86"/>
  <c r="M123" i="86"/>
  <c r="M122" i="86"/>
  <c r="M121" i="86"/>
  <c r="M120" i="86"/>
  <c r="M119" i="86"/>
  <c r="M118" i="86"/>
  <c r="M117" i="86"/>
  <c r="M116" i="86"/>
  <c r="M115" i="86"/>
  <c r="M114" i="86"/>
  <c r="M113" i="86"/>
  <c r="M112" i="86"/>
  <c r="M111" i="86"/>
  <c r="M110" i="86"/>
  <c r="M109" i="86"/>
  <c r="M108" i="86"/>
  <c r="M107" i="86"/>
  <c r="M106" i="86"/>
  <c r="M101" i="86"/>
  <c r="M100" i="86"/>
  <c r="M99" i="86"/>
  <c r="M98" i="86"/>
  <c r="M97" i="86"/>
  <c r="M96" i="86"/>
  <c r="M95" i="86"/>
  <c r="M93" i="86"/>
  <c r="M92" i="86"/>
  <c r="M91" i="86"/>
  <c r="M90" i="86"/>
  <c r="M89" i="86"/>
  <c r="M86" i="86"/>
  <c r="M85" i="86"/>
  <c r="M84" i="86"/>
  <c r="M83" i="86"/>
  <c r="M81" i="86"/>
  <c r="M80" i="86"/>
  <c r="M79" i="86"/>
  <c r="M78" i="86"/>
  <c r="M77" i="86"/>
  <c r="M75" i="86"/>
  <c r="M74" i="86"/>
  <c r="M73" i="86"/>
  <c r="M72" i="86"/>
  <c r="M71" i="86"/>
  <c r="M70" i="86"/>
  <c r="M69" i="86"/>
  <c r="M68" i="86"/>
  <c r="M67" i="86"/>
  <c r="M66" i="86"/>
  <c r="M65" i="86"/>
  <c r="M64" i="86"/>
  <c r="M63" i="86"/>
  <c r="M62" i="86"/>
  <c r="M61" i="86"/>
  <c r="M60" i="86"/>
  <c r="M59" i="86"/>
  <c r="M58" i="86"/>
  <c r="M57" i="86"/>
  <c r="M56" i="86"/>
  <c r="M55" i="86"/>
  <c r="M54" i="86"/>
  <c r="M53" i="86"/>
  <c r="M52" i="86"/>
  <c r="M51" i="86"/>
  <c r="M50" i="86"/>
  <c r="M49" i="86"/>
  <c r="M48" i="86"/>
  <c r="M47" i="86"/>
  <c r="M46" i="86"/>
  <c r="M45" i="86"/>
  <c r="M44" i="86"/>
  <c r="M43" i="86"/>
  <c r="M42" i="86"/>
  <c r="M41" i="86"/>
  <c r="M40" i="86"/>
  <c r="M39" i="86"/>
  <c r="M38" i="86"/>
  <c r="M37" i="86"/>
  <c r="M36" i="86"/>
  <c r="M35" i="86"/>
  <c r="M34" i="86"/>
  <c r="M33" i="86"/>
  <c r="M32" i="86"/>
  <c r="M31" i="86"/>
  <c r="M30" i="86"/>
  <c r="M29" i="86"/>
  <c r="M28" i="86"/>
  <c r="M27" i="86"/>
  <c r="M26" i="86"/>
  <c r="M25" i="86"/>
  <c r="M24" i="86"/>
  <c r="M23" i="86"/>
  <c r="M22" i="86"/>
  <c r="M21" i="86"/>
  <c r="M20" i="86"/>
  <c r="M19" i="86"/>
  <c r="M18" i="86"/>
  <c r="M17" i="86"/>
  <c r="M16" i="86"/>
  <c r="M15" i="86"/>
  <c r="M14" i="86"/>
  <c r="M13" i="86"/>
  <c r="M12" i="86"/>
  <c r="M11" i="86"/>
  <c r="M10" i="86"/>
  <c r="M9" i="86"/>
  <c r="M8" i="86"/>
  <c r="M7" i="86"/>
  <c r="M6" i="86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M197" i="85"/>
  <c r="M196" i="85"/>
  <c r="M195" i="85"/>
  <c r="M194" i="85"/>
  <c r="M193" i="85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M207" i="80"/>
  <c r="M189" i="80"/>
  <c r="M188" i="80"/>
  <c r="M187" i="80"/>
  <c r="M105" i="80"/>
  <c r="M104" i="80"/>
  <c r="M103" i="80"/>
  <c r="M82" i="80"/>
  <c r="M173" i="80"/>
  <c r="M258" i="80"/>
  <c r="M256" i="80"/>
  <c r="M255" i="80"/>
  <c r="M254" i="80"/>
  <c r="M248" i="80"/>
  <c r="M234" i="80"/>
  <c r="M233" i="80"/>
  <c r="M232" i="80"/>
  <c r="M231" i="80"/>
  <c r="M230" i="80"/>
  <c r="M229" i="80"/>
  <c r="M228" i="80"/>
  <c r="M227" i="80"/>
  <c r="M226" i="80"/>
  <c r="M225" i="80"/>
  <c r="M224" i="80"/>
  <c r="M223" i="80"/>
  <c r="M222" i="80"/>
  <c r="M221" i="80"/>
  <c r="M220" i="80"/>
  <c r="M219" i="80"/>
  <c r="M218" i="80"/>
  <c r="M217" i="80"/>
  <c r="M216" i="80"/>
  <c r="M215" i="80"/>
  <c r="M214" i="80"/>
  <c r="M213" i="80"/>
  <c r="M212" i="80"/>
  <c r="M211" i="80"/>
  <c r="M210" i="80"/>
  <c r="M209" i="80"/>
  <c r="M208" i="80"/>
  <c r="M206" i="80"/>
  <c r="M205" i="80"/>
  <c r="M204" i="80"/>
  <c r="M203" i="80"/>
  <c r="M202" i="80"/>
  <c r="M201" i="80"/>
  <c r="M200" i="80"/>
  <c r="M199" i="80"/>
  <c r="M198" i="80"/>
  <c r="M197" i="80"/>
  <c r="M196" i="80"/>
  <c r="M195" i="80"/>
  <c r="M194" i="80"/>
  <c r="M193" i="80"/>
  <c r="M192" i="80"/>
  <c r="M191" i="80"/>
  <c r="M190" i="80"/>
  <c r="M186" i="80"/>
  <c r="M185" i="80"/>
  <c r="M184" i="80"/>
  <c r="M183" i="80"/>
  <c r="M182" i="80"/>
  <c r="M181" i="80"/>
  <c r="M180" i="80"/>
  <c r="M179" i="80"/>
  <c r="M178" i="80"/>
  <c r="M177" i="80"/>
  <c r="M176" i="80"/>
  <c r="M175" i="80"/>
  <c r="M172" i="80"/>
  <c r="M171" i="80"/>
  <c r="M170" i="80"/>
  <c r="M169" i="80"/>
  <c r="M168" i="80"/>
  <c r="M167" i="80"/>
  <c r="M166" i="80"/>
  <c r="M165" i="80"/>
  <c r="M164" i="80"/>
  <c r="M163" i="80"/>
  <c r="M162" i="80"/>
  <c r="M161" i="80"/>
  <c r="M160" i="80"/>
  <c r="M159" i="80"/>
  <c r="M158" i="80"/>
  <c r="M157" i="80"/>
  <c r="M156" i="80"/>
  <c r="M155" i="80"/>
  <c r="M154" i="80"/>
  <c r="M153" i="80"/>
  <c r="M152" i="80"/>
  <c r="M151" i="80"/>
  <c r="M150" i="80"/>
  <c r="M149" i="80"/>
  <c r="M148" i="80"/>
  <c r="M147" i="80"/>
  <c r="M146" i="80"/>
  <c r="M145" i="80"/>
  <c r="M144" i="80"/>
  <c r="M143" i="80"/>
  <c r="M142" i="80"/>
  <c r="M141" i="80"/>
  <c r="M140" i="80"/>
  <c r="M139" i="80"/>
  <c r="M138" i="80"/>
  <c r="M137" i="80"/>
  <c r="M136" i="80"/>
  <c r="M135" i="80"/>
  <c r="M134" i="80"/>
  <c r="M133" i="80"/>
  <c r="M132" i="80"/>
  <c r="M131" i="80"/>
  <c r="M130" i="80"/>
  <c r="M129" i="80"/>
  <c r="M128" i="80"/>
  <c r="M127" i="80"/>
  <c r="M126" i="80"/>
  <c r="M125" i="80"/>
  <c r="M124" i="80"/>
  <c r="M123" i="80"/>
  <c r="M122" i="80"/>
  <c r="M121" i="80"/>
  <c r="M120" i="80"/>
  <c r="M119" i="80"/>
  <c r="M118" i="80"/>
  <c r="M117" i="80"/>
  <c r="M116" i="80"/>
  <c r="M115" i="80"/>
  <c r="M114" i="80"/>
  <c r="M113" i="80"/>
  <c r="M112" i="80"/>
  <c r="M111" i="80"/>
  <c r="M110" i="80"/>
  <c r="M109" i="80"/>
  <c r="M108" i="80"/>
  <c r="M107" i="80"/>
  <c r="M106" i="80"/>
  <c r="M101" i="80"/>
  <c r="M100" i="80"/>
  <c r="M99" i="80"/>
  <c r="M98" i="80"/>
  <c r="M97" i="80"/>
  <c r="M96" i="80"/>
  <c r="M95" i="80"/>
  <c r="M93" i="80"/>
  <c r="M92" i="80"/>
  <c r="M91" i="80"/>
  <c r="M90" i="80"/>
  <c r="M89" i="80"/>
  <c r="M86" i="80"/>
  <c r="M85" i="80"/>
  <c r="M84" i="80"/>
  <c r="M83" i="80"/>
  <c r="M81" i="80"/>
  <c r="M80" i="80"/>
  <c r="M79" i="80"/>
  <c r="M78" i="80"/>
  <c r="M77" i="80"/>
  <c r="M75" i="80"/>
  <c r="M74" i="80"/>
  <c r="M73" i="80"/>
  <c r="M72" i="80"/>
  <c r="M71" i="80"/>
  <c r="M70" i="80"/>
  <c r="M69" i="80"/>
  <c r="M68" i="80"/>
  <c r="M67" i="80"/>
  <c r="M66" i="80"/>
  <c r="M65" i="80"/>
  <c r="M64" i="80"/>
  <c r="M63" i="80"/>
  <c r="M62" i="80"/>
  <c r="M61" i="80"/>
  <c r="M60" i="80"/>
  <c r="M59" i="80"/>
  <c r="M58" i="80"/>
  <c r="M57" i="80"/>
  <c r="M56" i="80"/>
  <c r="M55" i="80"/>
  <c r="M54" i="80"/>
  <c r="M53" i="80"/>
  <c r="M52" i="80"/>
  <c r="M51" i="80"/>
  <c r="M50" i="80"/>
  <c r="M49" i="80"/>
  <c r="M48" i="80"/>
  <c r="M47" i="80"/>
  <c r="M46" i="80"/>
  <c r="M45" i="80"/>
  <c r="M44" i="80"/>
  <c r="M43" i="80"/>
  <c r="M42" i="80"/>
  <c r="M41" i="80"/>
  <c r="M40" i="80"/>
  <c r="M39" i="80"/>
  <c r="M38" i="80"/>
  <c r="M37" i="80"/>
  <c r="M36" i="80"/>
  <c r="M35" i="80"/>
  <c r="M34" i="80"/>
  <c r="M33" i="80"/>
  <c r="M32" i="80"/>
  <c r="M31" i="80"/>
  <c r="M30" i="80"/>
  <c r="M29" i="80"/>
  <c r="M28" i="80"/>
  <c r="M27" i="80"/>
  <c r="M26" i="80"/>
  <c r="M25" i="80"/>
  <c r="M24" i="80"/>
  <c r="M23" i="80"/>
  <c r="M22" i="80"/>
  <c r="M21" i="80"/>
  <c r="M20" i="80"/>
  <c r="M19" i="80"/>
  <c r="M18" i="80"/>
  <c r="M17" i="80"/>
  <c r="M16" i="80"/>
  <c r="M15" i="80"/>
  <c r="M14" i="80"/>
  <c r="M13" i="80"/>
  <c r="M12" i="80"/>
  <c r="M11" i="80"/>
  <c r="M10" i="80"/>
  <c r="M9" i="80"/>
  <c r="M8" i="80"/>
  <c r="M7" i="80"/>
  <c r="M6" i="80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4" i="86" l="1"/>
  <c r="M14" i="8"/>
  <c r="P38" i="86"/>
  <c r="M38" i="8"/>
  <c r="P54" i="86"/>
  <c r="M54" i="8"/>
  <c r="P79" i="86"/>
  <c r="M79" i="8"/>
  <c r="P111" i="86"/>
  <c r="M111" i="8"/>
  <c r="P135" i="86"/>
  <c r="M135" i="8"/>
  <c r="P151" i="86"/>
  <c r="M151" i="8"/>
  <c r="P159" i="86"/>
  <c r="M159" i="8"/>
  <c r="P177" i="86"/>
  <c r="M177" i="8"/>
  <c r="P204" i="86"/>
  <c r="M204" i="8"/>
  <c r="P221" i="86"/>
  <c r="M221" i="8"/>
  <c r="P229" i="86"/>
  <c r="M229" i="8"/>
  <c r="P187" i="86"/>
  <c r="M187" i="8"/>
  <c r="P39" i="86"/>
  <c r="M39" i="8"/>
  <c r="P55" i="86"/>
  <c r="M55" i="8"/>
  <c r="P91" i="86"/>
  <c r="M91" i="8"/>
  <c r="P120" i="86"/>
  <c r="M120" i="8"/>
  <c r="P144" i="86"/>
  <c r="M144" i="8"/>
  <c r="P168" i="86"/>
  <c r="M168" i="8"/>
  <c r="P197" i="86"/>
  <c r="M197" i="8"/>
  <c r="P214" i="86"/>
  <c r="M214" i="8"/>
  <c r="P222" i="86"/>
  <c r="M222" i="8"/>
  <c r="P188" i="86"/>
  <c r="M188" i="8"/>
  <c r="P8" i="86"/>
  <c r="M8" i="8"/>
  <c r="P16" i="86"/>
  <c r="M16" i="8"/>
  <c r="P32" i="86"/>
  <c r="M32" i="8"/>
  <c r="P48" i="86"/>
  <c r="M48" i="8"/>
  <c r="P56" i="86"/>
  <c r="M56" i="8"/>
  <c r="P81" i="86"/>
  <c r="M81" i="8"/>
  <c r="P92" i="86"/>
  <c r="M92" i="8"/>
  <c r="P101" i="86"/>
  <c r="M101" i="8"/>
  <c r="P113" i="86"/>
  <c r="M113" i="8"/>
  <c r="P121" i="86"/>
  <c r="M121" i="8"/>
  <c r="P129" i="86"/>
  <c r="M129" i="8"/>
  <c r="P137" i="86"/>
  <c r="M137" i="8"/>
  <c r="P145" i="86"/>
  <c r="M145" i="8"/>
  <c r="P153" i="86"/>
  <c r="M153" i="8"/>
  <c r="P161" i="86"/>
  <c r="M161" i="8"/>
  <c r="P169" i="86"/>
  <c r="M169" i="8"/>
  <c r="P179" i="86"/>
  <c r="M179" i="8"/>
  <c r="P190" i="86"/>
  <c r="M190" i="8"/>
  <c r="P198" i="86"/>
  <c r="M198" i="8"/>
  <c r="P206" i="86"/>
  <c r="M206" i="8"/>
  <c r="P215" i="86"/>
  <c r="M215" i="8"/>
  <c r="P223" i="86"/>
  <c r="M223" i="8"/>
  <c r="P231" i="86"/>
  <c r="M231" i="8"/>
  <c r="P189" i="86"/>
  <c r="M189" i="8"/>
  <c r="P30" i="86"/>
  <c r="M30" i="8"/>
  <c r="P46" i="86"/>
  <c r="M46" i="8"/>
  <c r="P62" i="86"/>
  <c r="M62" i="8"/>
  <c r="P70" i="86"/>
  <c r="M70" i="8"/>
  <c r="P99" i="86"/>
  <c r="M99" i="8"/>
  <c r="P127" i="86"/>
  <c r="M127" i="8"/>
  <c r="P143" i="86"/>
  <c r="M143" i="8"/>
  <c r="P167" i="86"/>
  <c r="M167" i="8"/>
  <c r="P185" i="86"/>
  <c r="M185" i="8"/>
  <c r="P213" i="86"/>
  <c r="M213" i="8"/>
  <c r="P23" i="86"/>
  <c r="M23" i="8"/>
  <c r="P47" i="86"/>
  <c r="M47" i="8"/>
  <c r="P71" i="86"/>
  <c r="M71" i="8"/>
  <c r="P100" i="86"/>
  <c r="M100" i="8"/>
  <c r="P128" i="86"/>
  <c r="M128" i="8"/>
  <c r="P152" i="86"/>
  <c r="M152" i="8"/>
  <c r="P160" i="86"/>
  <c r="M160" i="8"/>
  <c r="P186" i="86"/>
  <c r="M186" i="8"/>
  <c r="P9" i="86"/>
  <c r="M9" i="8"/>
  <c r="P17" i="86"/>
  <c r="M17" i="8"/>
  <c r="P25" i="86"/>
  <c r="M25" i="8"/>
  <c r="P33" i="86"/>
  <c r="M33" i="8"/>
  <c r="P41" i="86"/>
  <c r="M41" i="8"/>
  <c r="P49" i="86"/>
  <c r="M49" i="8"/>
  <c r="P57" i="86"/>
  <c r="M57" i="8"/>
  <c r="P65" i="86"/>
  <c r="M65" i="8"/>
  <c r="P73" i="86"/>
  <c r="M73" i="8"/>
  <c r="P83" i="86"/>
  <c r="M83" i="8"/>
  <c r="P93" i="86"/>
  <c r="M93" i="8"/>
  <c r="P106" i="86"/>
  <c r="M106" i="8"/>
  <c r="P114" i="86"/>
  <c r="M114" i="8"/>
  <c r="P122" i="86"/>
  <c r="M122" i="8"/>
  <c r="P130" i="86"/>
  <c r="M130" i="8"/>
  <c r="P138" i="86"/>
  <c r="M138" i="8"/>
  <c r="P146" i="86"/>
  <c r="M146" i="8"/>
  <c r="P154" i="86"/>
  <c r="M154" i="8"/>
  <c r="P162" i="86"/>
  <c r="M162" i="8"/>
  <c r="P170" i="86"/>
  <c r="M170" i="8"/>
  <c r="P180" i="86"/>
  <c r="M180" i="8"/>
  <c r="P191" i="86"/>
  <c r="M191" i="8"/>
  <c r="P199" i="86"/>
  <c r="M199" i="8"/>
  <c r="P208" i="86"/>
  <c r="M208" i="8"/>
  <c r="P216" i="86"/>
  <c r="M216" i="8"/>
  <c r="P224" i="86"/>
  <c r="M224" i="8"/>
  <c r="P232" i="86"/>
  <c r="M232" i="8"/>
  <c r="P173" i="86"/>
  <c r="M173" i="8"/>
  <c r="P207" i="86"/>
  <c r="M207" i="8"/>
  <c r="P119" i="86"/>
  <c r="M119" i="8"/>
  <c r="P63" i="86"/>
  <c r="M63" i="8"/>
  <c r="P112" i="86"/>
  <c r="M112" i="8"/>
  <c r="P136" i="86"/>
  <c r="M136" i="8"/>
  <c r="P178" i="86"/>
  <c r="M178" i="8"/>
  <c r="P230" i="86"/>
  <c r="M230" i="8"/>
  <c r="P10" i="86"/>
  <c r="M10" i="8"/>
  <c r="P18" i="86"/>
  <c r="M18" i="8"/>
  <c r="P26" i="86"/>
  <c r="M26" i="8"/>
  <c r="P34" i="86"/>
  <c r="M34" i="8"/>
  <c r="P42" i="86"/>
  <c r="M42" i="8"/>
  <c r="P58" i="86"/>
  <c r="M58" i="8"/>
  <c r="P84" i="86"/>
  <c r="M84" i="8"/>
  <c r="P95" i="86"/>
  <c r="M95" i="8"/>
  <c r="P107" i="86"/>
  <c r="M107" i="8"/>
  <c r="P115" i="86"/>
  <c r="M115" i="8"/>
  <c r="P123" i="86"/>
  <c r="M123" i="8"/>
  <c r="P139" i="86"/>
  <c r="M139" i="8"/>
  <c r="P147" i="86"/>
  <c r="M147" i="8"/>
  <c r="P155" i="86"/>
  <c r="M155" i="8"/>
  <c r="P163" i="86"/>
  <c r="M163" i="8"/>
  <c r="P171" i="86"/>
  <c r="M171" i="8"/>
  <c r="P181" i="86"/>
  <c r="M181" i="8"/>
  <c r="P192" i="86"/>
  <c r="M192" i="8"/>
  <c r="P200" i="86"/>
  <c r="M200" i="8"/>
  <c r="P209" i="86"/>
  <c r="M209" i="8"/>
  <c r="P217" i="86"/>
  <c r="M217" i="8"/>
  <c r="P225" i="86"/>
  <c r="M225" i="8"/>
  <c r="P233" i="86"/>
  <c r="M233" i="8"/>
  <c r="P82" i="86"/>
  <c r="M82" i="8"/>
  <c r="P76" i="86"/>
  <c r="M76" i="8"/>
  <c r="P90" i="86"/>
  <c r="M90" i="8"/>
  <c r="P7" i="86"/>
  <c r="M7" i="8"/>
  <c r="P80" i="86"/>
  <c r="M80" i="8"/>
  <c r="P205" i="86"/>
  <c r="M205" i="8"/>
  <c r="P11" i="86"/>
  <c r="M11" i="8"/>
  <c r="P19" i="86"/>
  <c r="M19" i="8"/>
  <c r="P27" i="86"/>
  <c r="M27" i="8"/>
  <c r="P35" i="86"/>
  <c r="M35" i="8"/>
  <c r="P43" i="86"/>
  <c r="M43" i="8"/>
  <c r="P51" i="86"/>
  <c r="M51" i="8"/>
  <c r="P59" i="86"/>
  <c r="M59" i="8"/>
  <c r="P67" i="86"/>
  <c r="M67" i="8"/>
  <c r="P75" i="86"/>
  <c r="M75" i="8"/>
  <c r="P85" i="86"/>
  <c r="M85" i="8"/>
  <c r="P96" i="86"/>
  <c r="M96" i="8"/>
  <c r="P108" i="86"/>
  <c r="M108" i="8"/>
  <c r="P116" i="86"/>
  <c r="M116" i="8"/>
  <c r="P124" i="86"/>
  <c r="M124" i="8"/>
  <c r="P132" i="86"/>
  <c r="M132" i="8"/>
  <c r="P140" i="86"/>
  <c r="M140" i="8"/>
  <c r="P148" i="86"/>
  <c r="M148" i="8"/>
  <c r="P156" i="86"/>
  <c r="M156" i="8"/>
  <c r="P164" i="86"/>
  <c r="M164" i="8"/>
  <c r="P172" i="86"/>
  <c r="M172" i="8"/>
  <c r="P182" i="86"/>
  <c r="M182" i="8"/>
  <c r="P193" i="86"/>
  <c r="M193" i="8"/>
  <c r="P201" i="86"/>
  <c r="M201" i="8"/>
  <c r="P210" i="86"/>
  <c r="M210" i="8"/>
  <c r="P218" i="86"/>
  <c r="M218" i="8"/>
  <c r="P226" i="86"/>
  <c r="M226" i="8"/>
  <c r="P234" i="86"/>
  <c r="M234" i="8"/>
  <c r="P103" i="86"/>
  <c r="M103" i="8"/>
  <c r="P15" i="86"/>
  <c r="M15" i="8"/>
  <c r="P12" i="86"/>
  <c r="M12" i="8"/>
  <c r="P20" i="86"/>
  <c r="M20" i="8"/>
  <c r="P28" i="86"/>
  <c r="M28" i="8"/>
  <c r="P36" i="86"/>
  <c r="M36" i="8"/>
  <c r="P44" i="86"/>
  <c r="M44" i="8"/>
  <c r="P52" i="86"/>
  <c r="M52" i="8"/>
  <c r="P60" i="86"/>
  <c r="M60" i="8"/>
  <c r="P68" i="86"/>
  <c r="M68" i="8"/>
  <c r="P77" i="86"/>
  <c r="M77" i="8"/>
  <c r="P86" i="86"/>
  <c r="M86" i="8"/>
  <c r="P97" i="86"/>
  <c r="M97" i="8"/>
  <c r="P109" i="86"/>
  <c r="M109" i="8"/>
  <c r="P117" i="86"/>
  <c r="M117" i="8"/>
  <c r="P125" i="86"/>
  <c r="M125" i="8"/>
  <c r="P133" i="86"/>
  <c r="M133" i="8"/>
  <c r="P141" i="86"/>
  <c r="M141" i="8"/>
  <c r="P149" i="86"/>
  <c r="M149" i="8"/>
  <c r="P157" i="86"/>
  <c r="M157" i="8"/>
  <c r="P165" i="86"/>
  <c r="M165" i="8"/>
  <c r="P175" i="86"/>
  <c r="M175" i="8"/>
  <c r="P183" i="86"/>
  <c r="M183" i="8"/>
  <c r="P202" i="86"/>
  <c r="M202" i="8"/>
  <c r="P211" i="86"/>
  <c r="M211" i="8"/>
  <c r="P219" i="86"/>
  <c r="M219" i="8"/>
  <c r="P227" i="86"/>
  <c r="M227" i="8"/>
  <c r="P248" i="86"/>
  <c r="M248" i="8"/>
  <c r="P104" i="86"/>
  <c r="M104" i="8"/>
  <c r="P13" i="86"/>
  <c r="M13" i="8"/>
  <c r="P21" i="86"/>
  <c r="M21" i="8"/>
  <c r="P29" i="86"/>
  <c r="M29" i="8"/>
  <c r="P37" i="86"/>
  <c r="M37" i="8"/>
  <c r="P45" i="86"/>
  <c r="M45" i="8"/>
  <c r="P53" i="86"/>
  <c r="M53" i="8"/>
  <c r="P61" i="86"/>
  <c r="M61" i="8"/>
  <c r="P69" i="86"/>
  <c r="M69" i="8"/>
  <c r="P78" i="86"/>
  <c r="M78" i="8"/>
  <c r="P89" i="86"/>
  <c r="M89" i="8"/>
  <c r="P98" i="86"/>
  <c r="M98" i="8"/>
  <c r="P110" i="86"/>
  <c r="M110" i="8"/>
  <c r="P118" i="86"/>
  <c r="M118" i="8"/>
  <c r="P126" i="86"/>
  <c r="M126" i="8"/>
  <c r="P134" i="86"/>
  <c r="M134" i="8"/>
  <c r="P142" i="86"/>
  <c r="M142" i="8"/>
  <c r="P150" i="86"/>
  <c r="M150" i="8"/>
  <c r="P158" i="86"/>
  <c r="M158" i="8"/>
  <c r="P166" i="86"/>
  <c r="M166" i="8"/>
  <c r="P176" i="86"/>
  <c r="M176" i="8"/>
  <c r="P184" i="86"/>
  <c r="M184" i="8"/>
  <c r="P195" i="86"/>
  <c r="M195" i="8"/>
  <c r="P203" i="86"/>
  <c r="M203" i="8"/>
  <c r="P212" i="86"/>
  <c r="M212" i="8"/>
  <c r="P220" i="86"/>
  <c r="M220" i="8"/>
  <c r="P228" i="86"/>
  <c r="M228" i="8"/>
  <c r="P105" i="86"/>
  <c r="M105" i="8"/>
  <c r="P196" i="86"/>
  <c r="M196" i="8"/>
  <c r="P194" i="86"/>
  <c r="M194" i="8"/>
  <c r="P131" i="86"/>
  <c r="M131" i="8"/>
  <c r="P74" i="86"/>
  <c r="M74" i="8"/>
  <c r="P72" i="86"/>
  <c r="M72" i="8"/>
  <c r="P66" i="86"/>
  <c r="M66" i="8"/>
  <c r="P64" i="86"/>
  <c r="M64" i="8"/>
  <c r="P50" i="86"/>
  <c r="M50" i="8"/>
  <c r="P40" i="86"/>
  <c r="M40" i="8"/>
  <c r="P31" i="86"/>
  <c r="M31" i="8"/>
  <c r="P24" i="86"/>
  <c r="M24" i="8"/>
  <c r="P22" i="86"/>
  <c r="M22" i="8"/>
  <c r="P6" i="86"/>
  <c r="M6" i="8"/>
  <c r="P17" i="80"/>
  <c r="P154" i="80"/>
  <c r="P34" i="80"/>
  <c r="P58" i="80"/>
  <c r="P84" i="80"/>
  <c r="P115" i="80"/>
  <c r="P139" i="80"/>
  <c r="P192" i="80"/>
  <c r="P233" i="80"/>
  <c r="P19" i="80"/>
  <c r="P27" i="80"/>
  <c r="P35" i="80"/>
  <c r="P43" i="80"/>
  <c r="P51" i="80"/>
  <c r="P59" i="80"/>
  <c r="P67" i="80"/>
  <c r="P75" i="80"/>
  <c r="P85" i="80"/>
  <c r="P96" i="80"/>
  <c r="P108" i="80"/>
  <c r="P116" i="80"/>
  <c r="P124" i="80"/>
  <c r="P132" i="80"/>
  <c r="P140" i="80"/>
  <c r="P148" i="80"/>
  <c r="P156" i="80"/>
  <c r="P164" i="80"/>
  <c r="P172" i="80"/>
  <c r="P182" i="80"/>
  <c r="P193" i="80"/>
  <c r="P201" i="80"/>
  <c r="P210" i="80"/>
  <c r="P218" i="80"/>
  <c r="P226" i="80"/>
  <c r="P234" i="80"/>
  <c r="P103" i="80"/>
  <c r="P25" i="80"/>
  <c r="P57" i="80"/>
  <c r="P73" i="80"/>
  <c r="P93" i="80"/>
  <c r="P114" i="80"/>
  <c r="P130" i="80"/>
  <c r="P162" i="80"/>
  <c r="P180" i="80"/>
  <c r="P199" i="80"/>
  <c r="P216" i="80"/>
  <c r="P224" i="80"/>
  <c r="P207" i="80"/>
  <c r="P42" i="80"/>
  <c r="P12" i="80"/>
  <c r="P20" i="80"/>
  <c r="P28" i="80"/>
  <c r="P36" i="80"/>
  <c r="P44" i="80"/>
  <c r="P52" i="80"/>
  <c r="P60" i="80"/>
  <c r="P68" i="80"/>
  <c r="P86" i="80"/>
  <c r="P97" i="80"/>
  <c r="P109" i="80"/>
  <c r="P117" i="80"/>
  <c r="P125" i="80"/>
  <c r="P141" i="80"/>
  <c r="P149" i="80"/>
  <c r="P157" i="80"/>
  <c r="P165" i="80"/>
  <c r="P175" i="80"/>
  <c r="P183" i="80"/>
  <c r="P194" i="80"/>
  <c r="P202" i="80"/>
  <c r="P211" i="80"/>
  <c r="P219" i="80"/>
  <c r="P227" i="80"/>
  <c r="P248" i="80"/>
  <c r="P104" i="80"/>
  <c r="P138" i="80"/>
  <c r="P10" i="80"/>
  <c r="P18" i="80"/>
  <c r="P50" i="80"/>
  <c r="P74" i="80"/>
  <c r="P107" i="80"/>
  <c r="P131" i="80"/>
  <c r="P163" i="80"/>
  <c r="P181" i="80"/>
  <c r="P209" i="80"/>
  <c r="P225" i="80"/>
  <c r="P82" i="80"/>
  <c r="P13" i="80"/>
  <c r="P21" i="80"/>
  <c r="P29" i="80"/>
  <c r="P37" i="80"/>
  <c r="P45" i="80"/>
  <c r="P61" i="80"/>
  <c r="P69" i="80"/>
  <c r="P78" i="80"/>
  <c r="P89" i="80"/>
  <c r="P98" i="80"/>
  <c r="P110" i="80"/>
  <c r="P118" i="80"/>
  <c r="P126" i="80"/>
  <c r="P134" i="80"/>
  <c r="P142" i="80"/>
  <c r="P150" i="80"/>
  <c r="P158" i="80"/>
  <c r="P166" i="80"/>
  <c r="P176" i="80"/>
  <c r="P184" i="80"/>
  <c r="P195" i="80"/>
  <c r="P203" i="80"/>
  <c r="P212" i="80"/>
  <c r="P220" i="80"/>
  <c r="P228" i="80"/>
  <c r="P254" i="80"/>
  <c r="M254" i="8"/>
  <c r="P105" i="80"/>
  <c r="P6" i="80"/>
  <c r="P14" i="80"/>
  <c r="P30" i="80"/>
  <c r="P38" i="80"/>
  <c r="P46" i="80"/>
  <c r="P54" i="80"/>
  <c r="P62" i="80"/>
  <c r="P70" i="80"/>
  <c r="P79" i="80"/>
  <c r="P90" i="80"/>
  <c r="P99" i="80"/>
  <c r="P111" i="80"/>
  <c r="P119" i="80"/>
  <c r="P127" i="80"/>
  <c r="P135" i="80"/>
  <c r="P143" i="80"/>
  <c r="P151" i="80"/>
  <c r="P159" i="80"/>
  <c r="P167" i="80"/>
  <c r="P177" i="80"/>
  <c r="P185" i="80"/>
  <c r="P196" i="80"/>
  <c r="P204" i="80"/>
  <c r="P213" i="80"/>
  <c r="P221" i="80"/>
  <c r="P229" i="80"/>
  <c r="P255" i="80"/>
  <c r="M255" i="8"/>
  <c r="P187" i="80"/>
  <c r="P155" i="80"/>
  <c r="P7" i="80"/>
  <c r="P15" i="80"/>
  <c r="P23" i="80"/>
  <c r="P39" i="80"/>
  <c r="P55" i="80"/>
  <c r="P63" i="80"/>
  <c r="P71" i="80"/>
  <c r="P91" i="80"/>
  <c r="P100" i="80"/>
  <c r="P112" i="80"/>
  <c r="P120" i="80"/>
  <c r="P128" i="80"/>
  <c r="P136" i="80"/>
  <c r="P144" i="80"/>
  <c r="P152" i="80"/>
  <c r="P160" i="80"/>
  <c r="P168" i="80"/>
  <c r="P178" i="80"/>
  <c r="P186" i="80"/>
  <c r="P197" i="80"/>
  <c r="P205" i="80"/>
  <c r="P214" i="80"/>
  <c r="P222" i="80"/>
  <c r="P230" i="80"/>
  <c r="P256" i="80"/>
  <c r="M256" i="8"/>
  <c r="P188" i="80"/>
  <c r="P9" i="80"/>
  <c r="P33" i="80"/>
  <c r="P49" i="80"/>
  <c r="P65" i="80"/>
  <c r="P83" i="80"/>
  <c r="P106" i="80"/>
  <c r="P122" i="80"/>
  <c r="P146" i="80"/>
  <c r="P170" i="80"/>
  <c r="P191" i="80"/>
  <c r="P232" i="80"/>
  <c r="P173" i="80"/>
  <c r="P26" i="80"/>
  <c r="P66" i="80"/>
  <c r="P95" i="80"/>
  <c r="P123" i="80"/>
  <c r="P147" i="80"/>
  <c r="P171" i="80"/>
  <c r="P200" i="80"/>
  <c r="P217" i="80"/>
  <c r="P76" i="80"/>
  <c r="P8" i="80"/>
  <c r="P16" i="80"/>
  <c r="P40" i="80"/>
  <c r="P48" i="80"/>
  <c r="P56" i="80"/>
  <c r="P64" i="80"/>
  <c r="P81" i="80"/>
  <c r="P92" i="80"/>
  <c r="P101" i="80"/>
  <c r="P113" i="80"/>
  <c r="P121" i="80"/>
  <c r="P129" i="80"/>
  <c r="P137" i="80"/>
  <c r="P145" i="80"/>
  <c r="P153" i="80"/>
  <c r="P161" i="80"/>
  <c r="P169" i="80"/>
  <c r="P179" i="80"/>
  <c r="P190" i="80"/>
  <c r="P198" i="80"/>
  <c r="P206" i="80"/>
  <c r="P215" i="80"/>
  <c r="P223" i="80"/>
  <c r="P231" i="80"/>
  <c r="P258" i="80"/>
  <c r="M258" i="8"/>
  <c r="P189" i="80"/>
  <c r="P208" i="80"/>
  <c r="P133" i="80"/>
  <c r="P80" i="80"/>
  <c r="P77" i="80"/>
  <c r="P72" i="80"/>
  <c r="P53" i="80"/>
  <c r="P47" i="80"/>
  <c r="P41" i="80"/>
  <c r="P32" i="80"/>
  <c r="P31" i="80"/>
  <c r="P24" i="80"/>
  <c r="P22" i="80"/>
  <c r="P11" i="80"/>
  <c r="E103" i="77"/>
  <c r="E186" i="77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253" i="77"/>
  <c r="J253" i="77" s="1"/>
  <c r="E253" i="78" s="1"/>
  <c r="G235" i="77"/>
  <c r="J235" i="77" s="1"/>
  <c r="G251" i="79" s="1"/>
  <c r="J251" i="79" s="1"/>
  <c r="E251" i="80" s="1"/>
  <c r="G242" i="78"/>
  <c r="J242" i="78" s="1"/>
  <c r="E242" i="79" s="1"/>
  <c r="G240" i="77"/>
  <c r="J240" i="77" s="1"/>
  <c r="G241" i="77"/>
  <c r="J241" i="77" s="1"/>
  <c r="E241" i="78" s="1"/>
  <c r="G239" i="77"/>
  <c r="J239" i="77" s="1"/>
  <c r="G252" i="78" s="1"/>
  <c r="J252" i="78" s="1"/>
  <c r="E252" i="79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2" i="90"/>
  <c r="N262" i="79"/>
  <c r="N262" i="85"/>
  <c r="N262" i="93"/>
  <c r="N268" i="93" s="1"/>
  <c r="N270" i="93" s="1"/>
  <c r="N262" i="101"/>
  <c r="N268" i="101" s="1"/>
  <c r="N270" i="101" s="1"/>
  <c r="N262" i="78"/>
  <c r="N262" i="86"/>
  <c r="N262" i="89"/>
  <c r="N262" i="81"/>
  <c r="N262" i="94"/>
  <c r="N268" i="94" s="1"/>
  <c r="N270" i="94" s="1"/>
  <c r="N262" i="83"/>
  <c r="N262" i="87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2" i="84"/>
  <c r="N262" i="88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68" i="81" l="1"/>
  <c r="N270" i="81" s="1"/>
  <c r="R9" i="8"/>
  <c r="N268" i="90"/>
  <c r="N271" i="90" s="1"/>
  <c r="R18" i="8"/>
  <c r="N268" i="89"/>
  <c r="N270" i="89" s="1"/>
  <c r="R17" i="8"/>
  <c r="N268" i="82"/>
  <c r="N271" i="82" s="1"/>
  <c r="R10" i="8"/>
  <c r="N268" i="86"/>
  <c r="N271" i="86" s="1"/>
  <c r="R14" i="8"/>
  <c r="N268" i="78"/>
  <c r="N271" i="78" s="1"/>
  <c r="R6" i="8"/>
  <c r="N268" i="88"/>
  <c r="N270" i="88" s="1"/>
  <c r="R16" i="8"/>
  <c r="N268" i="87"/>
  <c r="N271" i="87" s="1"/>
  <c r="R15" i="8"/>
  <c r="N268" i="84"/>
  <c r="N271" i="84" s="1"/>
  <c r="R12" i="8"/>
  <c r="N268" i="83"/>
  <c r="N271" i="83" s="1"/>
  <c r="R11" i="8"/>
  <c r="N268" i="85"/>
  <c r="N271" i="85" s="1"/>
  <c r="R13" i="8"/>
  <c r="N268" i="80"/>
  <c r="N270" i="80" s="1"/>
  <c r="R8" i="8"/>
  <c r="N268" i="79"/>
  <c r="N271" i="79" s="1"/>
  <c r="R7" i="8"/>
  <c r="N271" i="103"/>
  <c r="N271" i="101"/>
  <c r="N271" i="96"/>
  <c r="N270" i="106"/>
  <c r="N271" i="93"/>
  <c r="N270" i="102"/>
  <c r="N270" i="86"/>
  <c r="N271" i="105"/>
  <c r="N270" i="92"/>
  <c r="N271" i="91"/>
  <c r="N270" i="85"/>
  <c r="N270" i="83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7"/>
  <c r="N270" i="95"/>
  <c r="N270" i="107"/>
  <c r="N271" i="94"/>
  <c r="N270" i="97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N271" i="81" l="1"/>
  <c r="N271" i="88"/>
  <c r="N270" i="84"/>
  <c r="N271" i="80"/>
  <c r="N270" i="82"/>
  <c r="N271" i="89"/>
  <c r="P135" i="77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V15" i="8"/>
  <c r="U15" i="8"/>
  <c r="T15" i="8"/>
  <c r="T14" i="8"/>
  <c r="U14" i="8"/>
  <c r="V14" i="8"/>
  <c r="V13" i="8"/>
  <c r="U13" i="8"/>
  <c r="T13" i="8"/>
  <c r="T12" i="8"/>
  <c r="U12" i="8"/>
  <c r="V12" i="8"/>
  <c r="V11" i="8"/>
  <c r="U11" i="8"/>
  <c r="T11" i="8"/>
  <c r="T10" i="8"/>
  <c r="U10" i="8"/>
  <c r="V10" i="8"/>
  <c r="V9" i="8"/>
  <c r="U9" i="8"/>
  <c r="T9" i="8"/>
  <c r="V8" i="8"/>
  <c r="T8" i="8"/>
  <c r="T7" i="8"/>
  <c r="V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AB17" i="8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AB6" i="8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50" i="77" l="1"/>
  <c r="P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AB7" i="8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X7" i="8"/>
  <c r="R30" i="8"/>
  <c r="R28" i="8"/>
  <c r="R25" i="8"/>
  <c r="R20" i="8"/>
  <c r="X8" i="8"/>
  <c r="R23" i="8"/>
  <c r="R32" i="8"/>
  <c r="R31" i="8"/>
  <c r="R22" i="8"/>
  <c r="R19" i="8"/>
  <c r="R29" i="8"/>
  <c r="R33" i="8"/>
  <c r="R34" i="8"/>
  <c r="R27" i="8"/>
  <c r="R5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39" i="78"/>
  <c r="J239" i="78" s="1"/>
  <c r="G252" i="79" s="1"/>
  <c r="J252" i="79" s="1"/>
  <c r="E252" i="80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52" i="80" l="1"/>
  <c r="J252" i="80" s="1"/>
  <c r="E252" i="81" s="1"/>
  <c r="G231" i="79"/>
  <c r="J231" i="79" s="1"/>
  <c r="G231" i="80" s="1"/>
  <c r="J231" i="80" s="1"/>
  <c r="G240" i="78"/>
  <c r="J240" i="78" s="1"/>
  <c r="G241" i="78"/>
  <c r="J241" i="78" s="1"/>
  <c r="E241" i="79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52" i="81" s="1"/>
  <c r="J252" i="81" s="1"/>
  <c r="E252" i="82" s="1"/>
  <c r="G229" i="85"/>
  <c r="J229" i="85" s="1"/>
  <c r="G229" i="86" s="1"/>
  <c r="J229" i="86" s="1"/>
  <c r="G237" i="87" s="1"/>
  <c r="J237" i="87" s="1"/>
  <c r="G240" i="79"/>
  <c r="J240" i="79" s="1"/>
  <c r="G241" i="79"/>
  <c r="J241" i="79" s="1"/>
  <c r="E241" i="80" s="1"/>
  <c r="G231" i="81"/>
  <c r="J231" i="81" s="1"/>
  <c r="G239" i="81"/>
  <c r="J239" i="81" s="1"/>
  <c r="G252" i="82" s="1"/>
  <c r="J252" i="82" s="1"/>
  <c r="E252" i="83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52" i="83" s="1"/>
  <c r="J252" i="83" s="1"/>
  <c r="E252" i="84" s="1"/>
  <c r="G240" i="80"/>
  <c r="J240" i="80" s="1"/>
  <c r="G241" i="80"/>
  <c r="J241" i="80" s="1"/>
  <c r="E241" i="81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G229" i="88" l="1"/>
  <c r="J229" i="88" s="1"/>
  <c r="G232" i="81"/>
  <c r="J232" i="81" s="1"/>
  <c r="G240" i="81"/>
  <c r="J240" i="81" s="1"/>
  <c r="G241" i="81"/>
  <c r="J241" i="81" s="1"/>
  <c r="E241" i="82" s="1"/>
  <c r="G229" i="89"/>
  <c r="J229" i="89" s="1"/>
  <c r="G237" i="89"/>
  <c r="J237" i="89" s="1"/>
  <c r="G231" i="83"/>
  <c r="J231" i="83" s="1"/>
  <c r="G239" i="83"/>
  <c r="J239" i="83" s="1"/>
  <c r="G252" i="84" s="1"/>
  <c r="J252" i="84" s="1"/>
  <c r="E252" i="85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39" i="84"/>
  <c r="J239" i="84" s="1"/>
  <c r="G252" i="85" s="1"/>
  <c r="J252" i="85" s="1"/>
  <c r="E252" i="86" s="1"/>
  <c r="G229" i="90"/>
  <c r="J229" i="90" s="1"/>
  <c r="G237" i="90"/>
  <c r="J237" i="90" s="1"/>
  <c r="G232" i="82"/>
  <c r="J232" i="82" s="1"/>
  <c r="G240" i="82"/>
  <c r="J240" i="82" s="1"/>
  <c r="G241" i="82"/>
  <c r="J241" i="82" s="1"/>
  <c r="E241" i="83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252" i="86" l="1"/>
  <c r="J252" i="86" s="1"/>
  <c r="E252" i="87" s="1"/>
  <c r="G169" i="103"/>
  <c r="J169" i="103" s="1"/>
  <c r="G232" i="83"/>
  <c r="J232" i="83" s="1"/>
  <c r="G240" i="83"/>
  <c r="J240" i="83" s="1"/>
  <c r="G241" i="83"/>
  <c r="J241" i="83" s="1"/>
  <c r="E241" i="84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40" i="84"/>
  <c r="J240" i="84" s="1"/>
  <c r="G241" i="84"/>
  <c r="J241" i="84" s="1"/>
  <c r="E241" i="85" s="1"/>
  <c r="G229" i="92"/>
  <c r="J229" i="92" s="1"/>
  <c r="G237" i="92"/>
  <c r="J237" i="92" s="1"/>
  <c r="G231" i="86"/>
  <c r="J231" i="86" s="1"/>
  <c r="G239" i="87" s="1"/>
  <c r="J239" i="87" s="1"/>
  <c r="G239" i="86"/>
  <c r="J239" i="86" s="1"/>
  <c r="G252" i="87" s="1"/>
  <c r="J252" i="87" s="1"/>
  <c r="E252" i="88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252" i="88" l="1"/>
  <c r="J252" i="88" s="1"/>
  <c r="E252" i="89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52" i="89" s="1"/>
  <c r="J252" i="89" s="1"/>
  <c r="E252" i="90" s="1"/>
  <c r="G240" i="85"/>
  <c r="J240" i="85" s="1"/>
  <c r="G241" i="85"/>
  <c r="J241" i="85" s="1"/>
  <c r="E241" i="86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20" i="77" l="1"/>
  <c r="E21" i="77"/>
  <c r="G21" i="77" s="1"/>
  <c r="J21" i="77" s="1"/>
  <c r="E22" i="77"/>
  <c r="G22" i="77" s="1"/>
  <c r="J22" i="77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52" i="90" s="1"/>
  <c r="J252" i="90" s="1"/>
  <c r="G229" i="94"/>
  <c r="J229" i="94" s="1"/>
  <c r="G237" i="94"/>
  <c r="J237" i="94" s="1"/>
  <c r="G232" i="86"/>
  <c r="J232" i="86" s="1"/>
  <c r="G240" i="86"/>
  <c r="J240" i="86" s="1"/>
  <c r="G241" i="86"/>
  <c r="J241" i="86" s="1"/>
  <c r="E241" i="87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52" i="91" s="1"/>
  <c r="J252" i="91" s="1"/>
  <c r="G240" i="87"/>
  <c r="J240" i="87" s="1"/>
  <c r="G241" i="87"/>
  <c r="J241" i="87" s="1"/>
  <c r="E241" i="88" s="1"/>
  <c r="G232" i="87"/>
  <c r="J232" i="87" s="1"/>
  <c r="G229" i="95"/>
  <c r="J229" i="95" s="1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51" i="80" s="1"/>
  <c r="J251" i="80" s="1"/>
  <c r="E251" i="81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E253" i="79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E242" i="80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E241" i="89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2" i="92" s="1"/>
  <c r="J252" i="92" s="1"/>
  <c r="G253" i="79"/>
  <c r="J253" i="79" s="1"/>
  <c r="E253" i="80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51" i="81" s="1"/>
  <c r="J251" i="81" s="1"/>
  <c r="E251" i="82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E242" i="81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18" i="77" l="1"/>
  <c r="G18" i="77" s="1"/>
  <c r="J18" i="77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52" i="93" s="1"/>
  <c r="J252" i="93" s="1"/>
  <c r="G230" i="80"/>
  <c r="J230" i="80" s="1"/>
  <c r="G232" i="89"/>
  <c r="J232" i="89" s="1"/>
  <c r="G240" i="89"/>
  <c r="J240" i="89" s="1"/>
  <c r="G241" i="89"/>
  <c r="J241" i="89" s="1"/>
  <c r="E241" i="90" s="1"/>
  <c r="G253" i="80"/>
  <c r="J253" i="80" s="1"/>
  <c r="E253" i="81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E242" i="82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251" i="82" s="1"/>
  <c r="J251" i="82" s="1"/>
  <c r="E251" i="83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52" i="94" s="1"/>
  <c r="J252" i="94" s="1"/>
  <c r="G253" i="81"/>
  <c r="J253" i="81" s="1"/>
  <c r="E253" i="82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E242" i="83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52" i="95" s="1"/>
  <c r="J252" i="95" s="1"/>
  <c r="G227" i="81"/>
  <c r="J227" i="81" s="1"/>
  <c r="G235" i="81"/>
  <c r="J235" i="81" s="1"/>
  <c r="G251" i="83" s="1"/>
  <c r="J251" i="83" s="1"/>
  <c r="E251" i="84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3" i="82"/>
  <c r="J253" i="82" s="1"/>
  <c r="E253" i="83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51" i="84" s="1"/>
  <c r="J251" i="84" s="1"/>
  <c r="E251" i="85" s="1"/>
  <c r="G234" i="82"/>
  <c r="J234" i="82" s="1"/>
  <c r="G242" i="83"/>
  <c r="J242" i="83" s="1"/>
  <c r="E242" i="84" s="1"/>
  <c r="G230" i="83"/>
  <c r="J230" i="83" s="1"/>
  <c r="G238" i="83"/>
  <c r="J238" i="83" s="1"/>
  <c r="G231" i="95"/>
  <c r="J231" i="95" s="1"/>
  <c r="G239" i="95"/>
  <c r="J239" i="95" s="1"/>
  <c r="G253" i="83"/>
  <c r="J253" i="83" s="1"/>
  <c r="E253" i="84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254" i="82"/>
  <c r="J254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J198" i="95" s="1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G252" i="97" s="1"/>
  <c r="J252" i="97" s="1"/>
  <c r="G198" i="96"/>
  <c r="J198" i="96" s="1"/>
  <c r="G252" i="96"/>
  <c r="J252" i="96" s="1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51" i="85" s="1"/>
  <c r="J251" i="85" s="1"/>
  <c r="E251" i="86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E242" i="85" s="1"/>
  <c r="G229" i="103"/>
  <c r="J229" i="103" s="1"/>
  <c r="G237" i="103"/>
  <c r="J237" i="103" s="1"/>
  <c r="G228" i="83"/>
  <c r="J228" i="83" s="1"/>
  <c r="G236" i="83"/>
  <c r="J236" i="83" s="1"/>
  <c r="G253" i="84"/>
  <c r="J253" i="84" s="1"/>
  <c r="E253" i="85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E242" i="86" s="1"/>
  <c r="G227" i="84"/>
  <c r="J227" i="84" s="1"/>
  <c r="G235" i="85" s="1"/>
  <c r="J235" i="85" s="1"/>
  <c r="G235" i="84"/>
  <c r="J235" i="84" s="1"/>
  <c r="G251" i="86" s="1"/>
  <c r="J251" i="86" s="1"/>
  <c r="E251" i="87" s="1"/>
  <c r="G253" i="85"/>
  <c r="J253" i="85" s="1"/>
  <c r="E253" i="86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51" i="87" l="1"/>
  <c r="J251" i="87" s="1"/>
  <c r="E251" i="88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51" i="88" s="1"/>
  <c r="J251" i="88" s="1"/>
  <c r="E251" i="89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E242" i="87" s="1"/>
  <c r="G253" i="86"/>
  <c r="J253" i="86" s="1"/>
  <c r="E253" i="87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51" i="89" l="1"/>
  <c r="J251" i="89" s="1"/>
  <c r="E251" i="90" s="1"/>
  <c r="G251" i="90" s="1"/>
  <c r="J251" i="90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E242" i="88" s="1"/>
  <c r="G229" i="106"/>
  <c r="J229" i="106" s="1"/>
  <c r="G241" i="96"/>
  <c r="J241" i="96" s="1"/>
  <c r="G240" i="96"/>
  <c r="J240" i="96" s="1"/>
  <c r="G232" i="96"/>
  <c r="J232" i="96" s="1"/>
  <c r="G253" i="87"/>
  <c r="J253" i="87" s="1"/>
  <c r="E253" i="88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E242" i="89" s="1"/>
  <c r="G228" i="89"/>
  <c r="J228" i="89" s="1"/>
  <c r="G236" i="89"/>
  <c r="J236" i="89" s="1"/>
  <c r="G227" i="89"/>
  <c r="J227" i="89" s="1"/>
  <c r="G235" i="89"/>
  <c r="J235" i="89" s="1"/>
  <c r="G251" i="91" s="1"/>
  <c r="J251" i="91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3" i="88"/>
  <c r="J253" i="88" s="1"/>
  <c r="E253" i="89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E242" i="90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51" i="92" s="1"/>
  <c r="J251" i="92" s="1"/>
  <c r="G230" i="90"/>
  <c r="J230" i="90" s="1"/>
  <c r="G238" i="90"/>
  <c r="J238" i="90" s="1"/>
  <c r="G253" i="89"/>
  <c r="J253" i="89" s="1"/>
  <c r="E253" i="90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51" i="93" s="1"/>
  <c r="J251" i="93" s="1"/>
  <c r="G228" i="91"/>
  <c r="J228" i="91" s="1"/>
  <c r="G236" i="91"/>
  <c r="J236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51" i="94" s="1"/>
  <c r="J251" i="94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51" i="95" s="1"/>
  <c r="J251" i="95" s="1"/>
  <c r="G234" i="91"/>
  <c r="J234" i="91" s="1"/>
  <c r="G242" i="92"/>
  <c r="J242" i="92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J20" i="95" s="1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51" i="96" s="1"/>
  <c r="J251" i="96" s="1"/>
  <c r="G228" i="94"/>
  <c r="J228" i="94" s="1"/>
  <c r="G236" i="94"/>
  <c r="J236" i="94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J21" i="95" s="1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J98" i="95" s="1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J77" i="95" s="1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J93" i="95" s="1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J66" i="95" s="1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J99" i="95" s="1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3" i="96" l="1"/>
  <c r="J93" i="96" s="1"/>
  <c r="G77" i="96"/>
  <c r="J77" i="96" s="1"/>
  <c r="G66" i="96"/>
  <c r="J66" i="96" s="1"/>
  <c r="G98" i="96"/>
  <c r="J98" i="96" s="1"/>
  <c r="G99" i="96"/>
  <c r="J99" i="96" s="1"/>
  <c r="G21" i="96"/>
  <c r="J21" i="96" s="1"/>
  <c r="G86" i="95"/>
  <c r="J86" i="95" s="1"/>
  <c r="G87" i="95"/>
  <c r="J87" i="95" s="1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J228" i="95" s="1"/>
  <c r="G236" i="95"/>
  <c r="J236" i="95" s="1"/>
  <c r="G227" i="95"/>
  <c r="J227" i="95" s="1"/>
  <c r="G235" i="95"/>
  <c r="J235" i="95" s="1"/>
  <c r="G230" i="95"/>
  <c r="J230" i="95" s="1"/>
  <c r="G238" i="95"/>
  <c r="J238" i="95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G49" i="95"/>
  <c r="J49" i="95" s="1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J51" i="95" s="1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G251" i="97"/>
  <c r="J251" i="97" s="1"/>
  <c r="G235" i="96"/>
  <c r="J235" i="96" s="1"/>
  <c r="G251" i="98" s="1"/>
  <c r="J251" i="98" s="1"/>
  <c r="G88" i="96"/>
  <c r="J88" i="96" s="1"/>
  <c r="G51" i="96"/>
  <c r="J51" i="96" s="1"/>
  <c r="G49" i="96"/>
  <c r="J49" i="96" s="1"/>
  <c r="G87" i="96"/>
  <c r="J87" i="96" s="1"/>
  <c r="G88" i="97" s="1"/>
  <c r="J88" i="97" s="1"/>
  <c r="G236" i="96"/>
  <c r="J236" i="96" s="1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51" i="100" s="1"/>
  <c r="J251" i="100" s="1"/>
  <c r="G235" i="97"/>
  <c r="J235" i="97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E105" i="77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J105" i="95" s="1"/>
  <c r="G105" i="88"/>
  <c r="J105" i="88" s="1"/>
  <c r="G105" i="90"/>
  <c r="J105" i="90" s="1"/>
  <c r="G256" i="97"/>
  <c r="J256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J6" i="95" s="1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05" i="96" l="1"/>
  <c r="J105" i="96" s="1"/>
  <c r="G105" i="97" s="1"/>
  <c r="J105" i="97" s="1"/>
  <c r="G6" i="96"/>
  <c r="J6" i="96" s="1"/>
  <c r="E189" i="77"/>
  <c r="G189" i="77" s="1"/>
  <c r="J189" i="77" s="1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51" i="102" s="1"/>
  <c r="J251" i="102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52" i="102" s="1"/>
  <c r="J252" i="102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E207" i="77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J207" i="95" s="1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E76" i="77" s="1"/>
  <c r="G76" i="84"/>
  <c r="J76" i="84" s="1"/>
  <c r="G76" i="92"/>
  <c r="J76" i="92" s="1"/>
  <c r="G76" i="85"/>
  <c r="J76" i="85" s="1"/>
  <c r="G76" i="95"/>
  <c r="J76" i="95" s="1"/>
  <c r="G76" i="77"/>
  <c r="J76" i="77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251" i="103"/>
  <c r="J251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251" i="104"/>
  <c r="J251" i="104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5"/>
  <c r="J251" i="105" s="1"/>
  <c r="G251" i="106" s="1"/>
  <c r="J251" i="106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36" i="104"/>
  <c r="J236" i="104" s="1"/>
  <c r="G241" i="107"/>
  <c r="J241" i="107" s="1"/>
  <c r="G242" i="107"/>
  <c r="J242" i="107" s="1"/>
  <c r="G252" i="106"/>
  <c r="J252" i="106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52" i="107" l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251" i="107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3" i="106"/>
  <c r="J253" i="106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6"/>
  <c r="J254" i="106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<sst xmlns="http://schemas.openxmlformats.org/spreadsheetml/2006/main" count="38804" uniqueCount="1436">
  <si>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</si>
  <si>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</si>
  <si>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</si>
  <si>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</si>
  <si>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</si>
  <si>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</si>
  <si>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</si>
  <si>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</si>
  <si>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</si>
  <si>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</si>
  <si>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</si>
  <si>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</si>
  <si>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</si>
  <si>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</si>
  <si>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</si>
  <si>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</si>
  <si>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</si>
  <si>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</si>
  <si>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</si>
  <si>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</si>
  <si>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</si>
  <si>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</si>
  <si>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</si>
  <si>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</si>
  <si>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</si>
  <si>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</si>
  <si>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</si>
  <si>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</si>
  <si>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</si>
  <si>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</si>
  <si>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</si>
  <si>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</si>
  <si>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</si>
  <si>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</si>
  <si>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</si>
  <si>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</si>
  <si>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</si>
  <si>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</si>
  <si>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</si>
  <si>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</si>
  <si>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</si>
  <si>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</si>
  <si>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</si>
  <si>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</si>
  <si>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</si>
  <si>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</si>
  <si>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</si>
  <si>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</si>
  <si>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</si>
  <si>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</si>
  <si>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</si>
  <si>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</si>
  <si>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</si>
  <si>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</si>
  <si>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</si>
  <si>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</si>
  <si>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</si>
  <si>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</si>
  <si>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</si>
  <si>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</si>
  <si>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</si>
  <si>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</si>
  <si>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</si>
  <si>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</si>
  <si>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</si>
  <si>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</si>
  <si>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</si>
  <si>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</si>
  <si>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</si>
  <si>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</si>
  <si>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</si>
  <si>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</si>
  <si>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</si>
  <si>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</si>
  <si>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</si>
  <si>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</si>
  <si>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</si>
  <si>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</si>
  <si>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</si>
  <si>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</si>
  <si>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</si>
  <si>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</si>
  <si>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</si>
  <si>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</si>
  <si>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</si>
  <si>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</si>
  <si>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</si>
  <si>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</si>
  <si>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</si>
  <si>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</si>
  <si>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</si>
  <si>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</si>
  <si>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</si>
  <si>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</si>
  <si>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</si>
  <si>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</si>
  <si>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</si>
  <si>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</si>
  <si>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</si>
  <si>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</si>
  <si>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</si>
  <si>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</si>
  <si>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</si>
  <si>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</si>
  <si>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</si>
  <si>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</si>
  <si>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</si>
  <si>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</si>
  <si>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</si>
  <si>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</si>
  <si>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</si>
  <si>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</si>
  <si>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</si>
  <si>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</si>
  <si>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</si>
  <si>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</si>
  <si>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</si>
  <si>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</si>
  <si>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</si>
  <si>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</si>
  <si>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</si>
  <si>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</si>
  <si>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</si>
  <si>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</si>
  <si>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</si>
  <si>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</si>
  <si>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</si>
  <si>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</si>
  <si>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</si>
  <si>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</si>
  <si>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</si>
  <si>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</si>
  <si>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</si>
  <si>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</si>
  <si>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</si>
  <si>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</si>
  <si>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</si>
  <si>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</si>
  <si>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</si>
  <si>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</si>
  <si>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</si>
  <si>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</si>
  <si>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</si>
  <si>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</si>
  <si>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</si>
  <si>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</si>
  <si>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</si>
  <si>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</si>
  <si>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</si>
  <si>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</si>
  <si>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</si>
  <si>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</si>
  <si>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</si>
  <si>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</si>
  <si>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</si>
  <si>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</si>
  <si>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</si>
  <si>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</si>
  <si>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</si>
  <si>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</si>
  <si>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</si>
  <si>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</si>
  <si>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</si>
  <si>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</si>
  <si>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</si>
  <si>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</si>
  <si>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</si>
  <si>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</si>
  <si>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</si>
  <si>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</si>
  <si>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</si>
  <si>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</si>
  <si>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</si>
  <si>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</si>
  <si>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</si>
  <si>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</si>
  <si>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</si>
  <si>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</si>
  <si>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</si>
  <si>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</si>
  <si>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</si>
  <si>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</si>
  <si>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</si>
  <si>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</si>
  <si>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</si>
  <si>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</si>
  <si>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</si>
  <si>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</si>
  <si>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</si>
  <si>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</si>
  <si>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</si>
  <si>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</si>
  <si>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</si>
  <si>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</si>
  <si>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</si>
  <si>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</si>
  <si>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</si>
  <si>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</si>
  <si>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</si>
  <si>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</si>
  <si>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</si>
  <si>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</si>
  <si>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</si>
  <si>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</si>
  <si>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</si>
  <si>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</si>
  <si>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</si>
  <si>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</si>
  <si>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</si>
  <si>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</si>
  <si>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</si>
  <si>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</si>
  <si>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</si>
  <si>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</si>
  <si>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</si>
  <si>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</si>
  <si>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</si>
  <si>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</si>
  <si>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</si>
  <si>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</si>
  <si>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</si>
  <si>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</si>
  <si>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</si>
  <si>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</si>
  <si>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</si>
  <si>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</si>
  <si>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</si>
  <si>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</si>
  <si>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</si>
  <si>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</si>
  <si>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</si>
  <si>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</si>
  <si>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</si>
  <si>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</si>
  <si>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</si>
  <si>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</si>
  <si>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</si>
  <si>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</si>
  <si>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</si>
  <si>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</si>
  <si>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</si>
  <si>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</si>
  <si>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</si>
  <si>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</si>
  <si>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</si>
  <si>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</si>
  <si>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</si>
  <si>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</si>
  <si>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</si>
  <si>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</si>
  <si>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</si>
  <si>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</si>
  <si>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</si>
  <si>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</si>
  <si>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</si>
  <si>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</si>
  <si>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</si>
  <si>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</si>
  <si>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</si>
  <si>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</si>
  <si>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</si>
  <si>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</si>
  <si>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</si>
  <si>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</si>
  <si>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</si>
  <si>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</si>
  <si>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</si>
  <si>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</si>
  <si>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</si>
  <si>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</si>
  <si>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</si>
  <si>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</si>
  <si>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</si>
  <si>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</si>
  <si>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</si>
  <si>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</si>
  <si>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</si>
  <si>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</si>
  <si>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</si>
  <si>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</si>
  <si>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</si>
  <si>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</si>
  <si>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</si>
  <si>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</si>
  <si>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</si>
  <si>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</si>
  <si>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</si>
  <si>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</si>
  <si>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</si>
  <si>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</si>
  <si>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</si>
  <si>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</si>
  <si>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</si>
  <si>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</si>
  <si>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</si>
  <si>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</si>
  <si>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</si>
  <si>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</si>
  <si>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</si>
  <si>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</si>
  <si>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</si>
  <si>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</si>
  <si>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</si>
  <si>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</si>
  <si>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</si>
  <si>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</si>
  <si>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</si>
  <si>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</si>
  <si>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</si>
  <si>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</si>
  <si>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</si>
  <si>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</si>
  <si>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</si>
  <si>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</si>
  <si>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</si>
  <si>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</si>
  <si>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</si>
  <si>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</si>
  <si>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</si>
  <si>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</si>
  <si>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</si>
  <si>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</si>
  <si>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</si>
  <si>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</si>
  <si>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</si>
  <si>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</si>
  <si>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</si>
  <si>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</si>
  <si>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</si>
  <si>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</si>
  <si>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</si>
  <si>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</si>
  <si>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</si>
  <si>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</si>
  <si>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</si>
  <si>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</si>
  <si>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</si>
  <si>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</si>
  <si>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</si>
  <si>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</si>
  <si>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</si>
  <si>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</si>
  <si>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</si>
  <si>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</si>
  <si>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</si>
  <si>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</si>
  <si>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</si>
  <si>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</si>
  <si>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</si>
  <si>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</si>
  <si>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</si>
  <si>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</si>
  <si>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</si>
  <si>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</si>
  <si>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</si>
  <si>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</si>
  <si>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</si>
  <si>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</si>
  <si>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</si>
  <si>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</si>
  <si>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</si>
  <si>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</si>
  <si>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</si>
  <si>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</si>
  <si>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</si>
  <si>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</si>
  <si>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</si>
  <si>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</si>
  <si>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</si>
  <si>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</si>
  <si>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</si>
  <si>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</si>
  <si>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</si>
  <si>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</si>
  <si>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</si>
  <si>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</si>
  <si>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</si>
  <si>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</si>
  <si>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</si>
  <si>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</si>
  <si>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</si>
  <si>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</si>
  <si>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</si>
  <si>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</si>
  <si>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</si>
  <si>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</si>
  <si>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</si>
  <si>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</si>
  <si>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</si>
  <si>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</si>
  <si>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</si>
  <si>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</si>
  <si>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</si>
  <si>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</si>
  <si>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</si>
  <si>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</si>
  <si>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</si>
  <si>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</si>
  <si>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</si>
  <si>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</si>
  <si>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</si>
  <si>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</si>
  <si>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</si>
  <si>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</si>
  <si>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</si>
  <si>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</si>
  <si>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</si>
  <si>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</si>
  <si>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</si>
  <si>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</si>
  <si>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</si>
  <si>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</si>
  <si>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</si>
  <si>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</si>
  <si>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</si>
  <si>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</si>
  <si>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</si>
  <si>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</si>
  <si>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</si>
  <si>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</si>
  <si>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</si>
  <si>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</si>
  <si>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</si>
  <si>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</si>
  <si>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</si>
  <si>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</si>
  <si>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</si>
  <si>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</si>
  <si>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</si>
  <si>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</si>
  <si>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</si>
  <si>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</si>
  <si>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</si>
  <si>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</si>
  <si>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</si>
  <si>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</si>
  <si>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</si>
  <si>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</si>
  <si>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</si>
  <si>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</si>
  <si>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</si>
  <si>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</si>
  <si>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</si>
  <si>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</si>
  <si>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</si>
  <si>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</si>
  <si>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</si>
  <si>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</si>
  <si>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</si>
  <si>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</si>
  <si>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</si>
  <si>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</si>
  <si>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</si>
  <si>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</si>
  <si>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</si>
  <si>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</si>
  <si>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</si>
  <si>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</si>
  <si>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</si>
  <si>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</si>
  <si>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</si>
  <si>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</si>
  <si>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</si>
  <si>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</si>
  <si>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</si>
  <si>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</si>
  <si>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</si>
  <si>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</si>
  <si>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</si>
  <si>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</si>
  <si>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</si>
  <si>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</si>
  <si>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</si>
  <si>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</si>
  <si>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</si>
  <si>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</si>
  <si>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</si>
  <si>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</si>
  <si>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</si>
  <si>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</si>
  <si>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</si>
  <si>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</si>
  <si>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</si>
  <si>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</si>
  <si>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</si>
  <si>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</si>
  <si>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</si>
  <si>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</si>
  <si>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</si>
  <si>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</si>
  <si>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</si>
  <si>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</si>
  <si>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</si>
  <si>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</si>
  <si>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</si>
  <si>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</si>
  <si>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</si>
  <si>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</si>
  <si>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</si>
  <si>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</si>
  <si>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</si>
  <si>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</si>
  <si>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</si>
  <si>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</si>
  <si>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</si>
  <si>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</si>
  <si>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</si>
  <si>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</si>
  <si>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</si>
  <si>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</si>
  <si>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</si>
  <si>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</si>
  <si>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</si>
  <si>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</si>
  <si>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</si>
  <si>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</si>
  <si>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</si>
  <si>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</si>
  <si>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</si>
  <si>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</si>
  <si>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</si>
  <si>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</si>
  <si>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</si>
  <si>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</si>
  <si>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</si>
  <si>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</si>
  <si>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</si>
  <si>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</si>
  <si>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</si>
  <si>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</si>
  <si>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</si>
  <si>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</si>
  <si>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</si>
  <si>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</si>
  <si>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</si>
  <si>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</si>
  <si>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</si>
  <si>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</si>
  <si>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</si>
  <si>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</si>
  <si>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</si>
  <si>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</si>
  <si>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</si>
  <si>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</si>
  <si>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</si>
  <si>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</si>
  <si>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</si>
  <si>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</si>
  <si>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</si>
  <si>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</si>
  <si>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</si>
  <si>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</si>
  <si>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</si>
  <si>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</si>
  <si>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</si>
  <si>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</si>
  <si>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</si>
  <si>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</si>
  <si>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</si>
  <si>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</si>
  <si>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</si>
  <si>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</si>
  <si>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</si>
  <si>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</si>
  <si>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</si>
  <si>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</si>
  <si>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</si>
  <si>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</si>
  <si>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</si>
  <si>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</si>
  <si>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</si>
  <si>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</si>
  <si>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</si>
  <si>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</si>
  <si>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</si>
  <si>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</si>
  <si>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</si>
  <si>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</si>
  <si>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</si>
  <si>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</si>
  <si>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</si>
  <si>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</si>
  <si>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</si>
  <si>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</si>
  <si>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</si>
  <si>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</si>
  <si>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</si>
  <si>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</si>
  <si>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</si>
  <si>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</si>
  <si>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</si>
  <si>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</si>
  <si>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</si>
  <si>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</si>
  <si>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</si>
  <si>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</si>
  <si>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</si>
  <si>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</si>
  <si>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</si>
  <si>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</si>
  <si>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</si>
  <si>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</si>
  <si>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</si>
  <si>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</si>
  <si>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</si>
  <si>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</si>
  <si>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</si>
  <si>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</si>
  <si>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</si>
  <si>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</si>
  <si>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</si>
  <si>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</si>
  <si>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</si>
  <si>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</si>
  <si>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</si>
  <si>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</si>
  <si>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</si>
  <si>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</si>
  <si>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</si>
  <si>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</si>
  <si>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</si>
  <si>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</si>
  <si>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</si>
  <si>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</si>
  <si>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</si>
  <si>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</si>
  <si>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</si>
  <si>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</si>
  <si>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</si>
  <si>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</si>
  <si>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</si>
  <si>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</si>
  <si>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</si>
  <si>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</si>
  <si>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</si>
  <si>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</si>
  <si>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</si>
  <si>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</si>
  <si>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</si>
  <si>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</si>
  <si>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</si>
  <si>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</si>
  <si>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</si>
  <si>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</si>
  <si>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</si>
  <si>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</si>
  <si>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</si>
  <si>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</si>
  <si>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</si>
  <si>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</si>
  <si>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</si>
  <si>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</si>
  <si>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</si>
  <si>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</si>
  <si>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</si>
  <si>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</si>
  <si>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</si>
  <si>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</si>
  <si>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</si>
  <si>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</si>
  <si>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</si>
  <si>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</si>
  <si>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</si>
  <si>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</si>
  <si>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</si>
  <si>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</si>
  <si>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</si>
  <si>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</si>
  <si>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</si>
  <si>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</si>
  <si>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</si>
  <si>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</si>
  <si>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</si>
  <si>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</si>
  <si>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</si>
  <si>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</si>
  <si>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</si>
  <si>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</si>
  <si>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</si>
  <si>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</si>
  <si>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</si>
  <si>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</si>
  <si>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</si>
  <si>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</si>
  <si>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</si>
  <si>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</si>
  <si>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</si>
  <si>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</si>
  <si>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</si>
  <si>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</si>
  <si>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</si>
  <si>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</si>
  <si>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</si>
  <si>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</si>
  <si>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</si>
  <si>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</si>
  <si>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</si>
  <si>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</si>
  <si>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</si>
  <si>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</si>
  <si>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</si>
  <si>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</si>
  <si>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</si>
  <si>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</si>
  <si>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</si>
  <si>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</si>
  <si>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</si>
  <si>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</si>
  <si>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</si>
  <si>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</si>
  <si>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</si>
  <si>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</si>
  <si>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</si>
  <si>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</si>
  <si>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</si>
  <si>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</si>
  <si>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</si>
  <si>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</si>
  <si>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</si>
  <si>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</si>
  <si>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</si>
  <si>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</si>
  <si>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</si>
  <si>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</si>
  <si>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</si>
  <si>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</si>
  <si>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</si>
  <si>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</si>
  <si>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</si>
  <si>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</si>
  <si>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</si>
  <si>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</si>
  <si>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</si>
  <si>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</si>
  <si>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</si>
  <si>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</si>
  <si>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</si>
  <si>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</si>
  <si>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</si>
  <si>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</si>
  <si>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</si>
  <si>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</si>
  <si>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</si>
  <si>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</si>
  <si>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</si>
  <si>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</si>
  <si>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</si>
  <si>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</si>
  <si>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</si>
  <si>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</si>
  <si>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</si>
  <si>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</si>
  <si>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</si>
  <si>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</si>
  <si>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</si>
  <si>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</si>
  <si>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</si>
  <si>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</si>
  <si>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</si>
  <si>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</si>
  <si>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</si>
  <si>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</si>
  <si>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</si>
  <si>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</si>
  <si>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</si>
  <si>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</si>
  <si>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</si>
  <si>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</si>
  <si>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</si>
  <si>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</si>
  <si>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</si>
  <si>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</si>
  <si>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</si>
  <si>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</si>
  <si>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</si>
  <si>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</si>
  <si>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</si>
  <si>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</si>
  <si>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</si>
  <si>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</si>
  <si>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</si>
  <si>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</si>
  <si>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</si>
  <si>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</si>
  <si>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</si>
  <si>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</si>
  <si>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</si>
  <si>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</si>
  <si>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</si>
  <si>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</si>
  <si>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</si>
  <si>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</si>
  <si>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</si>
  <si>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</si>
  <si>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</si>
  <si>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</si>
  <si>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</si>
  <si>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</si>
  <si>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</si>
  <si>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</si>
  <si>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</si>
  <si>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</si>
  <si>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</si>
  <si>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</si>
  <si>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</si>
  <si>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</si>
  <si>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</si>
  <si>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</si>
  <si>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</si>
  <si>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</si>
  <si>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</si>
  <si>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</si>
  <si>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</si>
  <si>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</si>
  <si>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</si>
  <si>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</si>
  <si>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</si>
  <si>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</si>
  <si>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</si>
  <si>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</si>
  <si>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</si>
  <si>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</si>
  <si>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</si>
  <si>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</si>
  <si>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</si>
  <si>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</si>
  <si>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</si>
  <si>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</si>
  <si>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</si>
  <si>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</si>
  <si>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</si>
  <si>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</si>
  <si>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</si>
  <si>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</si>
  <si>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</si>
  <si>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</si>
  <si>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</si>
  <si>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</si>
  <si>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</si>
  <si>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</si>
  <si>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</si>
  <si>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</si>
  <si>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</si>
  <si>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</si>
  <si>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</si>
  <si>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</si>
  <si>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</si>
  <si>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</si>
  <si>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</si>
  <si>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</si>
  <si>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</si>
  <si>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</si>
  <si>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</si>
  <si>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</si>
  <si>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</si>
  <si>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</si>
  <si>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</si>
  <si>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</si>
  <si>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</si>
  <si>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</si>
  <si>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</si>
  <si>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</si>
  <si>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</si>
  <si>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</si>
  <si>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</si>
  <si>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</si>
  <si>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</si>
  <si>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</si>
  <si>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</si>
  <si>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</si>
  <si>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</si>
  <si>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</si>
  <si>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</si>
  <si>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</si>
  <si>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</si>
  <si>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</si>
  <si>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</si>
  <si>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</si>
  <si>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</si>
  <si>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</si>
  <si>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</si>
  <si>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</si>
  <si>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</si>
  <si>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</si>
  <si>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</si>
  <si>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</si>
  <si>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</si>
  <si>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</si>
  <si>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</si>
  <si>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</si>
  <si>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</si>
  <si>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</si>
  <si>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</si>
  <si>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</si>
  <si>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</si>
  <si>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</si>
  <si>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</si>
  <si>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</si>
  <si>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</si>
  <si>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</si>
  <si>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</si>
  <si>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</si>
  <si>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</si>
  <si>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</si>
  <si>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</si>
  <si>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</si>
  <si>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</si>
  <si>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</si>
  <si>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</si>
  <si>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</si>
  <si>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</si>
  <si>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</si>
  <si>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</si>
  <si>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</si>
  <si>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</si>
  <si>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</si>
  <si>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</si>
  <si>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</si>
  <si>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</si>
  <si>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</si>
  <si>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</si>
  <si>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</si>
  <si>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</si>
  <si>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</si>
  <si>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</si>
  <si>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</si>
  <si>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</si>
  <si>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</si>
  <si>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</si>
  <si>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</si>
  <si>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</si>
  <si>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</si>
  <si>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</si>
  <si>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</si>
  <si>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</si>
  <si>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</si>
  <si>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</si>
  <si>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</si>
  <si>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</si>
  <si>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</si>
  <si>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</si>
  <si>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</si>
  <si>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</si>
  <si>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</si>
  <si>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</si>
  <si>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</si>
  <si>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</si>
  <si>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</si>
  <si>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</si>
  <si>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</si>
  <si>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</si>
  <si>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</si>
  <si>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</si>
  <si>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</si>
  <si>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</si>
  <si>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</si>
  <si>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</si>
  <si>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</si>
  <si>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</si>
  <si>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</si>
  <si>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</si>
  <si>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</si>
  <si>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</si>
  <si>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</si>
  <si>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</si>
  <si>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</si>
  <si>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</si>
  <si>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</si>
  <si>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</si>
  <si>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</si>
  <si>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</si>
  <si>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</si>
  <si>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</si>
  <si>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</si>
  <si>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</si>
  <si>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</si>
  <si>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</si>
  <si>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</si>
  <si>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</si>
  <si>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</si>
  <si>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</si>
  <si>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</si>
  <si>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</si>
  <si>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</si>
  <si>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</si>
  <si>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</si>
  <si>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</si>
  <si>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</si>
  <si>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</si>
  <si>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</si>
  <si>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</si>
  <si>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</si>
  <si>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</si>
  <si>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</si>
  <si>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</si>
  <si>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</si>
  <si>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</si>
  <si>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</si>
  <si>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</si>
  <si>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</si>
  <si>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</si>
  <si>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</si>
  <si>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</si>
  <si>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</si>
  <si>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</si>
  <si>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</si>
  <si>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</si>
  <si>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</si>
  <si>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</si>
  <si>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</si>
  <si>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</si>
  <si>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</si>
  <si>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</si>
  <si>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</si>
  <si>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</si>
  <si>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</si>
  <si>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</si>
  <si>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</si>
  <si>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</si>
  <si>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</si>
  <si>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</si>
  <si>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</si>
  <si>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</si>
  <si>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</si>
  <si>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</si>
  <si>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</si>
  <si>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</si>
  <si>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</si>
  <si>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</si>
  <si>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</si>
  <si>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</si>
  <si>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</si>
  <si>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</si>
  <si>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</si>
  <si>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</si>
  <si>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</si>
  <si>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</si>
  <si>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</si>
  <si>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</si>
  <si>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</si>
  <si>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</si>
  <si>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</si>
  <si>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</si>
  <si>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</si>
  <si>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</si>
  <si>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</si>
  <si>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</si>
  <si>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</si>
  <si>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</si>
  <si>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</si>
  <si>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</si>
  <si>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</si>
  <si>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</si>
  <si>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</si>
  <si>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</si>
  <si>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</si>
  <si>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</si>
  <si>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</si>
  <si>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</si>
  <si>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</si>
  <si>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</si>
  <si>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</si>
  <si>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</si>
  <si>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</si>
  <si>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</si>
  <si>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</si>
  <si>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</si>
  <si>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</si>
  <si>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</si>
  <si>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</si>
  <si>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</si>
  <si>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</si>
  <si>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</si>
  <si>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</si>
  <si>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</si>
  <si>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</si>
  <si>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</si>
  <si>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</si>
  <si>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</si>
  <si>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</si>
  <si>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</si>
  <si>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</si>
  <si>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</si>
  <si>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</si>
  <si>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</si>
  <si>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</si>
  <si>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</si>
  <si>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</si>
  <si>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</si>
  <si>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</si>
  <si>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</si>
  <si>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</si>
  <si>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</si>
  <si>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</si>
  <si>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</si>
  <si>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</si>
  <si>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</si>
  <si>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</si>
  <si>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</si>
  <si>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</si>
  <si>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</si>
  <si>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</si>
  <si>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</si>
  <si>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</si>
  <si>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</si>
  <si>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</si>
  <si>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</si>
  <si>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</si>
  <si>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</si>
  <si>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</si>
  <si>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</si>
  <si>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</si>
  <si>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</si>
  <si>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</si>
  <si>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</si>
  <si>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</si>
  <si>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</si>
  <si>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</si>
  <si>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</si>
  <si>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</si>
  <si>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</si>
  <si>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</si>
  <si>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</si>
  <si>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</si>
  <si>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</si>
  <si>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</si>
  <si>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</si>
  <si>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</si>
  <si>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</si>
  <si>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</si>
  <si>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</si>
  <si>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</si>
  <si>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</si>
  <si>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</si>
  <si>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</si>
  <si>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</si>
  <si>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</si>
  <si>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</si>
  <si>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</si>
  <si>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</si>
  <si>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</si>
  <si>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</si>
  <si>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</si>
  <si>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</si>
  <si>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</si>
  <si>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</si>
  <si>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</si>
  <si>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</si>
  <si>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</si>
  <si>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</si>
  <si>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</si>
  <si>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</si>
  <si>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</si>
  <si>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</si>
  <si>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</si>
  <si>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</si>
  <si>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</si>
  <si>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</si>
  <si>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</si>
  <si>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</si>
  <si>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</si>
  <si>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</si>
  <si>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</si>
  <si>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</si>
  <si>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</si>
  <si>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</si>
  <si>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</si>
  <si>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</si>
  <si>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</si>
  <si>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</si>
  <si>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</si>
  <si>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</si>
  <si>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</si>
  <si>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</si>
  <si>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</si>
  <si>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</si>
  <si>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</si>
  <si>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</si>
  <si>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</si>
  <si>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</si>
  <si>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</si>
  <si>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</si>
  <si>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</si>
  <si>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</si>
  <si>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</si>
  <si>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</si>
  <si>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</si>
  <si>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</si>
  <si>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</si>
  <si>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</si>
  <si>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</si>
  <si>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</si>
  <si>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</si>
  <si>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</si>
  <si>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</si>
  <si>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</si>
  <si>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</si>
  <si>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</si>
  <si>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</si>
  <si>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</si>
  <si>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</si>
  <si>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</si>
  <si>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</si>
  <si>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</si>
  <si>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</si>
  <si>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</si>
  <si>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</si>
  <si>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</si>
  <si>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</si>
  <si>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</si>
  <si>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</si>
  <si>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</si>
  <si>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</si>
  <si>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</si>
  <si>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</si>
  <si>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</si>
  <si>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</si>
  <si>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</si>
  <si>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</si>
  <si>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</si>
  <si>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</si>
  <si>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</si>
  <si>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</si>
  <si>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</si>
  <si>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</si>
  <si>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</si>
  <si>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</si>
  <si>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</si>
  <si>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</si>
  <si>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</si>
  <si>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</si>
  <si>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</si>
  <si>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</si>
  <si>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</si>
  <si>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</si>
  <si>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</si>
  <si>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</si>
  <si>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</si>
  <si>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</si>
  <si>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</si>
  <si>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</si>
  <si>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</si>
  <si>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</si>
  <si>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</si>
  <si>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</si>
  <si>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</si>
  <si>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</si>
  <si>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</si>
  <si>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</si>
  <si>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</si>
  <si>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</si>
  <si>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</si>
  <si>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</si>
  <si>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</si>
  <si>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</si>
  <si>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</si>
  <si>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</si>
  <si>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</si>
  <si>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</si>
  <si>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</si>
  <si>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</si>
  <si>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</si>
  <si>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</si>
  <si>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</si>
  <si>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</si>
  <si>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</si>
  <si>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</si>
  <si>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</si>
  <si>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</si>
  <si>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</si>
  <si>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</si>
  <si>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</si>
  <si>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</si>
  <si>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</si>
  <si>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</si>
  <si>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</si>
  <si>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</si>
  <si>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</si>
  <si>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</si>
  <si>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</si>
  <si>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</si>
  <si>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</si>
  <si>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</si>
  <si>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</si>
  <si>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</si>
  <si>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</si>
  <si>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</si>
  <si>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</si>
  <si>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</si>
  <si>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</si>
  <si>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</si>
  <si>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</si>
  <si>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</si>
  <si>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</si>
  <si>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</si>
  <si>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</si>
  <si>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</si>
  <si>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</si>
  <si>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</si>
  <si>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</si>
  <si>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</si>
  <si>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</si>
  <si>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</si>
  <si>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</si>
  <si>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</si>
  <si>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</si>
  <si>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</si>
  <si>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</si>
  <si>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</si>
  <si>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</si>
  <si>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</si>
  <si>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</si>
  <si>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</si>
  <si>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</si>
  <si>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</si>
  <si>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</si>
  <si>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</si>
  <si>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</si>
  <si>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</si>
  <si>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</si>
  <si>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</si>
  <si>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</si>
  <si>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</si>
  <si>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</si>
  <si>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</si>
  <si>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</si>
  <si>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</si>
  <si>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</si>
  <si>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</si>
  <si>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</si>
  <si>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</si>
  <si>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</si>
  <si>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</si>
  <si>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</si>
  <si>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</si>
  <si>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</si>
  <si>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</si>
  <si>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</si>
  <si>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</si>
  <si>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</si>
  <si>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</si>
  <si>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</si>
  <si>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</si>
  <si>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</si>
  <si>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</si>
  <si>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</si>
  <si>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</si>
  <si>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</si>
  <si>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</si>
  <si>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</si>
  <si>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</si>
  <si>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</si>
  <si>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</si>
  <si>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</si>
  <si>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</si>
  <si>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</si>
  <si>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</si>
  <si>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</si>
  <si>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</si>
  <si>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</si>
  <si>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</si>
  <si>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</si>
  <si>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</si>
  <si>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</si>
  <si>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</si>
  <si>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</si>
  <si>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</si>
  <si>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</si>
  <si>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</si>
  <si>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</si>
  <si>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</si>
  <si>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</si>
  <si>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</si>
  <si>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</si>
  <si>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</si>
  <si>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</si>
  <si>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</si>
  <si>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</si>
  <si>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</si>
  <si>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</si>
  <si>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</si>
  <si>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</si>
  <si>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</si>
  <si>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</si>
  <si>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</si>
  <si>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</si>
  <si>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</si>
  <si>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</si>
  <si>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</si>
  <si>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</si>
  <si>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</si>
  <si>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</si>
  <si>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</si>
  <si>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</si>
  <si>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</si>
  <si>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</si>
  <si>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</si>
  <si>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</si>
  <si>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</si>
  <si>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</si>
  <si>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</si>
  <si>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</si>
  <si>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</si>
  <si>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</si>
  <si>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</si>
  <si>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</si>
  <si>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</si>
  <si>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</si>
  <si>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</si>
  <si>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</si>
  <si>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</si>
  <si>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</si>
  <si>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</si>
  <si>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</si>
  <si>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</si>
  <si>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</si>
  <si>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</si>
  <si>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</si>
  <si>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46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</si>
  <si>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</si>
  <si>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</si>
  <si>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</si>
  <si>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</si>
  <si>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</si>
  <si>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</si>
  <si>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</si>
  <si>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</si>
  <si>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ปตท.ราชบุรี วันที่ 1-31 มี.ค. 2568</t>
  </si>
  <si>
    <t>สรุปยอดขาย บูธ ปตท.ราชบุรี วันที่ 1-31 มี.ค. 2568</t>
  </si>
  <si>
    <t>แถม</t>
  </si>
  <si>
    <t>หมดอายุ</t>
  </si>
  <si>
    <t>เบิกชิม</t>
  </si>
  <si>
    <t>พุดดิ่งชาไทย</t>
  </si>
  <si>
    <t>บราวนี่บลูเบอรี่ครีมซีส</t>
  </si>
  <si>
    <t>ขนมปังกรเทียมครีมซีส</t>
  </si>
  <si>
    <t>ระบาย 22 บาท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</si>
</sst>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L254" sqref="L254"/>
      <selection pane="bottomLeft" activeCell="L254" sqref="L254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L254" sqref="L254"/>
      <selection pane="topRight" activeCell="L254" sqref="L254"/>
      <selection pane="bottomLeft" activeCell="L254" sqref="L254"/>
      <selection pane="bottomRight" activeCell="L254" sqref="L254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Q5" activePane="bottomRight" state="frozen"/>
      <selection activeCell="L254" sqref="L254"/>
      <selection pane="topRight" activeCell="L254" sqref="L254"/>
      <selection pane="bottomLeft" activeCell="L254" sqref="L254"/>
      <selection pane="bottomRight" activeCell="AA43" sqref="AA43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9.87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92"/>
      <c r="P2" s="68"/>
      <c r="Q2" s="163" t="s">
        <v>1428</v>
      </c>
      <c r="R2" s="163"/>
      <c r="S2" s="163"/>
      <c r="T2" s="163"/>
      <c r="U2" s="163"/>
      <c r="V2" s="163"/>
      <c r="W2" s="163"/>
      <c r="X2" s="163"/>
      <c r="Y2" s="163"/>
      <c r="Z2" s="163"/>
      <c r="AA2" s="94"/>
      <c r="AB2" s="94"/>
    </row>
    <row r="3" spans="1:29" s="5" customFormat="1" ht="24.6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7" t="s">
        <v>3</v>
      </c>
      <c r="F3" s="127" t="s">
        <v>4</v>
      </c>
      <c r="G3" s="127" t="s">
        <v>5</v>
      </c>
      <c r="H3" s="77" t="s">
        <v>6</v>
      </c>
      <c r="I3" s="164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274</v>
      </c>
      <c r="P3" s="131" t="s">
        <v>275</v>
      </c>
      <c r="Q3" s="168" t="s">
        <v>214</v>
      </c>
      <c r="R3" s="168" t="s">
        <v>215</v>
      </c>
      <c r="S3" s="168" t="s">
        <v>10</v>
      </c>
      <c r="T3" s="168" t="s">
        <v>216</v>
      </c>
      <c r="U3" s="168" t="s">
        <v>217</v>
      </c>
      <c r="V3" s="166" t="s">
        <v>218</v>
      </c>
      <c r="W3" s="166" t="s">
        <v>219</v>
      </c>
      <c r="X3" s="166" t="s">
        <v>220</v>
      </c>
      <c r="Y3" s="168" t="s">
        <v>221</v>
      </c>
      <c r="Z3" s="169" t="s">
        <v>222</v>
      </c>
      <c r="AA3" s="123" t="s">
        <v>1361</v>
      </c>
      <c r="AB3" s="124" t="s">
        <v>1362</v>
      </c>
    </row>
    <row r="4" spans="1:29" s="5" customFormat="1" ht="24.6" customHeight="1" x14ac:dyDescent="0.55000000000000004">
      <c r="A4" s="127"/>
      <c r="B4" s="127"/>
      <c r="C4" s="127"/>
      <c r="D4" s="127"/>
      <c r="E4" s="127"/>
      <c r="F4" s="127"/>
      <c r="G4" s="127"/>
      <c r="H4" s="77" t="s">
        <v>11</v>
      </c>
      <c r="I4" s="165"/>
      <c r="J4" s="127"/>
      <c r="K4" s="63" t="s">
        <v>12</v>
      </c>
      <c r="L4" s="42" t="s">
        <v>13</v>
      </c>
      <c r="M4" s="63" t="s">
        <v>14</v>
      </c>
      <c r="N4" s="127"/>
      <c r="O4" s="130"/>
      <c r="P4" s="132"/>
      <c r="Q4" s="168"/>
      <c r="R4" s="168"/>
      <c r="S4" s="168"/>
      <c r="T4" s="168"/>
      <c r="U4" s="168"/>
      <c r="V4" s="167"/>
      <c r="W4" s="167"/>
      <c r="X4" s="167"/>
      <c r="Y4" s="168"/>
      <c r="Z4" s="170"/>
      <c r="AA4" s="123"/>
      <c r="AB4" s="12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3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30</v>
      </c>
      <c r="G5" s="43">
        <f t="shared" ref="G5:G85" si="0">+E5+F5</f>
        <v>33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3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30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1500</v>
      </c>
      <c r="N5" s="19"/>
      <c r="O5" s="122">
        <v>18.97</v>
      </c>
      <c r="P5" s="79">
        <f>+K5*O5</f>
        <v>569.09999999999991</v>
      </c>
      <c r="Q5" s="45">
        <v>1</v>
      </c>
      <c r="R5" s="46">
        <f>+'1'!N262</f>
        <v>2710</v>
      </c>
      <c r="S5" s="46">
        <f>+'1'!N267</f>
        <v>150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470</v>
      </c>
      <c r="X5" s="46">
        <f>+R5-S5-T5-U5-V5-W5</f>
        <v>2075</v>
      </c>
      <c r="Y5" s="46">
        <f>+'1'!N269</f>
        <v>2075</v>
      </c>
      <c r="Z5" s="47">
        <f>+Y5-X5</f>
        <v>0</v>
      </c>
      <c r="AA5" s="98" t="s">
        <v>1367</v>
      </c>
      <c r="AB5" s="47">
        <f>+W5+Y5</f>
        <v>2545</v>
      </c>
      <c r="AC5" s="58">
        <f>+W5+Y5+Z5</f>
        <v>2545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27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110</v>
      </c>
      <c r="G6" s="43">
        <f t="shared" si="0"/>
        <v>137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23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114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11400</v>
      </c>
      <c r="N6" s="19"/>
      <c r="O6" s="122">
        <v>36.43</v>
      </c>
      <c r="P6" s="79">
        <f t="shared" ref="P6:P70" si="2">+K6*O6</f>
        <v>4153.0199999999995</v>
      </c>
      <c r="Q6" s="45">
        <v>2</v>
      </c>
      <c r="R6" s="46">
        <f>+'2'!N262</f>
        <v>3910</v>
      </c>
      <c r="S6" s="46">
        <f>+'2'!N267</f>
        <v>200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820</v>
      </c>
      <c r="X6" s="46">
        <f>+R6-S6-T6-U6-V6-W6</f>
        <v>2875</v>
      </c>
      <c r="Y6" s="46">
        <f>+'2'!N269</f>
        <v>2875</v>
      </c>
      <c r="Z6" s="47">
        <f t="shared" ref="Z6:Z35" si="3">+Y6-X6</f>
        <v>0</v>
      </c>
      <c r="AA6" s="98" t="s">
        <v>1368</v>
      </c>
      <c r="AB6" s="47">
        <f t="shared" ref="AB6:AB35" si="4">+W6+Y6</f>
        <v>3695</v>
      </c>
      <c r="AC6" s="58">
        <f t="shared" ref="AC6:AC7" si="5">+W6+Y6+Z6</f>
        <v>3695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1920</v>
      </c>
      <c r="S7" s="46">
        <f>+'3'!N267</f>
        <v>50</v>
      </c>
      <c r="T7" s="46">
        <f>+'3'!N265</f>
        <v>0</v>
      </c>
      <c r="U7" s="46">
        <f>+'3'!N263</f>
        <v>15</v>
      </c>
      <c r="V7" s="46">
        <f>+'3'!N266</f>
        <v>79</v>
      </c>
      <c r="W7" s="46">
        <f>+'3'!N264</f>
        <v>155</v>
      </c>
      <c r="X7" s="46">
        <f>+R7-S7-T7-U7-V7-W7</f>
        <v>1621</v>
      </c>
      <c r="Y7" s="46">
        <f>+'3'!N269</f>
        <v>1621</v>
      </c>
      <c r="Z7" s="47">
        <f>+Y7-X7</f>
        <v>0</v>
      </c>
      <c r="AA7" s="47" t="s">
        <v>1369</v>
      </c>
      <c r="AB7" s="47">
        <f>+W7+Y7</f>
        <v>1776</v>
      </c>
      <c r="AC7" s="58">
        <f t="shared" si="5"/>
        <v>1776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1230</v>
      </c>
      <c r="S8" s="46">
        <f>+'4'!N267</f>
        <v>150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430</v>
      </c>
      <c r="X8" s="46">
        <f t="shared" ref="X8" si="6">+R8-S8-T8-U8-V8-W8</f>
        <v>650</v>
      </c>
      <c r="Y8" s="46">
        <f>+'4'!N269</f>
        <v>650</v>
      </c>
      <c r="Z8" s="47">
        <f t="shared" si="3"/>
        <v>0</v>
      </c>
      <c r="AA8" s="47" t="s">
        <v>1363</v>
      </c>
      <c r="AB8" s="47">
        <f t="shared" si="4"/>
        <v>1080</v>
      </c>
      <c r="AC8" s="58">
        <f t="shared" ref="AC8:AC35" si="7">+W8+Y8+Z8</f>
        <v>1080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3270</v>
      </c>
      <c r="S9" s="46">
        <f>+'5'!N267</f>
        <v>560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330</v>
      </c>
      <c r="X9" s="46">
        <f t="shared" ref="X9:X34" si="8">+R9-S9-T9-U9-V9-W9</f>
        <v>2365</v>
      </c>
      <c r="Y9" s="46">
        <f>+'5'!N269</f>
        <v>2365</v>
      </c>
      <c r="Z9" s="47">
        <f t="shared" si="3"/>
        <v>0</v>
      </c>
      <c r="AA9" s="47" t="s">
        <v>1364</v>
      </c>
      <c r="AB9" s="47">
        <f t="shared" si="4"/>
        <v>2695</v>
      </c>
      <c r="AC9" s="58">
        <f t="shared" si="7"/>
        <v>2695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1660</v>
      </c>
      <c r="S10" s="46">
        <f>+'6'!N267</f>
        <v>120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400</v>
      </c>
      <c r="X10" s="46">
        <f t="shared" si="8"/>
        <v>1125</v>
      </c>
      <c r="Y10" s="46">
        <f>+'6'!N269</f>
        <v>1125</v>
      </c>
      <c r="Z10" s="47">
        <f t="shared" si="3"/>
        <v>0</v>
      </c>
      <c r="AA10" s="47" t="s">
        <v>1365</v>
      </c>
      <c r="AB10" s="47">
        <f t="shared" si="4"/>
        <v>1525</v>
      </c>
      <c r="AC10" s="58">
        <f t="shared" si="7"/>
        <v>1525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9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30</v>
      </c>
      <c r="G11" s="43">
        <f t="shared" si="0"/>
        <v>39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5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34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1700</v>
      </c>
      <c r="N11" s="19"/>
      <c r="O11" s="122">
        <v>19.36</v>
      </c>
      <c r="P11" s="79">
        <f t="shared" si="2"/>
        <v>658.24</v>
      </c>
      <c r="Q11" s="45">
        <v>7</v>
      </c>
      <c r="R11" s="46">
        <f>+'7'!N262</f>
        <v>2865</v>
      </c>
      <c r="S11" s="46">
        <f>+'7'!N267</f>
        <v>130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520</v>
      </c>
      <c r="X11" s="46">
        <f t="shared" si="8"/>
        <v>2200</v>
      </c>
      <c r="Y11" s="46">
        <f>+'7'!N269</f>
        <v>2200</v>
      </c>
      <c r="Z11" s="47">
        <f t="shared" si="3"/>
        <v>0</v>
      </c>
      <c r="AA11" s="47" t="s">
        <v>1366</v>
      </c>
      <c r="AB11" s="47">
        <f t="shared" si="4"/>
        <v>2720</v>
      </c>
      <c r="AC11" s="58">
        <f t="shared" si="7"/>
        <v>2720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2395</v>
      </c>
      <c r="S12" s="46">
        <f>+'8'!N267</f>
        <v>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1055</v>
      </c>
      <c r="X12" s="46">
        <f t="shared" si="8"/>
        <v>1325</v>
      </c>
      <c r="Y12" s="46">
        <f>+'8'!N269</f>
        <v>1325</v>
      </c>
      <c r="Z12" s="47">
        <f t="shared" si="3"/>
        <v>0</v>
      </c>
      <c r="AA12" s="98" t="s">
        <v>1367</v>
      </c>
      <c r="AB12" s="47">
        <f t="shared" si="4"/>
        <v>2380</v>
      </c>
      <c r="AC12" s="58">
        <f t="shared" si="7"/>
        <v>2380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2">
        <v>19.82</v>
      </c>
      <c r="P13" s="79">
        <f t="shared" si="2"/>
        <v>0</v>
      </c>
      <c r="Q13" s="45">
        <v>9</v>
      </c>
      <c r="R13" s="46">
        <f>+'9'!N262</f>
        <v>1810</v>
      </c>
      <c r="S13" s="46">
        <f>+'9'!N267</f>
        <v>0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100</v>
      </c>
      <c r="X13" s="46">
        <f>+R13-S13-T13-U13-V13-W13</f>
        <v>1695</v>
      </c>
      <c r="Y13" s="46">
        <f>+'9'!N269</f>
        <v>1695</v>
      </c>
      <c r="Z13" s="47">
        <f t="shared" si="3"/>
        <v>0</v>
      </c>
      <c r="AA13" s="98" t="s">
        <v>1368</v>
      </c>
      <c r="AB13" s="47">
        <f t="shared" si="4"/>
        <v>1795</v>
      </c>
      <c r="AC13" s="58">
        <f t="shared" si="7"/>
        <v>1795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2">
        <v>19.41</v>
      </c>
      <c r="P14" s="79">
        <f t="shared" si="2"/>
        <v>0</v>
      </c>
      <c r="Q14" s="45">
        <v>10</v>
      </c>
      <c r="R14" s="46">
        <f>+'10'!N262</f>
        <v>1640</v>
      </c>
      <c r="S14" s="46">
        <f>+'10'!N267</f>
        <v>240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185</v>
      </c>
      <c r="X14" s="46">
        <f t="shared" si="8"/>
        <v>1200</v>
      </c>
      <c r="Y14" s="46">
        <f>+'10'!N269</f>
        <v>1200</v>
      </c>
      <c r="Z14" s="47">
        <f t="shared" si="3"/>
        <v>0</v>
      </c>
      <c r="AA14" s="47" t="s">
        <v>1369</v>
      </c>
      <c r="AB14" s="47">
        <f t="shared" si="4"/>
        <v>1385</v>
      </c>
      <c r="AC14" s="58">
        <f t="shared" si="7"/>
        <v>1385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7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7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7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350</v>
      </c>
      <c r="N15" s="19"/>
      <c r="O15" s="122">
        <v>22.41</v>
      </c>
      <c r="P15" s="79">
        <f t="shared" si="2"/>
        <v>156.87</v>
      </c>
      <c r="Q15" s="45">
        <v>11</v>
      </c>
      <c r="R15" s="46">
        <f>+'11'!N262</f>
        <v>2880</v>
      </c>
      <c r="S15" s="46">
        <f>+'11'!N267</f>
        <v>350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1045</v>
      </c>
      <c r="X15" s="46">
        <f t="shared" si="8"/>
        <v>1470</v>
      </c>
      <c r="Y15" s="46">
        <f>+'11'!N269</f>
        <v>1470</v>
      </c>
      <c r="Z15" s="47">
        <f t="shared" si="3"/>
        <v>0</v>
      </c>
      <c r="AA15" s="47" t="s">
        <v>1363</v>
      </c>
      <c r="AB15" s="47">
        <f t="shared" si="4"/>
        <v>2515</v>
      </c>
      <c r="AC15" s="58">
        <f t="shared" si="7"/>
        <v>2515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1700</v>
      </c>
      <c r="S16" s="46">
        <f>+'12'!N267</f>
        <v>100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160</v>
      </c>
      <c r="X16" s="46">
        <f t="shared" si="8"/>
        <v>1425</v>
      </c>
      <c r="Y16" s="46">
        <f>+'12'!N269</f>
        <v>1425</v>
      </c>
      <c r="Z16" s="47">
        <f t="shared" si="3"/>
        <v>0</v>
      </c>
      <c r="AA16" s="47" t="s">
        <v>1364</v>
      </c>
      <c r="AB16" s="47">
        <f t="shared" si="4"/>
        <v>1585</v>
      </c>
      <c r="AC16" s="58">
        <f t="shared" si="7"/>
        <v>1585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2">
        <v>4</v>
      </c>
      <c r="P17" s="79">
        <f t="shared" si="2"/>
        <v>0</v>
      </c>
      <c r="Q17" s="45">
        <v>13</v>
      </c>
      <c r="R17" s="46">
        <f>+'13'!N262</f>
        <v>1710</v>
      </c>
      <c r="S17" s="46">
        <f>+'13'!N267</f>
        <v>0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0</v>
      </c>
      <c r="X17" s="46">
        <f>+R17-S17-T17-U17-V17-W17</f>
        <v>1695</v>
      </c>
      <c r="Y17" s="46">
        <f>+'13'!N269</f>
        <v>1695</v>
      </c>
      <c r="Z17" s="47">
        <f t="shared" si="3"/>
        <v>0</v>
      </c>
      <c r="AA17" s="47" t="s">
        <v>1365</v>
      </c>
      <c r="AB17" s="47">
        <f t="shared" si="4"/>
        <v>1695</v>
      </c>
      <c r="AC17" s="58">
        <f t="shared" si="7"/>
        <v>1695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122">
        <v>19.12</v>
      </c>
      <c r="P18" s="79">
        <f t="shared" si="2"/>
        <v>0</v>
      </c>
      <c r="Q18" s="45">
        <v>14</v>
      </c>
      <c r="R18" s="46">
        <f>+'14'!N262</f>
        <v>2425</v>
      </c>
      <c r="S18" s="46">
        <f>+'14'!N267</f>
        <v>100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170</v>
      </c>
      <c r="X18" s="46">
        <f t="shared" si="8"/>
        <v>2140</v>
      </c>
      <c r="Y18" s="46">
        <f>+'14'!N269</f>
        <v>2140</v>
      </c>
      <c r="Z18" s="47">
        <f t="shared" si="3"/>
        <v>0</v>
      </c>
      <c r="AA18" s="47" t="s">
        <v>1366</v>
      </c>
      <c r="AB18" s="99">
        <f t="shared" si="4"/>
        <v>2310</v>
      </c>
      <c r="AC18" s="58">
        <f t="shared" si="7"/>
        <v>2310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2">
        <v>20.37</v>
      </c>
      <c r="P19" s="79">
        <f t="shared" si="2"/>
        <v>0</v>
      </c>
      <c r="Q19" s="45">
        <v>15</v>
      </c>
      <c r="R19" s="46">
        <f>+'15'!N262</f>
        <v>2855</v>
      </c>
      <c r="S19" s="46">
        <f>+'15'!N267</f>
        <v>0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955</v>
      </c>
      <c r="X19" s="46">
        <f t="shared" si="8"/>
        <v>1885</v>
      </c>
      <c r="Y19" s="46">
        <f>+'15'!N269</f>
        <v>1885</v>
      </c>
      <c r="Z19" s="47">
        <f t="shared" si="3"/>
        <v>0</v>
      </c>
      <c r="AA19" s="98" t="s">
        <v>1367</v>
      </c>
      <c r="AB19" s="47">
        <f t="shared" si="4"/>
        <v>2840</v>
      </c>
      <c r="AC19" s="58">
        <f t="shared" si="7"/>
        <v>2840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3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18</v>
      </c>
      <c r="G20" s="43">
        <f t="shared" si="0"/>
        <v>21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20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1300</v>
      </c>
      <c r="N20" s="19"/>
      <c r="O20" s="90">
        <v>22.25</v>
      </c>
      <c r="P20" s="79">
        <f t="shared" si="2"/>
        <v>445</v>
      </c>
      <c r="Q20" s="45">
        <v>16</v>
      </c>
      <c r="R20" s="46">
        <f>+'16'!N262</f>
        <v>2800</v>
      </c>
      <c r="S20" s="46">
        <f>+'16'!N267</f>
        <v>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605</v>
      </c>
      <c r="X20" s="46">
        <f t="shared" si="8"/>
        <v>2180</v>
      </c>
      <c r="Y20" s="46">
        <f>+'16'!N269</f>
        <v>2180</v>
      </c>
      <c r="Z20" s="47">
        <f t="shared" si="3"/>
        <v>0</v>
      </c>
      <c r="AA20" s="98" t="s">
        <v>1368</v>
      </c>
      <c r="AB20" s="47">
        <f t="shared" si="4"/>
        <v>2785</v>
      </c>
      <c r="AC20" s="58">
        <f t="shared" si="7"/>
        <v>2785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5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8</v>
      </c>
      <c r="G21" s="43">
        <f t="shared" si="0"/>
        <v>13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13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1105</v>
      </c>
      <c r="N21" s="19"/>
      <c r="O21" s="90">
        <v>22.85</v>
      </c>
      <c r="P21" s="79">
        <f t="shared" si="2"/>
        <v>297.05</v>
      </c>
      <c r="Q21" s="45">
        <v>17</v>
      </c>
      <c r="R21" s="46">
        <f>+'17'!N262</f>
        <v>2215</v>
      </c>
      <c r="S21" s="46">
        <f>+'17'!N267</f>
        <v>220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585</v>
      </c>
      <c r="X21" s="46">
        <f t="shared" si="8"/>
        <v>1395</v>
      </c>
      <c r="Y21" s="46">
        <f>+'17'!N269</f>
        <v>1395</v>
      </c>
      <c r="Z21" s="47">
        <f t="shared" si="3"/>
        <v>0</v>
      </c>
      <c r="AA21" s="47" t="s">
        <v>1369</v>
      </c>
      <c r="AB21" s="47">
        <f t="shared" si="4"/>
        <v>1980</v>
      </c>
      <c r="AC21" s="58">
        <f t="shared" si="7"/>
        <v>1980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21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69</v>
      </c>
      <c r="G22" s="43">
        <f t="shared" si="0"/>
        <v>90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80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8000</v>
      </c>
      <c r="N22" s="19"/>
      <c r="O22" s="122">
        <v>27.98</v>
      </c>
      <c r="P22" s="79">
        <f t="shared" si="2"/>
        <v>2238.4</v>
      </c>
      <c r="Q22" s="45">
        <v>18</v>
      </c>
      <c r="R22" s="46">
        <f>+'18'!N262</f>
        <v>2195</v>
      </c>
      <c r="S22" s="46">
        <f>+'18'!N267</f>
        <v>100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0</v>
      </c>
      <c r="X22" s="46">
        <f t="shared" si="8"/>
        <v>2080</v>
      </c>
      <c r="Y22" s="46">
        <f>+'18'!N269</f>
        <v>2080</v>
      </c>
      <c r="Z22" s="47">
        <f t="shared" si="3"/>
        <v>0</v>
      </c>
      <c r="AA22" s="47" t="s">
        <v>1363</v>
      </c>
      <c r="AB22" s="47">
        <f t="shared" si="4"/>
        <v>2080</v>
      </c>
      <c r="AC22" s="58">
        <f t="shared" si="7"/>
        <v>2080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2">
        <v>29.74</v>
      </c>
      <c r="P23" s="79">
        <f t="shared" si="2"/>
        <v>0</v>
      </c>
      <c r="Q23" s="45">
        <v>19</v>
      </c>
      <c r="R23" s="46">
        <f>+'19'!N262</f>
        <v>1339</v>
      </c>
      <c r="S23" s="46">
        <f>+'19'!N267</f>
        <v>19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290</v>
      </c>
      <c r="X23" s="46">
        <f t="shared" si="8"/>
        <v>1015</v>
      </c>
      <c r="Y23" s="46">
        <f>+'19'!N269</f>
        <v>1015</v>
      </c>
      <c r="Z23" s="47">
        <f t="shared" si="3"/>
        <v>0</v>
      </c>
      <c r="AA23" s="47" t="s">
        <v>1364</v>
      </c>
      <c r="AB23" s="47">
        <f t="shared" si="4"/>
        <v>1305</v>
      </c>
      <c r="AC23" s="58">
        <f t="shared" si="7"/>
        <v>1305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14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45</v>
      </c>
      <c r="G24" s="43">
        <f t="shared" si="0"/>
        <v>59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18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41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4100</v>
      </c>
      <c r="N24" s="19"/>
      <c r="O24" s="122">
        <v>38.659999999999997</v>
      </c>
      <c r="P24" s="79">
        <f t="shared" si="2"/>
        <v>1585.06</v>
      </c>
      <c r="Q24" s="45">
        <v>20</v>
      </c>
      <c r="R24" s="46">
        <f>+'20'!N262</f>
        <v>2518</v>
      </c>
      <c r="S24" s="46">
        <f>+'20'!N267</f>
        <v>118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1060</v>
      </c>
      <c r="X24" s="46">
        <f t="shared" si="8"/>
        <v>1325</v>
      </c>
      <c r="Y24" s="46">
        <f>+'20'!N269</f>
        <v>1325</v>
      </c>
      <c r="Z24" s="47">
        <f t="shared" si="3"/>
        <v>0</v>
      </c>
      <c r="AA24" s="47" t="s">
        <v>1365</v>
      </c>
      <c r="AB24" s="47">
        <f t="shared" si="4"/>
        <v>2385</v>
      </c>
      <c r="AC24" s="58">
        <f t="shared" si="7"/>
        <v>2385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4078</v>
      </c>
      <c r="S25" s="46">
        <f>+'21'!N267</f>
        <v>188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1410</v>
      </c>
      <c r="X25" s="46">
        <f t="shared" si="8"/>
        <v>2465</v>
      </c>
      <c r="Y25" s="46">
        <f>+'21'!N269</f>
        <v>2465</v>
      </c>
      <c r="Z25" s="47">
        <f t="shared" si="3"/>
        <v>0</v>
      </c>
      <c r="AA25" s="47" t="s">
        <v>1366</v>
      </c>
      <c r="AB25" s="47">
        <f t="shared" si="4"/>
        <v>3875</v>
      </c>
      <c r="AC25" s="58">
        <f t="shared" si="7"/>
        <v>3875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2">
        <v>32.97</v>
      </c>
      <c r="P26" s="79">
        <f t="shared" si="2"/>
        <v>0</v>
      </c>
      <c r="Q26" s="45">
        <v>22</v>
      </c>
      <c r="R26" s="46">
        <f>+'22'!N262</f>
        <v>2915</v>
      </c>
      <c r="S26" s="46">
        <f>+'22'!N267</f>
        <v>50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730</v>
      </c>
      <c r="X26" s="46">
        <f t="shared" si="8"/>
        <v>2120</v>
      </c>
      <c r="Y26" s="46">
        <f>+'22'!N269</f>
        <v>2120</v>
      </c>
      <c r="Z26" s="47">
        <f t="shared" si="3"/>
        <v>0</v>
      </c>
      <c r="AA26" s="98" t="s">
        <v>1367</v>
      </c>
      <c r="AB26" s="47">
        <f t="shared" si="4"/>
        <v>2850</v>
      </c>
      <c r="AC26" s="58">
        <f t="shared" si="7"/>
        <v>2850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2">
        <v>30.83</v>
      </c>
      <c r="P27" s="79">
        <f t="shared" si="2"/>
        <v>0</v>
      </c>
      <c r="Q27" s="45">
        <v>23</v>
      </c>
      <c r="R27" s="46">
        <f>+'23'!N262</f>
        <v>3320</v>
      </c>
      <c r="S27" s="46">
        <f>+'23'!N267</f>
        <v>150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1860</v>
      </c>
      <c r="X27" s="46">
        <f>+R27-S27-T27-U27-V27-W27</f>
        <v>1295</v>
      </c>
      <c r="Y27" s="46">
        <f>+'23'!N269</f>
        <v>1295</v>
      </c>
      <c r="Z27" s="47">
        <f>+Y27-X27</f>
        <v>0</v>
      </c>
      <c r="AA27" s="98" t="s">
        <v>1368</v>
      </c>
      <c r="AB27" s="47">
        <f t="shared" si="4"/>
        <v>3155</v>
      </c>
      <c r="AC27" s="58">
        <f t="shared" si="7"/>
        <v>3155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3">
        <f t="shared" si="0"/>
        <v>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0</v>
      </c>
      <c r="N28" s="19"/>
      <c r="O28" s="122">
        <v>30.86</v>
      </c>
      <c r="P28" s="79">
        <f t="shared" si="2"/>
        <v>0</v>
      </c>
      <c r="Q28" s="45">
        <v>24</v>
      </c>
      <c r="R28" s="46">
        <f>+'24'!N262</f>
        <v>1270</v>
      </c>
      <c r="S28" s="46">
        <f>+'24'!N267</f>
        <v>40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565</v>
      </c>
      <c r="X28" s="46">
        <f t="shared" si="8"/>
        <v>650</v>
      </c>
      <c r="Y28" s="46">
        <f>+'24'!N269</f>
        <v>650</v>
      </c>
      <c r="Z28" s="47">
        <f t="shared" si="3"/>
        <v>0</v>
      </c>
      <c r="AA28" s="47" t="s">
        <v>1369</v>
      </c>
      <c r="AB28" s="47">
        <f t="shared" si="4"/>
        <v>1215</v>
      </c>
      <c r="AC28" s="58">
        <f t="shared" si="7"/>
        <v>1215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2">
        <v>27.24</v>
      </c>
      <c r="P29" s="79">
        <f t="shared" si="2"/>
        <v>0</v>
      </c>
      <c r="Q29" s="45">
        <v>25</v>
      </c>
      <c r="R29" s="46">
        <f>+'25'!N262</f>
        <v>1520</v>
      </c>
      <c r="S29" s="46">
        <f>+'25'!N267</f>
        <v>50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690</v>
      </c>
      <c r="X29" s="46">
        <f t="shared" si="8"/>
        <v>765</v>
      </c>
      <c r="Y29" s="46">
        <f>+'25'!N269</f>
        <v>765</v>
      </c>
      <c r="Z29" s="47">
        <f t="shared" si="3"/>
        <v>0</v>
      </c>
      <c r="AA29" s="47" t="s">
        <v>1363</v>
      </c>
      <c r="AB29" s="47">
        <f t="shared" si="4"/>
        <v>1455</v>
      </c>
      <c r="AC29" s="58">
        <f t="shared" si="7"/>
        <v>1455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2">
        <v>32.47</v>
      </c>
      <c r="P30" s="79">
        <f t="shared" si="2"/>
        <v>0</v>
      </c>
      <c r="Q30" s="45">
        <v>26</v>
      </c>
      <c r="R30" s="46">
        <f>+'26'!N262</f>
        <v>890</v>
      </c>
      <c r="S30" s="46">
        <f>+'26'!N267</f>
        <v>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220</v>
      </c>
      <c r="X30" s="46">
        <f t="shared" si="8"/>
        <v>655</v>
      </c>
      <c r="Y30" s="46">
        <f>+'26'!N269</f>
        <v>655</v>
      </c>
      <c r="Z30" s="47">
        <f t="shared" si="3"/>
        <v>0</v>
      </c>
      <c r="AA30" s="47" t="s">
        <v>1364</v>
      </c>
      <c r="AB30" s="47">
        <f t="shared" si="4"/>
        <v>875</v>
      </c>
      <c r="AC30" s="58">
        <f t="shared" si="7"/>
        <v>875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24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135</v>
      </c>
      <c r="G31" s="43">
        <f t="shared" si="0"/>
        <v>159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20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139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13900</v>
      </c>
      <c r="N31" s="19"/>
      <c r="O31" s="122">
        <v>34.64</v>
      </c>
      <c r="P31" s="79">
        <f t="shared" si="2"/>
        <v>4814.96</v>
      </c>
      <c r="Q31" s="45">
        <v>27</v>
      </c>
      <c r="R31" s="46">
        <f>+'27'!N262</f>
        <v>2060</v>
      </c>
      <c r="S31" s="46">
        <f>+'27'!N267</f>
        <v>25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250</v>
      </c>
      <c r="X31" s="46">
        <f t="shared" si="8"/>
        <v>1770</v>
      </c>
      <c r="Y31" s="46">
        <f>+'27'!N269</f>
        <v>1770</v>
      </c>
      <c r="Z31" s="47">
        <f t="shared" si="3"/>
        <v>0</v>
      </c>
      <c r="AA31" s="47" t="s">
        <v>1365</v>
      </c>
      <c r="AB31" s="47">
        <f t="shared" si="4"/>
        <v>2020</v>
      </c>
      <c r="AC31" s="58">
        <f t="shared" si="7"/>
        <v>2020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24</v>
      </c>
      <c r="G32" s="43">
        <f t="shared" si="0"/>
        <v>24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1</v>
      </c>
      <c r="J32" s="43">
        <f t="shared" si="1"/>
        <v>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21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2730</v>
      </c>
      <c r="N32" s="19"/>
      <c r="O32" s="90">
        <v>46.37</v>
      </c>
      <c r="P32" s="79">
        <f t="shared" si="2"/>
        <v>973.77</v>
      </c>
      <c r="Q32" s="45">
        <v>28</v>
      </c>
      <c r="R32" s="46">
        <f>+'28'!N262</f>
        <v>4185</v>
      </c>
      <c r="S32" s="46">
        <f>+'28'!N267</f>
        <v>311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2359</v>
      </c>
      <c r="X32" s="46">
        <f t="shared" si="8"/>
        <v>1500</v>
      </c>
      <c r="Y32" s="46">
        <f>+'28'!N269</f>
        <v>1500</v>
      </c>
      <c r="Z32" s="47">
        <f t="shared" si="3"/>
        <v>0</v>
      </c>
      <c r="AA32" s="47" t="s">
        <v>1366</v>
      </c>
      <c r="AB32" s="47">
        <f t="shared" si="4"/>
        <v>3859</v>
      </c>
      <c r="AC32" s="58">
        <f t="shared" si="7"/>
        <v>3859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4635</v>
      </c>
      <c r="S33" s="46">
        <f>+'29'!N267</f>
        <v>219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2445</v>
      </c>
      <c r="X33" s="46">
        <f t="shared" ref="X33" si="9">+R33-S33-T33-U33-V33-W33</f>
        <v>1956</v>
      </c>
      <c r="Y33" s="46">
        <f>+'29'!N269</f>
        <v>1956</v>
      </c>
      <c r="Z33" s="47">
        <f t="shared" ref="Z33" si="10">+Y33-X33</f>
        <v>0</v>
      </c>
      <c r="AA33" s="98" t="s">
        <v>1367</v>
      </c>
      <c r="AB33" s="47">
        <f t="shared" si="4"/>
        <v>4401</v>
      </c>
      <c r="AC33" s="58">
        <f t="shared" si="7"/>
        <v>4401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2740</v>
      </c>
      <c r="S34" s="46">
        <f>+'30'!N267</f>
        <v>50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870</v>
      </c>
      <c r="X34" s="46">
        <f t="shared" si="8"/>
        <v>1805</v>
      </c>
      <c r="Y34" s="46">
        <f>+'30'!N269</f>
        <v>1805</v>
      </c>
      <c r="Z34" s="47">
        <f t="shared" si="3"/>
        <v>0</v>
      </c>
      <c r="AA34" s="98" t="s">
        <v>1368</v>
      </c>
      <c r="AB34" s="47">
        <f t="shared" si="4"/>
        <v>2675</v>
      </c>
      <c r="AC34" s="58">
        <f t="shared" si="7"/>
        <v>2675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1425</v>
      </c>
      <c r="S35" s="46">
        <f>+'31.'!N267</f>
        <v>0</v>
      </c>
      <c r="T35" s="46">
        <f>+'31'!N231</f>
        <v>0</v>
      </c>
      <c r="U35" s="67">
        <f>+'31.'!N263</f>
        <v>15</v>
      </c>
      <c r="V35" s="46">
        <f>+'31'!N232</f>
        <v>0</v>
      </c>
      <c r="W35" s="46">
        <f>+'31.'!N264</f>
        <v>0</v>
      </c>
      <c r="X35" s="46">
        <f>+R35-S35-T35-U35-V35-W35</f>
        <v>1410</v>
      </c>
      <c r="Y35" s="46">
        <f>+'31.'!N269</f>
        <v>1410</v>
      </c>
      <c r="Z35" s="47">
        <f t="shared" si="3"/>
        <v>0</v>
      </c>
      <c r="AA35" s="47" t="s">
        <v>1369</v>
      </c>
      <c r="AB35" s="47">
        <f t="shared" si="4"/>
        <v>1410</v>
      </c>
      <c r="AC35" s="58">
        <f t="shared" si="7"/>
        <v>1410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1">SUM(R5:R35)</f>
        <v>75085</v>
      </c>
      <c r="S36" s="48">
        <f t="shared" si="11"/>
        <v>3690</v>
      </c>
      <c r="T36" s="48">
        <f t="shared" si="11"/>
        <v>0</v>
      </c>
      <c r="U36" s="48">
        <f t="shared" si="11"/>
        <v>450</v>
      </c>
      <c r="V36" s="48">
        <f t="shared" si="11"/>
        <v>79</v>
      </c>
      <c r="W36" s="48">
        <f t="shared" si="11"/>
        <v>20734</v>
      </c>
      <c r="X36" s="48">
        <f t="shared" si="11"/>
        <v>50132</v>
      </c>
      <c r="Y36" s="48">
        <f t="shared" si="11"/>
        <v>50132</v>
      </c>
      <c r="Z36" s="48">
        <f t="shared" si="11"/>
        <v>0</v>
      </c>
      <c r="AA36" s="48">
        <f t="shared" si="11"/>
        <v>0</v>
      </c>
      <c r="AB36" s="48">
        <f>SUM(AB5:AB35)</f>
        <v>70866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9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16</v>
      </c>
      <c r="G39" s="43">
        <f t="shared" si="0"/>
        <v>16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2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14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700</v>
      </c>
      <c r="N39" s="19"/>
      <c r="O39" s="90">
        <v>27.84</v>
      </c>
      <c r="P39" s="79">
        <f t="shared" si="2"/>
        <v>389.76</v>
      </c>
      <c r="Q39" s="5"/>
      <c r="R39" s="126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4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16</v>
      </c>
      <c r="G40" s="43">
        <f t="shared" si="0"/>
        <v>20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1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1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18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900</v>
      </c>
      <c r="N40" s="19"/>
      <c r="O40" s="90">
        <v>27.12</v>
      </c>
      <c r="P40" s="79">
        <f t="shared" si="2"/>
        <v>488.16</v>
      </c>
      <c r="Q40" s="5"/>
      <c r="R40" s="126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15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15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500</v>
      </c>
      <c r="N41" s="19"/>
      <c r="O41" s="90">
        <v>15.42</v>
      </c>
      <c r="P41" s="79">
        <f t="shared" si="2"/>
        <v>154.19999999999999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3">
        <f t="shared" si="0"/>
        <v>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0</v>
      </c>
      <c r="N46" s="19"/>
      <c r="O46" s="122">
        <v>17.78</v>
      </c>
      <c r="P46" s="79">
        <f t="shared" si="2"/>
        <v>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3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4</v>
      </c>
      <c r="G47" s="43">
        <f t="shared" si="0"/>
        <v>7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1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6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300</v>
      </c>
      <c r="N47" s="19"/>
      <c r="O47" s="122">
        <v>17.989999999999998</v>
      </c>
      <c r="P47" s="79">
        <f t="shared" si="2"/>
        <v>107.94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12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20</v>
      </c>
      <c r="G48" s="43">
        <f t="shared" si="0"/>
        <v>32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2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30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1500</v>
      </c>
      <c r="N48" s="19"/>
      <c r="O48" s="122">
        <v>18.32</v>
      </c>
      <c r="P48" s="79">
        <f t="shared" si="2"/>
        <v>549.6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5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12</v>
      </c>
      <c r="G49" s="43">
        <f t="shared" si="0"/>
        <v>17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2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15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750</v>
      </c>
      <c r="N49" s="19"/>
      <c r="O49" s="122">
        <v>20.059999999999999</v>
      </c>
      <c r="P49" s="79">
        <f t="shared" si="2"/>
        <v>300.89999999999998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9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13</v>
      </c>
      <c r="G50" s="43">
        <f t="shared" si="0"/>
        <v>22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1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21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1050</v>
      </c>
      <c r="N50" s="19"/>
      <c r="O50" s="122">
        <v>20.32</v>
      </c>
      <c r="P50" s="79">
        <f t="shared" si="2"/>
        <v>426.72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2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2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10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19</v>
      </c>
      <c r="G53" s="43">
        <f t="shared" si="0"/>
        <v>29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4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25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1250</v>
      </c>
      <c r="N53" s="19"/>
      <c r="O53" s="122">
        <v>16.37</v>
      </c>
      <c r="P53" s="79">
        <f t="shared" si="2"/>
        <v>409.25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2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5</v>
      </c>
      <c r="G55" s="43">
        <f t="shared" si="0"/>
        <v>5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5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600</v>
      </c>
      <c r="N55" s="19"/>
      <c r="O55" s="122">
        <v>25.99</v>
      </c>
      <c r="P55" s="79">
        <f t="shared" si="2"/>
        <v>129.94999999999999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2</v>
      </c>
      <c r="G56" s="43">
        <f t="shared" si="0"/>
        <v>2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1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120</v>
      </c>
      <c r="N56" s="19"/>
      <c r="O56" s="122">
        <v>28.31</v>
      </c>
      <c r="P56" s="79">
        <f t="shared" si="2"/>
        <v>28.31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6</v>
      </c>
      <c r="G57" s="43">
        <f t="shared" si="0"/>
        <v>6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2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4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480</v>
      </c>
      <c r="N57" s="19"/>
      <c r="O57" s="122">
        <v>31.29</v>
      </c>
      <c r="P57" s="79">
        <f t="shared" si="2"/>
        <v>125.16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2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3">
        <f t="shared" si="0"/>
        <v>2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2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240</v>
      </c>
      <c r="N59" s="19"/>
      <c r="O59" s="122">
        <v>29.83</v>
      </c>
      <c r="P59" s="79">
        <f t="shared" si="2"/>
        <v>59.66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2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2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9</v>
      </c>
      <c r="G62" s="43">
        <f t="shared" si="0"/>
        <v>9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1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8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960</v>
      </c>
      <c r="N62" s="19"/>
      <c r="O62" s="122">
        <v>26.69</v>
      </c>
      <c r="P62" s="79">
        <f t="shared" si="2"/>
        <v>213.52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2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9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6</v>
      </c>
      <c r="G64" s="43">
        <f t="shared" si="0"/>
        <v>15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1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2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12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600</v>
      </c>
      <c r="N64" s="19"/>
      <c r="O64" s="90">
        <v>23.69</v>
      </c>
      <c r="P64" s="79">
        <f t="shared" si="2"/>
        <v>284.28000000000003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2</v>
      </c>
      <c r="G65" s="43">
        <f t="shared" si="0"/>
        <v>2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1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50</v>
      </c>
      <c r="N65" s="19"/>
      <c r="O65" s="90">
        <v>22.49</v>
      </c>
      <c r="P65" s="79">
        <f t="shared" si="2"/>
        <v>22.49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6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11</v>
      </c>
      <c r="G66" s="43">
        <f t="shared" si="0"/>
        <v>17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1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3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13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650</v>
      </c>
      <c r="N66" s="19"/>
      <c r="O66" s="90">
        <v>23.12</v>
      </c>
      <c r="P66" s="79">
        <f t="shared" si="2"/>
        <v>300.56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2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2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3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3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5</v>
      </c>
      <c r="G72" s="43">
        <f t="shared" si="0"/>
        <v>8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2"/>
        <v>1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7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350</v>
      </c>
      <c r="N72" s="19"/>
      <c r="O72" s="90"/>
      <c r="P72" s="79">
        <f t="shared" si="13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2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3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2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8</v>
      </c>
      <c r="G74" s="43">
        <f t="shared" si="0"/>
        <v>10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2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2"/>
        <v>2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6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300</v>
      </c>
      <c r="N74" s="19"/>
      <c r="O74" s="90">
        <v>17.09</v>
      </c>
      <c r="P74" s="79">
        <f t="shared" si="13"/>
        <v>102.53999999999999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2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3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2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5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12</v>
      </c>
      <c r="G77" s="43">
        <f t="shared" si="0"/>
        <v>17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2"/>
        <v>3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13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650</v>
      </c>
      <c r="N77" s="19"/>
      <c r="O77" s="90">
        <v>25.15</v>
      </c>
      <c r="P77" s="79">
        <f t="shared" si="13"/>
        <v>326.95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2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3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2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3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3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6</v>
      </c>
      <c r="G80" s="43">
        <f t="shared" si="0"/>
        <v>9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2"/>
        <v>2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7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385</v>
      </c>
      <c r="N80" s="19"/>
      <c r="O80" s="90">
        <v>14.35</v>
      </c>
      <c r="P80" s="79">
        <f t="shared" si="13"/>
        <v>100.45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3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4</v>
      </c>
      <c r="G81" s="43">
        <f t="shared" si="0"/>
        <v>7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2"/>
        <v>1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6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330</v>
      </c>
      <c r="N81" s="19"/>
      <c r="O81" s="90">
        <v>11.58</v>
      </c>
      <c r="P81" s="79">
        <f t="shared" si="13"/>
        <v>69.48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2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2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3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2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3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2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3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4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2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9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4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2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5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4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2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6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4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2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9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4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2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9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4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2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3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2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3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5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4</v>
      </c>
      <c r="G93" s="43">
        <f t="shared" si="14"/>
        <v>9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2"/>
        <v>2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7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245</v>
      </c>
      <c r="N93" s="19"/>
      <c r="O93" s="90">
        <v>18.63</v>
      </c>
      <c r="P93" s="79">
        <f t="shared" si="13"/>
        <v>130.41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4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2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3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2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3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2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3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2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3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2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3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4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2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9">
        <v>20.350000000000001</v>
      </c>
      <c r="P99" s="79">
        <f t="shared" ref="P99:P105" si="17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4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2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9"/>
      <c r="P100" s="79">
        <f t="shared" si="1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4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2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9"/>
      <c r="P101" s="79">
        <f t="shared" si="1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4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2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9"/>
      <c r="P102" s="79">
        <f t="shared" si="1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4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2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4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2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4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2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2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3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2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3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2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3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2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3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4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2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3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4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2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3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5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5</v>
      </c>
      <c r="G112" s="43">
        <f t="shared" si="14"/>
        <v>10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2"/>
        <v>6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4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400</v>
      </c>
      <c r="N112" s="19"/>
      <c r="O112" s="122">
        <v>34.25</v>
      </c>
      <c r="P112" s="79">
        <f t="shared" si="13"/>
        <v>137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15</v>
      </c>
      <c r="G113" s="43">
        <f t="shared" si="14"/>
        <v>16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2"/>
        <v>8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8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440</v>
      </c>
      <c r="N113" s="19"/>
      <c r="O113" s="122">
        <v>22.55</v>
      </c>
      <c r="P113" s="79">
        <f t="shared" si="13"/>
        <v>180.4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2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2">
        <v>96.46</v>
      </c>
      <c r="P114" s="79">
        <f t="shared" si="13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15</v>
      </c>
      <c r="G115" s="43">
        <f t="shared" si="14"/>
        <v>16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2"/>
        <v>8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8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480</v>
      </c>
      <c r="N115" s="19"/>
      <c r="O115" s="90">
        <v>23.61</v>
      </c>
      <c r="P115" s="79">
        <f t="shared" si="13"/>
        <v>188.88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6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4</v>
      </c>
      <c r="G116" s="43">
        <f t="shared" si="14"/>
        <v>10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2"/>
        <v>2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8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800</v>
      </c>
      <c r="N116" s="19"/>
      <c r="O116" s="90">
        <v>13.03</v>
      </c>
      <c r="P116" s="79">
        <f t="shared" si="13"/>
        <v>104.24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4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2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3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2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3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2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3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2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3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2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3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2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3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2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3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4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2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9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4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10</v>
      </c>
      <c r="G125" s="43">
        <f t="shared" si="14"/>
        <v>14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2"/>
        <v>4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500</v>
      </c>
      <c r="N125" s="19"/>
      <c r="O125" s="90">
        <v>33</v>
      </c>
      <c r="P125" s="79">
        <f t="shared" si="13"/>
        <v>330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4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2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3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2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3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2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3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2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3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2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3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10</v>
      </c>
      <c r="G131" s="43">
        <f t="shared" si="14"/>
        <v>10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1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2"/>
        <v>2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7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350</v>
      </c>
      <c r="N131" s="19"/>
      <c r="O131" s="90">
        <v>9.91</v>
      </c>
      <c r="P131" s="79">
        <f t="shared" si="13"/>
        <v>69.37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4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2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3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5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19</v>
      </c>
      <c r="G133" s="43">
        <f t="shared" si="14"/>
        <v>24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2"/>
        <v>2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22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1100</v>
      </c>
      <c r="N133" s="19"/>
      <c r="O133" s="90">
        <v>24.21</v>
      </c>
      <c r="P133" s="79">
        <f t="shared" si="13"/>
        <v>532.62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8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9"/>
      <c r="P134" s="79">
        <f t="shared" si="13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8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9"/>
      <c r="P135" s="79">
        <f t="shared" si="13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8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9"/>
      <c r="P136" s="79">
        <f t="shared" si="13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4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8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9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8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3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8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3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8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3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8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3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8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3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8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3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4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8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3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8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3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8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3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8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3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8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3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8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3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1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9">+E150+F150</f>
        <v>1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8"/>
        <v>1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3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9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8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3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9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8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3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9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8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0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9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0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9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9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9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9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9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9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9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9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9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2">
        <v>12.14</v>
      </c>
      <c r="P163" s="79">
        <f t="shared" si="2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9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9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9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9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0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9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9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9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9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9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46">
        <f>+ยกมา!J173</f>
        <v>3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13</v>
      </c>
      <c r="G173" s="43">
        <f t="shared" si="19"/>
        <v>16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8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16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560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9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8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1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3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20</v>
      </c>
      <c r="G175" s="43">
        <f t="shared" si="19"/>
        <v>23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8"/>
        <v>9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14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700</v>
      </c>
      <c r="N175" s="19"/>
      <c r="O175" s="122">
        <v>23.02</v>
      </c>
      <c r="P175" s="79">
        <f t="shared" si="20"/>
        <v>322.27999999999997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9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8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9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9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9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20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9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0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2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3</v>
      </c>
      <c r="G180" s="43">
        <f t="shared" si="19"/>
        <v>5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8"/>
        <v>4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35</v>
      </c>
      <c r="N180" s="19"/>
      <c r="O180" s="90"/>
      <c r="P180" s="79">
        <f t="shared" si="2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9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9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9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9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9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8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20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9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8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2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9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8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9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8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9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8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9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8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9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9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5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18</v>
      </c>
      <c r="G193" s="43">
        <f t="shared" si="19"/>
        <v>23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8"/>
        <v>1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22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1320</v>
      </c>
      <c r="N193" s="19"/>
      <c r="O193" s="90">
        <v>38</v>
      </c>
      <c r="P193" s="79">
        <f t="shared" si="20"/>
        <v>836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2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17</v>
      </c>
      <c r="G194" s="43">
        <f t="shared" si="19"/>
        <v>19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8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19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2280</v>
      </c>
      <c r="N194" s="19"/>
      <c r="O194" s="90">
        <v>73</v>
      </c>
      <c r="P194" s="79">
        <f t="shared" si="20"/>
        <v>1387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3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16</v>
      </c>
      <c r="G195" s="43">
        <f t="shared" si="19"/>
        <v>19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8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19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1140</v>
      </c>
      <c r="N195" s="19"/>
      <c r="O195" s="90">
        <v>38</v>
      </c>
      <c r="P195" s="79">
        <f t="shared" si="20"/>
        <v>722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4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18</v>
      </c>
      <c r="G196" s="43">
        <f t="shared" si="19"/>
        <v>22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8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22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2640</v>
      </c>
      <c r="N196" s="19"/>
      <c r="O196" s="90">
        <v>73</v>
      </c>
      <c r="P196" s="79">
        <f t="shared" si="20"/>
        <v>1606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9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9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8" si="24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20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9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4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9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4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9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4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9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4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9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4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9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4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28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9"/>
        <v>28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4"/>
        <v>22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6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330</v>
      </c>
      <c r="N205" s="19"/>
      <c r="O205" s="90">
        <v>40</v>
      </c>
      <c r="P205" s="79">
        <f t="shared" si="20"/>
        <v>240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9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4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9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4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3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10</v>
      </c>
      <c r="G208" s="43">
        <f t="shared" si="19"/>
        <v>13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4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13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650</v>
      </c>
      <c r="N208" s="19"/>
      <c r="O208" s="90">
        <v>33</v>
      </c>
      <c r="P208" s="79">
        <f t="shared" si="20"/>
        <v>429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12</v>
      </c>
      <c r="G209" s="43">
        <f t="shared" si="19"/>
        <v>12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4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12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1440</v>
      </c>
      <c r="N209" s="19"/>
      <c r="O209" s="90">
        <v>83</v>
      </c>
      <c r="P209" s="79">
        <f t="shared" si="20"/>
        <v>996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9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4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9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4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9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4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9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4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6" si="26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4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6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4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6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4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6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4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6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4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6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4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6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4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6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4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6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4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6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4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6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4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6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4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6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4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6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4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6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4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6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4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6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4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6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4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6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4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6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4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6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4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6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4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8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6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4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8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6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4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8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6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4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8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6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4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8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6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4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8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6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4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8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6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4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8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6">
        <f t="shared" ref="G243:G250" si="29">E243+F243</f>
        <v>0</v>
      </c>
      <c r="H243" s="78">
        <v>0</v>
      </c>
      <c r="I243" s="76">
        <v>0</v>
      </c>
      <c r="J243" s="43">
        <f t="shared" si="24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30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6">
        <f t="shared" si="29"/>
        <v>0</v>
      </c>
      <c r="H244" s="78">
        <v>0</v>
      </c>
      <c r="I244" s="76">
        <v>0</v>
      </c>
      <c r="J244" s="43">
        <f t="shared" si="24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30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6">
        <f t="shared" si="29"/>
        <v>0</v>
      </c>
      <c r="H245" s="78">
        <v>0</v>
      </c>
      <c r="I245" s="76">
        <v>0</v>
      </c>
      <c r="J245" s="43">
        <f t="shared" si="24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30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5</v>
      </c>
      <c r="G246" s="46">
        <f t="shared" si="29"/>
        <v>5</v>
      </c>
      <c r="H246" s="78">
        <v>0</v>
      </c>
      <c r="I246" s="76">
        <v>0</v>
      </c>
      <c r="J246" s="43">
        <f t="shared" si="24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5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245</v>
      </c>
      <c r="N246" s="19"/>
      <c r="O246" s="90"/>
      <c r="P246" s="79">
        <f t="shared" si="30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6">
        <f t="shared" si="29"/>
        <v>0</v>
      </c>
      <c r="H247" s="78">
        <v>0</v>
      </c>
      <c r="I247" s="76">
        <v>0</v>
      </c>
      <c r="J247" s="43">
        <f t="shared" si="24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8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5</v>
      </c>
      <c r="G248" s="46">
        <f t="shared" si="29"/>
        <v>5</v>
      </c>
      <c r="H248" s="78">
        <v>0</v>
      </c>
      <c r="I248" s="76">
        <v>0</v>
      </c>
      <c r="J248" s="43">
        <f t="shared" si="24"/>
        <v>3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2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100</v>
      </c>
      <c r="N248" s="19"/>
      <c r="O248" s="90"/>
      <c r="P248" s="79">
        <f t="shared" si="27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15</v>
      </c>
      <c r="G249" s="46">
        <f t="shared" si="29"/>
        <v>15</v>
      </c>
      <c r="H249" s="78">
        <v>0</v>
      </c>
      <c r="I249" s="76">
        <v>0</v>
      </c>
      <c r="J249" s="43">
        <f t="shared" si="24"/>
        <v>8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7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350</v>
      </c>
      <c r="N249" s="19"/>
      <c r="O249" s="90"/>
      <c r="P249" s="79">
        <f t="shared" si="27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6">
        <f t="shared" si="29"/>
        <v>0</v>
      </c>
      <c r="H250" s="78">
        <v>0</v>
      </c>
      <c r="I250" s="76">
        <v>0</v>
      </c>
      <c r="J250" s="43">
        <f t="shared" si="24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7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6"/>
        <v>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4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28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2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10</v>
      </c>
      <c r="G252" s="43">
        <f t="shared" si="26"/>
        <v>10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4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10</v>
      </c>
      <c r="L252" s="20">
        <v>23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230</v>
      </c>
      <c r="N252" s="19"/>
      <c r="O252" s="90"/>
      <c r="P252" s="79">
        <f t="shared" si="2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6"/>
        <v>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4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>
        <v>26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31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6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4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6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4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7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6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4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7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ref="G257:G259" si="32">+E257+F257</f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4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3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32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4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7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5</v>
      </c>
      <c r="G259" s="43">
        <f t="shared" si="32"/>
        <v>5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4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5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7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3" t="s">
        <v>223</v>
      </c>
      <c r="B260" s="134"/>
      <c r="C260" s="134"/>
      <c r="D260" s="135"/>
      <c r="E260" s="142" t="s">
        <v>239</v>
      </c>
      <c r="F260" s="143"/>
      <c r="G260" s="136" t="s">
        <v>224</v>
      </c>
      <c r="H260" s="137"/>
      <c r="I260" s="138"/>
      <c r="J260" s="144" t="s">
        <v>225</v>
      </c>
      <c r="K260" s="144"/>
      <c r="L260" s="144"/>
      <c r="M260" s="51">
        <f>SUM(M5:M259)</f>
        <v>75085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5" t="s">
        <v>226</v>
      </c>
      <c r="B261" s="146"/>
      <c r="C261" s="151">
        <f>+M263</f>
        <v>75085</v>
      </c>
      <c r="D261" s="152"/>
      <c r="E261" s="53" t="s">
        <v>227</v>
      </c>
      <c r="F261" s="54">
        <f>+M260</f>
        <v>75085</v>
      </c>
      <c r="G261" s="55" t="s">
        <v>217</v>
      </c>
      <c r="H261" s="160">
        <f>SUM(U36)</f>
        <v>450</v>
      </c>
      <c r="I261" s="161"/>
      <c r="J261" s="156"/>
      <c r="K261" s="156"/>
      <c r="L261" s="156"/>
      <c r="M261" s="57"/>
      <c r="N261" s="57">
        <f>+W36</f>
        <v>20734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5"/>
      <c r="B262" s="146"/>
      <c r="C262" s="151"/>
      <c r="D262" s="152"/>
      <c r="E262" s="53" t="s">
        <v>228</v>
      </c>
      <c r="F262" s="54">
        <f>N263</f>
        <v>3690</v>
      </c>
      <c r="G262" s="55"/>
      <c r="H262" s="160">
        <v>0</v>
      </c>
      <c r="I262" s="161"/>
      <c r="J262" s="156" t="s">
        <v>229</v>
      </c>
      <c r="K262" s="156"/>
      <c r="L262" s="156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7" t="s">
        <v>10</v>
      </c>
      <c r="B263" s="148"/>
      <c r="C263" s="151">
        <f>+F262</f>
        <v>3690</v>
      </c>
      <c r="D263" s="152"/>
      <c r="E263" s="53"/>
      <c r="F263" s="54"/>
      <c r="G263" s="55" t="s">
        <v>230</v>
      </c>
      <c r="H263" s="160">
        <f>+V36</f>
        <v>79</v>
      </c>
      <c r="I263" s="161"/>
      <c r="J263" s="157" t="s">
        <v>231</v>
      </c>
      <c r="K263" s="158"/>
      <c r="L263" s="159"/>
      <c r="M263" s="57">
        <f>+M260-M261</f>
        <v>75085</v>
      </c>
      <c r="N263" s="59">
        <f>+S36</f>
        <v>3690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49" t="s">
        <v>232</v>
      </c>
      <c r="B264" s="150"/>
      <c r="C264" s="151">
        <f>+C261-C263</f>
        <v>71395</v>
      </c>
      <c r="D264" s="152"/>
      <c r="E264" s="53" t="s">
        <v>232</v>
      </c>
      <c r="F264" s="54">
        <f>+F261-F262</f>
        <v>71395</v>
      </c>
      <c r="G264" s="55" t="s">
        <v>233</v>
      </c>
      <c r="H264" s="160">
        <f>SUM(H261:H263)</f>
        <v>529</v>
      </c>
      <c r="I264" s="161"/>
      <c r="J264" s="156" t="s">
        <v>206</v>
      </c>
      <c r="K264" s="156"/>
      <c r="L264" s="156"/>
      <c r="M264" s="57">
        <f>H264</f>
        <v>529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8"/>
      <c r="C265" s="60"/>
      <c r="D265" s="60"/>
      <c r="E265" s="53" t="s">
        <v>234</v>
      </c>
      <c r="F265" s="54">
        <v>100000</v>
      </c>
      <c r="J265" s="139" t="s">
        <v>208</v>
      </c>
      <c r="K265" s="140"/>
      <c r="L265" s="141"/>
      <c r="M265" s="57">
        <f>M263-M264-N261-N263</f>
        <v>50132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8"/>
      <c r="C266" s="60"/>
      <c r="D266" s="60"/>
      <c r="E266" s="53" t="s">
        <v>235</v>
      </c>
      <c r="F266" s="54">
        <f>F264-F265</f>
        <v>-28605</v>
      </c>
      <c r="J266" s="139" t="s">
        <v>209</v>
      </c>
      <c r="K266" s="140"/>
      <c r="L266" s="141"/>
      <c r="M266" s="57">
        <f>+Y36</f>
        <v>50132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8"/>
      <c r="C267" s="60"/>
      <c r="D267" s="60"/>
      <c r="E267" s="53" t="s">
        <v>236</v>
      </c>
      <c r="F267" s="54">
        <v>0</v>
      </c>
      <c r="J267" s="139" t="s">
        <v>210</v>
      </c>
      <c r="K267" s="140"/>
      <c r="L267" s="141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8"/>
      <c r="C268" s="60"/>
      <c r="D268" s="60"/>
      <c r="E268" s="100" t="s">
        <v>1370</v>
      </c>
      <c r="F268" s="101">
        <v>0</v>
      </c>
      <c r="J268" s="162" t="s">
        <v>211</v>
      </c>
      <c r="K268" s="162"/>
      <c r="L268" s="162"/>
      <c r="M268" s="61">
        <f>+M266-M265</f>
        <v>0</v>
      </c>
      <c r="N268" s="66"/>
    </row>
    <row r="269" spans="1:29" ht="24.75" customHeight="1" thickBot="1" x14ac:dyDescent="0.6">
      <c r="H269" s="153" t="s">
        <v>237</v>
      </c>
      <c r="I269" s="154"/>
      <c r="J269" s="154"/>
      <c r="K269" s="154"/>
      <c r="L269" s="154"/>
      <c r="M269" s="154"/>
      <c r="N269" s="155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W15" sqref="W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9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10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3</v>
      </c>
      <c r="F5" s="71"/>
      <c r="G5" s="46">
        <f t="shared" ref="G5" si="0">E5+F5</f>
        <v>3</v>
      </c>
      <c r="H5" s="78">
        <v>0</v>
      </c>
      <c r="I5" s="76">
        <v>0</v>
      </c>
      <c r="J5" s="46">
        <f t="shared" ref="J5" si="1">+G5-H5-K5-I5</f>
        <v>3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27</v>
      </c>
      <c r="F6" s="71"/>
      <c r="G6" s="46">
        <f t="shared" ref="G6:G26" si="2">E6+F6</f>
        <v>27</v>
      </c>
      <c r="H6" s="78">
        <v>0</v>
      </c>
      <c r="I6" s="76">
        <v>0</v>
      </c>
      <c r="J6" s="46">
        <f t="shared" ref="J6:J26" si="3">+G6-H6-K6-I6</f>
        <v>27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2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9</v>
      </c>
      <c r="F11" s="71"/>
      <c r="G11" s="46">
        <f t="shared" si="2"/>
        <v>9</v>
      </c>
      <c r="H11" s="78">
        <v>0</v>
      </c>
      <c r="I11" s="76">
        <v>0</v>
      </c>
      <c r="J11" s="46">
        <f t="shared" si="3"/>
        <v>9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2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2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2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v>7</v>
      </c>
      <c r="F15" s="71"/>
      <c r="G15" s="46">
        <f t="shared" si="2"/>
        <v>7</v>
      </c>
      <c r="H15" s="78">
        <v>0</v>
      </c>
      <c r="I15" s="76">
        <v>0</v>
      </c>
      <c r="J15" s="46">
        <f t="shared" si="3"/>
        <v>7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2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2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2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2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3</v>
      </c>
      <c r="F20" s="71"/>
      <c r="G20" s="46">
        <f t="shared" si="2"/>
        <v>3</v>
      </c>
      <c r="H20" s="78">
        <v>0</v>
      </c>
      <c r="I20" s="76">
        <v>0</v>
      </c>
      <c r="J20" s="46">
        <f t="shared" si="3"/>
        <v>3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5</v>
      </c>
      <c r="F21" s="71"/>
      <c r="G21" s="46">
        <f t="shared" si="2"/>
        <v>5</v>
      </c>
      <c r="H21" s="78">
        <v>0</v>
      </c>
      <c r="I21" s="76">
        <v>0</v>
      </c>
      <c r="J21" s="46">
        <f t="shared" si="3"/>
        <v>5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21</v>
      </c>
      <c r="F22" s="71"/>
      <c r="G22" s="46">
        <f t="shared" si="2"/>
        <v>21</v>
      </c>
      <c r="H22" s="78"/>
      <c r="I22" s="76">
        <v>0</v>
      </c>
      <c r="J22" s="46">
        <f t="shared" si="3"/>
        <v>21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2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2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14</v>
      </c>
      <c r="F24" s="71"/>
      <c r="G24" s="46">
        <f t="shared" si="2"/>
        <v>14</v>
      </c>
      <c r="H24" s="78">
        <v>0</v>
      </c>
      <c r="I24" s="76">
        <v>0</v>
      </c>
      <c r="J24" s="46">
        <f t="shared" si="3"/>
        <v>14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2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2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2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2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2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2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24</v>
      </c>
      <c r="F31" s="71"/>
      <c r="G31" s="46">
        <f t="shared" si="7"/>
        <v>24</v>
      </c>
      <c r="H31" s="78">
        <v>0</v>
      </c>
      <c r="I31" s="76">
        <v>0</v>
      </c>
      <c r="J31" s="46">
        <f t="shared" si="8"/>
        <v>24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2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4</v>
      </c>
      <c r="F40" s="71"/>
      <c r="G40" s="46">
        <f t="shared" si="7"/>
        <v>4</v>
      </c>
      <c r="H40" s="78">
        <v>0</v>
      </c>
      <c r="I40" s="76">
        <v>0</v>
      </c>
      <c r="J40" s="46">
        <f t="shared" si="8"/>
        <v>4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15</v>
      </c>
      <c r="F41" s="71"/>
      <c r="G41" s="46">
        <f t="shared" si="7"/>
        <v>15</v>
      </c>
      <c r="H41" s="78">
        <v>0</v>
      </c>
      <c r="I41" s="76">
        <v>0</v>
      </c>
      <c r="J41" s="46">
        <f t="shared" si="8"/>
        <v>15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2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3</v>
      </c>
      <c r="F47" s="71"/>
      <c r="G47" s="46">
        <f t="shared" si="7"/>
        <v>3</v>
      </c>
      <c r="H47" s="78">
        <v>0</v>
      </c>
      <c r="I47" s="76">
        <v>0</v>
      </c>
      <c r="J47" s="46">
        <f t="shared" si="8"/>
        <v>3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2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12</v>
      </c>
      <c r="F48" s="71"/>
      <c r="G48" s="46">
        <f t="shared" si="7"/>
        <v>12</v>
      </c>
      <c r="H48" s="78">
        <v>0</v>
      </c>
      <c r="I48" s="76">
        <v>0</v>
      </c>
      <c r="J48" s="46">
        <f t="shared" si="8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5</v>
      </c>
      <c r="F49" s="71"/>
      <c r="G49" s="46">
        <f t="shared" si="7"/>
        <v>5</v>
      </c>
      <c r="H49" s="78">
        <v>0</v>
      </c>
      <c r="I49" s="76">
        <v>0</v>
      </c>
      <c r="J49" s="46">
        <f t="shared" si="8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9</v>
      </c>
      <c r="F50" s="71"/>
      <c r="G50" s="46">
        <f t="shared" si="7"/>
        <v>9</v>
      </c>
      <c r="H50" s="78">
        <v>0</v>
      </c>
      <c r="I50" s="76">
        <v>0</v>
      </c>
      <c r="J50" s="46">
        <f t="shared" si="8"/>
        <v>9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2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10</v>
      </c>
      <c r="F53" s="71"/>
      <c r="G53" s="46">
        <f t="shared" si="7"/>
        <v>10</v>
      </c>
      <c r="H53" s="78">
        <v>0</v>
      </c>
      <c r="I53" s="76">
        <v>0</v>
      </c>
      <c r="J53" s="46">
        <f t="shared" si="8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2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2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2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2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2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2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2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2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9</v>
      </c>
      <c r="F64" s="71"/>
      <c r="G64" s="46">
        <f t="shared" si="7"/>
        <v>9</v>
      </c>
      <c r="H64" s="78">
        <v>0</v>
      </c>
      <c r="I64" s="76">
        <v>0</v>
      </c>
      <c r="J64" s="46">
        <f t="shared" si="8"/>
        <v>9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6</v>
      </c>
      <c r="F66" s="71"/>
      <c r="G66" s="46">
        <f t="shared" si="7"/>
        <v>6</v>
      </c>
      <c r="H66" s="78">
        <v>0</v>
      </c>
      <c r="I66" s="76">
        <v>0</v>
      </c>
      <c r="J66" s="46">
        <f t="shared" si="8"/>
        <v>6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v>3</v>
      </c>
      <c r="F72" s="71"/>
      <c r="G72" s="46">
        <f t="shared" si="7"/>
        <v>3</v>
      </c>
      <c r="H72" s="78">
        <v>0</v>
      </c>
      <c r="I72" s="76">
        <v>0</v>
      </c>
      <c r="J72" s="46">
        <f t="shared" si="8"/>
        <v>3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2</v>
      </c>
      <c r="F74" s="71"/>
      <c r="G74" s="46">
        <f t="shared" si="7"/>
        <v>2</v>
      </c>
      <c r="H74" s="78">
        <v>0</v>
      </c>
      <c r="I74" s="76">
        <v>0</v>
      </c>
      <c r="J74" s="46">
        <f t="shared" si="8"/>
        <v>2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5</v>
      </c>
      <c r="F77" s="71"/>
      <c r="G77" s="46">
        <f t="shared" si="7"/>
        <v>5</v>
      </c>
      <c r="H77" s="78">
        <v>0</v>
      </c>
      <c r="I77" s="76">
        <v>0</v>
      </c>
      <c r="J77" s="46">
        <f t="shared" si="8"/>
        <v>5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3</v>
      </c>
      <c r="F80" s="71"/>
      <c r="G80" s="46">
        <f t="shared" si="7"/>
        <v>3</v>
      </c>
      <c r="H80" s="78">
        <v>0</v>
      </c>
      <c r="I80" s="76">
        <v>0</v>
      </c>
      <c r="J80" s="46">
        <f t="shared" si="8"/>
        <v>3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3</v>
      </c>
      <c r="F81" s="71"/>
      <c r="G81" s="46">
        <f t="shared" si="7"/>
        <v>3</v>
      </c>
      <c r="H81" s="78">
        <v>0</v>
      </c>
      <c r="I81" s="76">
        <v>0</v>
      </c>
      <c r="J81" s="46">
        <f t="shared" si="8"/>
        <v>3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9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9"/>
      <c r="R89" s="43">
        <f t="shared" si="14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9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v>5</v>
      </c>
      <c r="F93" s="71"/>
      <c r="G93" s="46">
        <f t="shared" si="7"/>
        <v>5</v>
      </c>
      <c r="H93" s="78">
        <v>0</v>
      </c>
      <c r="I93" s="76">
        <v>0</v>
      </c>
      <c r="J93" s="46">
        <f t="shared" si="8"/>
        <v>5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9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9"/>
      <c r="R100" s="43">
        <f t="shared" si="29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9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9"/>
      <c r="R102" s="43">
        <f t="shared" si="29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5</v>
      </c>
      <c r="F112" s="71"/>
      <c r="G112" s="46">
        <f t="shared" si="25"/>
        <v>5</v>
      </c>
      <c r="H112" s="78">
        <v>0</v>
      </c>
      <c r="I112" s="76">
        <v>0</v>
      </c>
      <c r="J112" s="46">
        <f t="shared" si="26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</v>
      </c>
      <c r="F113" s="71"/>
      <c r="G113" s="46">
        <f t="shared" si="25"/>
        <v>1</v>
      </c>
      <c r="H113" s="78">
        <v>0</v>
      </c>
      <c r="I113" s="76">
        <v>0</v>
      </c>
      <c r="J113" s="46">
        <f t="shared" si="26"/>
        <v>1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2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</v>
      </c>
      <c r="F115" s="71"/>
      <c r="G115" s="46">
        <f t="shared" si="25"/>
        <v>1</v>
      </c>
      <c r="H115" s="78">
        <v>0</v>
      </c>
      <c r="I115" s="76">
        <v>0</v>
      </c>
      <c r="J115" s="46">
        <f t="shared" si="26"/>
        <v>1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6</v>
      </c>
      <c r="F116" s="71"/>
      <c r="G116" s="46">
        <f t="shared" si="25"/>
        <v>6</v>
      </c>
      <c r="H116" s="78">
        <v>0</v>
      </c>
      <c r="I116" s="76">
        <v>0</v>
      </c>
      <c r="J116" s="46">
        <f t="shared" si="26"/>
        <v>6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v>4</v>
      </c>
      <c r="F125" s="71"/>
      <c r="G125" s="46">
        <f t="shared" si="25"/>
        <v>4</v>
      </c>
      <c r="H125" s="78">
        <v>0</v>
      </c>
      <c r="I125" s="76">
        <v>0</v>
      </c>
      <c r="J125" s="46">
        <f t="shared" si="26"/>
        <v>4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5</v>
      </c>
      <c r="F133" s="71"/>
      <c r="G133" s="46">
        <f t="shared" si="25"/>
        <v>5</v>
      </c>
      <c r="H133" s="78">
        <v>0</v>
      </c>
      <c r="I133" s="76">
        <v>0</v>
      </c>
      <c r="J133" s="46">
        <f t="shared" si="26"/>
        <v>5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9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9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9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v>1</v>
      </c>
      <c r="F150" s="71"/>
      <c r="G150" s="46">
        <f t="shared" si="25"/>
        <v>1</v>
      </c>
      <c r="H150" s="78">
        <v>0</v>
      </c>
      <c r="I150" s="76">
        <v>0</v>
      </c>
      <c r="J150" s="46">
        <f t="shared" si="26"/>
        <v>1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2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3</v>
      </c>
      <c r="F175" s="71"/>
      <c r="G175" s="46">
        <f t="shared" si="32"/>
        <v>3</v>
      </c>
      <c r="H175" s="78">
        <v>0</v>
      </c>
      <c r="I175" s="76">
        <v>0</v>
      </c>
      <c r="J175" s="46">
        <f t="shared" si="33"/>
        <v>3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2</v>
      </c>
      <c r="F180" s="71"/>
      <c r="G180" s="46">
        <f t="shared" si="32"/>
        <v>2</v>
      </c>
      <c r="H180" s="78">
        <v>0</v>
      </c>
      <c r="I180" s="76">
        <v>0</v>
      </c>
      <c r="J180" s="46">
        <f t="shared" si="33"/>
        <v>2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5</v>
      </c>
      <c r="F193" s="71"/>
      <c r="G193" s="46">
        <f t="shared" si="32"/>
        <v>5</v>
      </c>
      <c r="H193" s="78">
        <v>0</v>
      </c>
      <c r="I193" s="76">
        <v>0</v>
      </c>
      <c r="J193" s="46">
        <f t="shared" si="33"/>
        <v>5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2</v>
      </c>
      <c r="F194" s="71"/>
      <c r="G194" s="46">
        <f t="shared" si="32"/>
        <v>2</v>
      </c>
      <c r="H194" s="78">
        <v>0</v>
      </c>
      <c r="I194" s="76">
        <v>0</v>
      </c>
      <c r="J194" s="46">
        <f t="shared" si="33"/>
        <v>2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v>3</v>
      </c>
      <c r="F195" s="71"/>
      <c r="G195" s="46">
        <f t="shared" si="32"/>
        <v>3</v>
      </c>
      <c r="H195" s="78">
        <v>0</v>
      </c>
      <c r="I195" s="76">
        <v>0</v>
      </c>
      <c r="J195" s="46">
        <f t="shared" si="33"/>
        <v>3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v>4</v>
      </c>
      <c r="F196" s="71"/>
      <c r="G196" s="46">
        <f t="shared" si="32"/>
        <v>4</v>
      </c>
      <c r="H196" s="78">
        <v>0</v>
      </c>
      <c r="I196" s="76">
        <v>0</v>
      </c>
      <c r="J196" s="46">
        <f t="shared" si="33"/>
        <v>4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28</v>
      </c>
      <c r="F205" s="71"/>
      <c r="G205" s="46">
        <f t="shared" si="32"/>
        <v>28</v>
      </c>
      <c r="H205" s="78">
        <v>0</v>
      </c>
      <c r="I205" s="76">
        <v>0</v>
      </c>
      <c r="J205" s="46">
        <f t="shared" si="33"/>
        <v>28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v>3</v>
      </c>
      <c r="F208" s="71"/>
      <c r="G208" s="46">
        <f t="shared" si="32"/>
        <v>3</v>
      </c>
      <c r="H208" s="78">
        <v>0</v>
      </c>
      <c r="I208" s="76">
        <v>0</v>
      </c>
      <c r="J208" s="46">
        <f t="shared" si="33"/>
        <v>3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50">E235+F235</f>
        <v>0</v>
      </c>
      <c r="H235" s="78">
        <v>0</v>
      </c>
      <c r="I235" s="76">
        <v>0</v>
      </c>
      <c r="J235" s="46">
        <f t="shared" ref="J235:J253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28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23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/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si="51"/>
        <v>0</v>
      </c>
      <c r="K253" s="72"/>
      <c r="L253" s="20">
        <v>26</v>
      </c>
      <c r="M253" s="65">
        <f t="shared" ref="M253" si="59">+L253*K253</f>
        <v>0</v>
      </c>
      <c r="N253" s="17" t="s">
        <v>16</v>
      </c>
      <c r="O253" s="18"/>
      <c r="P253" s="23">
        <f t="shared" ref="P253" si="60">SUM(M253-O253)</f>
        <v>0</v>
      </c>
      <c r="Q253" s="90"/>
      <c r="R253" s="43">
        <f t="shared" ref="R253" si="6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2">E257+F257</f>
        <v>0</v>
      </c>
      <c r="H257" s="78">
        <v>0</v>
      </c>
      <c r="I257" s="76">
        <v>0</v>
      </c>
      <c r="J257" s="46">
        <f t="shared" ref="J257" si="63">+G257-H257-K257-I257</f>
        <v>0</v>
      </c>
      <c r="K257" s="72"/>
      <c r="L257" s="20"/>
      <c r="M257" s="65">
        <f t="shared" ref="M257" si="64">+L257*K257</f>
        <v>0</v>
      </c>
      <c r="N257" s="17" t="s">
        <v>16</v>
      </c>
      <c r="O257" s="18"/>
      <c r="P257" s="23">
        <f t="shared" ref="P257" si="65">SUM(M257-O257)</f>
        <v>0</v>
      </c>
      <c r="Q257" s="90"/>
      <c r="R257" s="43">
        <f t="shared" ref="R257" si="6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7">E259+F259</f>
        <v>0</v>
      </c>
      <c r="H259" s="78">
        <v>0</v>
      </c>
      <c r="I259" s="76">
        <v>0</v>
      </c>
      <c r="J259" s="46">
        <f t="shared" ref="J259" si="68">+G259-H259-K259-I259</f>
        <v>0</v>
      </c>
      <c r="K259" s="72"/>
      <c r="L259" s="20"/>
      <c r="M259" s="65">
        <f t="shared" ref="M259" si="69">+L259*K259</f>
        <v>0</v>
      </c>
      <c r="N259" s="17" t="s">
        <v>16</v>
      </c>
      <c r="O259" s="18"/>
      <c r="P259" s="23">
        <f t="shared" ref="P259" si="70">SUM(M259-O259)</f>
        <v>0</v>
      </c>
      <c r="Q259" s="90"/>
      <c r="R259" s="43">
        <f t="shared" ref="R259" si="71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29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30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100</v>
      </c>
      <c r="P6" s="102">
        <f>SUM(M6-O6)</f>
        <v>200</v>
      </c>
      <c r="Q6" s="122">
        <v>36.43</v>
      </c>
      <c r="R6" s="43">
        <f t="shared" ref="R6:R80" si="3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4"/>
        <v>100</v>
      </c>
      <c r="Q11" s="122">
        <v>19.36</v>
      </c>
      <c r="R11" s="43">
        <f t="shared" si="3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2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2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2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2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2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2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2">
        <f t="shared" si="4"/>
        <v>195</v>
      </c>
      <c r="Q20" s="90">
        <v>22.25</v>
      </c>
      <c r="R20" s="43">
        <f t="shared" si="3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19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4"/>
        <v>200</v>
      </c>
      <c r="Q22" s="122">
        <v>27.98</v>
      </c>
      <c r="R22" s="43">
        <f t="shared" si="3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2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2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2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2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2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2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2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16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02">
        <f t="shared" si="4"/>
        <v>800</v>
      </c>
      <c r="Q31" s="122">
        <v>34.64</v>
      </c>
      <c r="R31" s="43">
        <f t="shared" si="3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4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15</v>
      </c>
      <c r="F41" s="71"/>
      <c r="G41" s="46">
        <f t="shared" si="5"/>
        <v>15</v>
      </c>
      <c r="H41" s="78">
        <v>0</v>
      </c>
      <c r="I41" s="76">
        <v>0</v>
      </c>
      <c r="J41" s="46">
        <f t="shared" si="6"/>
        <v>11</v>
      </c>
      <c r="K41" s="72">
        <v>4</v>
      </c>
      <c r="L41" s="15">
        <v>50</v>
      </c>
      <c r="M41" s="65">
        <f t="shared" si="2"/>
        <v>200</v>
      </c>
      <c r="N41" s="17" t="s">
        <v>16</v>
      </c>
      <c r="O41" s="18"/>
      <c r="P41" s="102">
        <f t="shared" si="4"/>
        <v>200</v>
      </c>
      <c r="Q41" s="90">
        <v>15.42</v>
      </c>
      <c r="R41" s="43">
        <f t="shared" si="3"/>
        <v>61.68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2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2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ref="P48:P53" si="7"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7"/>
        <v>50</v>
      </c>
      <c r="Q50" s="122">
        <v>20.32</v>
      </c>
      <c r="R50" s="43">
        <f t="shared" si="3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2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2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2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2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2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2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2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2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9</v>
      </c>
      <c r="F64" s="71"/>
      <c r="G64" s="46">
        <f t="shared" si="5"/>
        <v>9</v>
      </c>
      <c r="H64" s="78">
        <v>0</v>
      </c>
      <c r="I64" s="76">
        <v>0</v>
      </c>
      <c r="J64" s="46">
        <f t="shared" si="6"/>
        <v>9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4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02">
        <f t="shared" ref="P81:P172" si="9">SUM(M81-O81)</f>
        <v>55</v>
      </c>
      <c r="Q81" s="90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9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9"/>
      <c r="R89" s="43">
        <f t="shared" si="13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9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>+G93-H93-K93-I93</f>
        <v>2</v>
      </c>
      <c r="K93" s="72">
        <v>3</v>
      </c>
      <c r="L93" s="21">
        <v>35</v>
      </c>
      <c r="M93" s="65">
        <f t="shared" si="8"/>
        <v>105</v>
      </c>
      <c r="N93" s="17" t="s">
        <v>16</v>
      </c>
      <c r="O93" s="18"/>
      <c r="P93" s="102">
        <f t="shared" si="9"/>
        <v>105</v>
      </c>
      <c r="Q93" s="90">
        <v>18.63</v>
      </c>
      <c r="R93" s="43">
        <f t="shared" si="10"/>
        <v>55.89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9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9"/>
      <c r="R100" s="43">
        <f t="shared" si="28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9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9"/>
      <c r="R102" s="43">
        <f t="shared" si="28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5</v>
      </c>
      <c r="F112" s="71"/>
      <c r="G112" s="46">
        <f t="shared" si="24"/>
        <v>5</v>
      </c>
      <c r="H112" s="78">
        <v>0</v>
      </c>
      <c r="I112" s="76">
        <v>0</v>
      </c>
      <c r="J112" s="46">
        <f t="shared" si="25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</v>
      </c>
      <c r="F113" s="71"/>
      <c r="G113" s="46">
        <f t="shared" si="24"/>
        <v>1</v>
      </c>
      <c r="H113" s="78">
        <v>0</v>
      </c>
      <c r="I113" s="76">
        <v>0</v>
      </c>
      <c r="J113" s="46">
        <f t="shared" si="25"/>
        <v>0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02">
        <f t="shared" si="9"/>
        <v>55</v>
      </c>
      <c r="Q113" s="122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</v>
      </c>
      <c r="F115" s="71"/>
      <c r="G115" s="46">
        <f t="shared" si="24"/>
        <v>1</v>
      </c>
      <c r="H115" s="78">
        <v>0</v>
      </c>
      <c r="I115" s="76">
        <v>0</v>
      </c>
      <c r="J115" s="46">
        <f t="shared" si="25"/>
        <v>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6</v>
      </c>
      <c r="F116" s="71"/>
      <c r="G116" s="46">
        <f t="shared" si="24"/>
        <v>6</v>
      </c>
      <c r="H116" s="78">
        <v>0</v>
      </c>
      <c r="I116" s="76">
        <v>0</v>
      </c>
      <c r="J116" s="46">
        <f t="shared" si="25"/>
        <v>5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>
        <v>50</v>
      </c>
      <c r="P116" s="102">
        <f t="shared" si="9"/>
        <v>50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4</v>
      </c>
      <c r="F125" s="71"/>
      <c r="G125" s="46">
        <f t="shared" si="24"/>
        <v>4</v>
      </c>
      <c r="H125" s="78">
        <v>0</v>
      </c>
      <c r="I125" s="76">
        <v>0</v>
      </c>
      <c r="J125" s="46">
        <f t="shared" si="25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5</v>
      </c>
      <c r="F133" s="71"/>
      <c r="G133" s="46">
        <f t="shared" si="24"/>
        <v>5</v>
      </c>
      <c r="H133" s="78">
        <v>0</v>
      </c>
      <c r="I133" s="76">
        <v>0</v>
      </c>
      <c r="J133" s="46">
        <f t="shared" si="25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2">
        <f t="shared" si="9"/>
        <v>50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1</v>
      </c>
      <c r="F150" s="71"/>
      <c r="G150" s="46">
        <f t="shared" si="24"/>
        <v>1</v>
      </c>
      <c r="H150" s="78">
        <v>0</v>
      </c>
      <c r="I150" s="76">
        <v>0</v>
      </c>
      <c r="J150" s="46">
        <f t="shared" si="25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+ยกมา!J173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1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2">
        <f>SUM(M173-O173)</f>
        <v>70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3</v>
      </c>
      <c r="F175" s="71"/>
      <c r="G175" s="46">
        <f t="shared" si="31"/>
        <v>3</v>
      </c>
      <c r="H175" s="78">
        <v>0</v>
      </c>
      <c r="I175" s="76">
        <v>0</v>
      </c>
      <c r="J175" s="46">
        <f t="shared" si="32"/>
        <v>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2">
        <f>SUM(M175-O175)</f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2</v>
      </c>
      <c r="F180" s="71"/>
      <c r="G180" s="46">
        <f t="shared" si="31"/>
        <v>2</v>
      </c>
      <c r="H180" s="78">
        <v>0</v>
      </c>
      <c r="I180" s="76">
        <v>0</v>
      </c>
      <c r="J180" s="46">
        <f t="shared" si="32"/>
        <v>2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ref="M186" si="38">+L186*K186</f>
        <v>0</v>
      </c>
      <c r="N186" s="17" t="s">
        <v>16</v>
      </c>
      <c r="O186" s="18"/>
      <c r="P186" s="23">
        <f t="shared" ref="P186" si="39">SUM(M186-O186)</f>
        <v>0</v>
      </c>
      <c r="Q186" s="90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ref="M190" si="41">+L190*K190</f>
        <v>0</v>
      </c>
      <c r="N190" s="17" t="s">
        <v>16</v>
      </c>
      <c r="O190" s="18"/>
      <c r="P190" s="23">
        <f t="shared" ref="P190" si="42">SUM(M190-O190)</f>
        <v>0</v>
      </c>
      <c r="Q190" s="90"/>
      <c r="R190" s="43">
        <f t="shared" ref="R190" si="43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5</v>
      </c>
      <c r="F193" s="71"/>
      <c r="G193" s="46">
        <f t="shared" si="31"/>
        <v>5</v>
      </c>
      <c r="H193" s="78">
        <v>0</v>
      </c>
      <c r="I193" s="76">
        <v>0</v>
      </c>
      <c r="J193" s="46">
        <f t="shared" si="32"/>
        <v>3</v>
      </c>
      <c r="K193" s="72">
        <v>2</v>
      </c>
      <c r="L193" s="20">
        <v>60</v>
      </c>
      <c r="M193" s="65">
        <f t="shared" si="35"/>
        <v>120</v>
      </c>
      <c r="N193" s="17" t="s">
        <v>16</v>
      </c>
      <c r="O193" s="18"/>
      <c r="P193" s="102">
        <f t="shared" si="36"/>
        <v>120</v>
      </c>
      <c r="Q193" s="90">
        <v>38</v>
      </c>
      <c r="R193" s="43">
        <f t="shared" si="37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2</v>
      </c>
      <c r="F194" s="71"/>
      <c r="G194" s="46">
        <f t="shared" si="31"/>
        <v>2</v>
      </c>
      <c r="H194" s="78">
        <v>0</v>
      </c>
      <c r="I194" s="76">
        <v>0</v>
      </c>
      <c r="J194" s="46">
        <f t="shared" si="32"/>
        <v>2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3</v>
      </c>
      <c r="F195" s="71"/>
      <c r="G195" s="46">
        <f t="shared" si="31"/>
        <v>3</v>
      </c>
      <c r="H195" s="78">
        <v>0</v>
      </c>
      <c r="I195" s="76">
        <v>0</v>
      </c>
      <c r="J195" s="46">
        <f t="shared" si="32"/>
        <v>2</v>
      </c>
      <c r="K195" s="72">
        <v>1</v>
      </c>
      <c r="L195" s="20">
        <v>60</v>
      </c>
      <c r="M195" s="65">
        <f t="shared" si="35"/>
        <v>60</v>
      </c>
      <c r="N195" s="17" t="s">
        <v>16</v>
      </c>
      <c r="O195" s="18"/>
      <c r="P195" s="102">
        <f t="shared" si="36"/>
        <v>60</v>
      </c>
      <c r="Q195" s="90">
        <v>38</v>
      </c>
      <c r="R195" s="43">
        <f t="shared" si="37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4</v>
      </c>
      <c r="F196" s="71"/>
      <c r="G196" s="46">
        <f t="shared" si="31"/>
        <v>4</v>
      </c>
      <c r="H196" s="78">
        <v>0</v>
      </c>
      <c r="I196" s="76">
        <v>0</v>
      </c>
      <c r="J196" s="46">
        <f t="shared" si="32"/>
        <v>4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28</v>
      </c>
      <c r="F205" s="71"/>
      <c r="G205" s="46">
        <f t="shared" si="31"/>
        <v>28</v>
      </c>
      <c r="H205" s="78">
        <v>0</v>
      </c>
      <c r="I205" s="76">
        <v>0</v>
      </c>
      <c r="J205" s="46">
        <f t="shared" si="32"/>
        <v>28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4">+L207*K207</f>
        <v>0</v>
      </c>
      <c r="N207" s="17" t="s">
        <v>16</v>
      </c>
      <c r="O207" s="18"/>
      <c r="P207" s="23">
        <f t="shared" ref="P207" si="45">SUM(M207-O207)</f>
        <v>0</v>
      </c>
      <c r="Q207" s="90"/>
      <c r="R207" s="43">
        <f t="shared" ref="R207" si="4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3</v>
      </c>
      <c r="F208" s="71"/>
      <c r="G208" s="46">
        <f t="shared" si="31"/>
        <v>3</v>
      </c>
      <c r="H208" s="78">
        <v>0</v>
      </c>
      <c r="I208" s="76">
        <v>0</v>
      </c>
      <c r="J208" s="46">
        <f t="shared" si="32"/>
        <v>3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7">E231+F231</f>
        <v>0</v>
      </c>
      <c r="H231" s="78">
        <v>0</v>
      </c>
      <c r="I231" s="76">
        <v>0</v>
      </c>
      <c r="J231" s="46">
        <f t="shared" ref="J231:J258" si="48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7"/>
        <v>0</v>
      </c>
      <c r="H232" s="78">
        <v>0</v>
      </c>
      <c r="I232" s="76">
        <v>0</v>
      </c>
      <c r="J232" s="46">
        <f t="shared" si="48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7"/>
        <v>0</v>
      </c>
      <c r="H233" s="78">
        <v>0</v>
      </c>
      <c r="I233" s="76">
        <v>0</v>
      </c>
      <c r="J233" s="46">
        <f t="shared" si="48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7"/>
        <v>0</v>
      </c>
      <c r="H234" s="78">
        <v>0</v>
      </c>
      <c r="I234" s="76">
        <v>0</v>
      </c>
      <c r="J234" s="46">
        <f t="shared" si="48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0" si="49">E235+F235</f>
        <v>0</v>
      </c>
      <c r="H235" s="78">
        <v>0</v>
      </c>
      <c r="I235" s="76">
        <v>0</v>
      </c>
      <c r="J235" s="46">
        <f t="shared" ref="J235:J248" si="50">+G235-H235-K235-I235</f>
        <v>0</v>
      </c>
      <c r="K235" s="72"/>
      <c r="L235" s="20">
        <v>100</v>
      </c>
      <c r="M235" s="65">
        <f t="shared" ref="M235:M247" si="51">+L235*K235</f>
        <v>0</v>
      </c>
      <c r="N235" s="17" t="s">
        <v>16</v>
      </c>
      <c r="O235" s="18"/>
      <c r="P235" s="23">
        <f t="shared" ref="P235:P247" si="52">SUM(M235-O235)</f>
        <v>0</v>
      </c>
      <c r="Q235" s="90"/>
      <c r="R235" s="43">
        <f t="shared" ref="R235:R247" si="5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9"/>
        <v>0</v>
      </c>
      <c r="H236" s="78">
        <v>0</v>
      </c>
      <c r="I236" s="76">
        <v>0</v>
      </c>
      <c r="J236" s="46">
        <f t="shared" si="50"/>
        <v>0</v>
      </c>
      <c r="K236" s="72"/>
      <c r="L236" s="20">
        <v>120</v>
      </c>
      <c r="M236" s="65">
        <f t="shared" si="51"/>
        <v>0</v>
      </c>
      <c r="N236" s="17" t="s">
        <v>16</v>
      </c>
      <c r="O236" s="18"/>
      <c r="P236" s="23">
        <f t="shared" si="52"/>
        <v>0</v>
      </c>
      <c r="Q236" s="90"/>
      <c r="R236" s="43">
        <f t="shared" si="5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9"/>
        <v>0</v>
      </c>
      <c r="H237" s="78">
        <v>0</v>
      </c>
      <c r="I237" s="76">
        <v>0</v>
      </c>
      <c r="J237" s="46">
        <f t="shared" si="50"/>
        <v>0</v>
      </c>
      <c r="K237" s="72"/>
      <c r="L237" s="20">
        <v>60</v>
      </c>
      <c r="M237" s="65">
        <f t="shared" si="51"/>
        <v>0</v>
      </c>
      <c r="N237" s="17" t="s">
        <v>16</v>
      </c>
      <c r="O237" s="18"/>
      <c r="P237" s="23">
        <f t="shared" si="52"/>
        <v>0</v>
      </c>
      <c r="Q237" s="90"/>
      <c r="R237" s="43">
        <f t="shared" si="5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9"/>
        <v>0</v>
      </c>
      <c r="H238" s="78">
        <v>0</v>
      </c>
      <c r="I238" s="76">
        <v>0</v>
      </c>
      <c r="J238" s="46">
        <f t="shared" si="50"/>
        <v>0</v>
      </c>
      <c r="K238" s="72"/>
      <c r="L238" s="20">
        <v>150</v>
      </c>
      <c r="M238" s="65">
        <f t="shared" si="51"/>
        <v>0</v>
      </c>
      <c r="N238" s="17" t="s">
        <v>16</v>
      </c>
      <c r="O238" s="18"/>
      <c r="P238" s="23">
        <f t="shared" si="52"/>
        <v>0</v>
      </c>
      <c r="Q238" s="90"/>
      <c r="R238" s="43">
        <f t="shared" si="5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9"/>
        <v>0</v>
      </c>
      <c r="H239" s="78">
        <v>0</v>
      </c>
      <c r="I239" s="76">
        <v>0</v>
      </c>
      <c r="J239" s="46">
        <f t="shared" si="50"/>
        <v>0</v>
      </c>
      <c r="K239" s="72"/>
      <c r="L239" s="20">
        <v>150</v>
      </c>
      <c r="M239" s="65">
        <f t="shared" si="51"/>
        <v>0</v>
      </c>
      <c r="N239" s="17" t="s">
        <v>16</v>
      </c>
      <c r="O239" s="18"/>
      <c r="P239" s="23">
        <f t="shared" si="52"/>
        <v>0</v>
      </c>
      <c r="Q239" s="90"/>
      <c r="R239" s="43">
        <f t="shared" si="5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9"/>
        <v>0</v>
      </c>
      <c r="H240" s="78">
        <v>0</v>
      </c>
      <c r="I240" s="76">
        <v>0</v>
      </c>
      <c r="J240" s="46">
        <f t="shared" si="50"/>
        <v>0</v>
      </c>
      <c r="K240" s="72"/>
      <c r="L240" s="20">
        <v>200</v>
      </c>
      <c r="M240" s="65">
        <f t="shared" si="51"/>
        <v>0</v>
      </c>
      <c r="N240" s="17" t="s">
        <v>16</v>
      </c>
      <c r="O240" s="18"/>
      <c r="P240" s="23">
        <f t="shared" si="52"/>
        <v>0</v>
      </c>
      <c r="Q240" s="90"/>
      <c r="R240" s="43">
        <f t="shared" si="5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9"/>
        <v>0</v>
      </c>
      <c r="H241" s="78">
        <v>0</v>
      </c>
      <c r="I241" s="76">
        <v>0</v>
      </c>
      <c r="J241" s="46">
        <f t="shared" si="50"/>
        <v>0</v>
      </c>
      <c r="K241" s="72"/>
      <c r="L241" s="20"/>
      <c r="M241" s="65">
        <f t="shared" si="51"/>
        <v>0</v>
      </c>
      <c r="N241" s="17" t="s">
        <v>16</v>
      </c>
      <c r="O241" s="18"/>
      <c r="P241" s="23">
        <f t="shared" si="52"/>
        <v>0</v>
      </c>
      <c r="Q241" s="90"/>
      <c r="R241" s="43">
        <f t="shared" si="5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9"/>
        <v>0</v>
      </c>
      <c r="H242" s="78">
        <v>0</v>
      </c>
      <c r="I242" s="76">
        <v>0</v>
      </c>
      <c r="J242" s="46">
        <f t="shared" si="50"/>
        <v>0</v>
      </c>
      <c r="K242" s="72"/>
      <c r="L242" s="20">
        <v>35</v>
      </c>
      <c r="M242" s="65">
        <f t="shared" si="51"/>
        <v>0</v>
      </c>
      <c r="N242" s="17" t="s">
        <v>16</v>
      </c>
      <c r="O242" s="18"/>
      <c r="P242" s="23">
        <f t="shared" si="52"/>
        <v>0</v>
      </c>
      <c r="Q242" s="90"/>
      <c r="R242" s="43">
        <f t="shared" si="5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9"/>
        <v>0</v>
      </c>
      <c r="H243" s="78">
        <v>0</v>
      </c>
      <c r="I243" s="76">
        <v>0</v>
      </c>
      <c r="J243" s="46">
        <f t="shared" si="50"/>
        <v>0</v>
      </c>
      <c r="K243" s="72"/>
      <c r="L243" s="20">
        <v>39</v>
      </c>
      <c r="M243" s="65">
        <f t="shared" ref="M243:M246" si="54">+L243*K243</f>
        <v>0</v>
      </c>
      <c r="N243" s="17" t="s">
        <v>16</v>
      </c>
      <c r="O243" s="18"/>
      <c r="P243" s="23">
        <f t="shared" ref="P243:P246" si="55">SUM(M243-O243)</f>
        <v>0</v>
      </c>
      <c r="Q243" s="90"/>
      <c r="R243" s="43">
        <f t="shared" ref="R243:R246" si="5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9"/>
        <v>0</v>
      </c>
      <c r="H244" s="78">
        <v>0</v>
      </c>
      <c r="I244" s="76">
        <v>0</v>
      </c>
      <c r="J244" s="46">
        <f t="shared" si="50"/>
        <v>0</v>
      </c>
      <c r="K244" s="72"/>
      <c r="L244" s="20">
        <v>55</v>
      </c>
      <c r="M244" s="65">
        <f t="shared" si="54"/>
        <v>0</v>
      </c>
      <c r="N244" s="17" t="s">
        <v>16</v>
      </c>
      <c r="O244" s="18"/>
      <c r="P244" s="23">
        <f t="shared" si="55"/>
        <v>0</v>
      </c>
      <c r="Q244" s="90"/>
      <c r="R244" s="43">
        <f t="shared" si="5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9"/>
        <v>0</v>
      </c>
      <c r="H245" s="78">
        <v>0</v>
      </c>
      <c r="I245" s="76">
        <v>0</v>
      </c>
      <c r="J245" s="46">
        <f t="shared" si="50"/>
        <v>0</v>
      </c>
      <c r="K245" s="72"/>
      <c r="L245" s="20">
        <v>40</v>
      </c>
      <c r="M245" s="65">
        <f t="shared" si="54"/>
        <v>0</v>
      </c>
      <c r="N245" s="17" t="s">
        <v>16</v>
      </c>
      <c r="O245" s="18"/>
      <c r="P245" s="23">
        <f t="shared" si="55"/>
        <v>0</v>
      </c>
      <c r="Q245" s="90"/>
      <c r="R245" s="43">
        <f t="shared" si="5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9"/>
        <v>0</v>
      </c>
      <c r="H246" s="78">
        <v>0</v>
      </c>
      <c r="I246" s="76">
        <v>0</v>
      </c>
      <c r="J246" s="46">
        <f t="shared" si="50"/>
        <v>0</v>
      </c>
      <c r="K246" s="72"/>
      <c r="L246" s="20">
        <v>49</v>
      </c>
      <c r="M246" s="65">
        <f t="shared" si="54"/>
        <v>0</v>
      </c>
      <c r="N246" s="17" t="s">
        <v>16</v>
      </c>
      <c r="O246" s="18"/>
      <c r="P246" s="23">
        <f t="shared" si="55"/>
        <v>0</v>
      </c>
      <c r="Q246" s="90"/>
      <c r="R246" s="43">
        <f t="shared" si="5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9"/>
        <v>0</v>
      </c>
      <c r="H247" s="78">
        <v>0</v>
      </c>
      <c r="I247" s="76">
        <v>0</v>
      </c>
      <c r="J247" s="46">
        <f t="shared" si="50"/>
        <v>0</v>
      </c>
      <c r="K247" s="72"/>
      <c r="L247" s="20">
        <v>39</v>
      </c>
      <c r="M247" s="65">
        <f t="shared" si="51"/>
        <v>0</v>
      </c>
      <c r="N247" s="17" t="s">
        <v>16</v>
      </c>
      <c r="O247" s="18"/>
      <c r="P247" s="23">
        <f t="shared" si="52"/>
        <v>0</v>
      </c>
      <c r="Q247" s="90"/>
      <c r="R247" s="43">
        <f t="shared" si="5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0</v>
      </c>
      <c r="F248" s="71"/>
      <c r="G248" s="46">
        <f t="shared" si="49"/>
        <v>0</v>
      </c>
      <c r="H248" s="78">
        <v>0</v>
      </c>
      <c r="I248" s="76">
        <v>0</v>
      </c>
      <c r="J248" s="46">
        <f t="shared" si="50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0</v>
      </c>
      <c r="F249" s="71"/>
      <c r="G249" s="46">
        <f t="shared" si="4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9"/>
        <v>0</v>
      </c>
      <c r="H250" s="78">
        <v>0</v>
      </c>
      <c r="I250" s="76">
        <v>0</v>
      </c>
      <c r="J250" s="46">
        <f t="shared" ref="J250" si="57">+G250-H250-K250-I250</f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+ยกมา!J251</f>
        <v>0</v>
      </c>
      <c r="F251" s="71"/>
      <c r="G251" s="46">
        <f t="shared" si="47"/>
        <v>0</v>
      </c>
      <c r="H251" s="78">
        <v>0</v>
      </c>
      <c r="I251" s="76">
        <v>0</v>
      </c>
      <c r="J251" s="46">
        <f t="shared" si="48"/>
        <v>0</v>
      </c>
      <c r="K251" s="72"/>
      <c r="L251" s="20">
        <v>28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+ยกมา!J252</f>
        <v>0</v>
      </c>
      <c r="F252" s="71"/>
      <c r="G252" s="46">
        <f t="shared" si="47"/>
        <v>0</v>
      </c>
      <c r="H252" s="78">
        <v>0</v>
      </c>
      <c r="I252" s="76">
        <v>0</v>
      </c>
      <c r="J252" s="46">
        <f t="shared" si="48"/>
        <v>0</v>
      </c>
      <c r="K252" s="72"/>
      <c r="L252" s="20">
        <v>23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+ยกมา!J253</f>
        <v>0</v>
      </c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>
        <v>26</v>
      </c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7"/>
        <v>0</v>
      </c>
      <c r="H254" s="78">
        <v>0</v>
      </c>
      <c r="I254" s="76">
        <v>0</v>
      </c>
      <c r="J254" s="46">
        <f t="shared" si="48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7"/>
        <v>0</v>
      </c>
      <c r="H255" s="78">
        <v>0</v>
      </c>
      <c r="I255" s="76">
        <v>0</v>
      </c>
      <c r="J255" s="46">
        <f t="shared" si="48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7"/>
        <v>0</v>
      </c>
      <c r="H256" s="78">
        <v>0</v>
      </c>
      <c r="I256" s="76">
        <v>0</v>
      </c>
      <c r="J256" s="46">
        <f t="shared" si="48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7"/>
        <v>0</v>
      </c>
      <c r="H258" s="78">
        <v>0</v>
      </c>
      <c r="I258" s="76">
        <v>0</v>
      </c>
      <c r="J258" s="46">
        <f t="shared" si="48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20" ht="25.5" x14ac:dyDescent="0.55000000000000004">
      <c r="A260" s="1"/>
      <c r="B260" s="120"/>
      <c r="C260" s="121"/>
      <c r="D260" s="120"/>
      <c r="E260" s="24"/>
      <c r="F260" s="120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975.62</v>
      </c>
      <c r="S260" s="75"/>
    </row>
    <row r="261" spans="1:20" ht="25.5" customHeight="1" x14ac:dyDescent="0.5">
      <c r="A261" s="1"/>
      <c r="B261" s="120"/>
      <c r="C261" s="121"/>
      <c r="D261" s="120"/>
      <c r="E261" s="24"/>
      <c r="F261" s="120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B262" s="120"/>
      <c r="C262" s="121"/>
      <c r="D262" s="120"/>
      <c r="E262" s="24"/>
      <c r="F262" s="120"/>
      <c r="G262" s="31"/>
      <c r="J262" s="31"/>
      <c r="K262" s="32"/>
      <c r="L262" s="95" t="s">
        <v>202</v>
      </c>
      <c r="M262" s="95"/>
      <c r="N262" s="33">
        <f>SUM(M5:M261)</f>
        <v>2710</v>
      </c>
    </row>
    <row r="263" spans="1:20" ht="25.5" x14ac:dyDescent="0.55000000000000004">
      <c r="A263" s="1"/>
      <c r="B263" s="120"/>
      <c r="C263" s="121"/>
      <c r="D263" s="120"/>
      <c r="E263" s="24"/>
      <c r="F263" s="120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B264" s="120"/>
      <c r="C264" s="121"/>
      <c r="D264" s="120"/>
      <c r="E264" s="24"/>
      <c r="F264" s="120"/>
      <c r="G264" s="31"/>
      <c r="J264" s="31"/>
      <c r="L264" s="34" t="s">
        <v>204</v>
      </c>
      <c r="M264" s="35"/>
      <c r="N264" s="36">
        <f>SUM(O264:AF264)</f>
        <v>470</v>
      </c>
      <c r="O264" s="2">
        <v>50</v>
      </c>
      <c r="P264" s="2">
        <v>100</v>
      </c>
      <c r="Q264" s="2">
        <v>100</v>
      </c>
      <c r="R264" s="2">
        <v>100</v>
      </c>
      <c r="S264" s="2">
        <v>70</v>
      </c>
      <c r="T264" s="2">
        <v>50</v>
      </c>
    </row>
    <row r="265" spans="1:20" ht="25.5" x14ac:dyDescent="0.55000000000000004">
      <c r="A265" s="1"/>
      <c r="B265" s="120"/>
      <c r="C265" s="121"/>
      <c r="D265" s="120"/>
      <c r="E265" s="24"/>
      <c r="F265" s="120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B266" s="120"/>
      <c r="C266" s="121"/>
      <c r="D266" s="120"/>
      <c r="E266" s="24"/>
      <c r="F266" s="120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B267" s="120"/>
      <c r="C267" s="121"/>
      <c r="D267" s="120"/>
      <c r="E267" s="24"/>
      <c r="F267" s="120"/>
      <c r="G267" s="31"/>
      <c r="J267" s="31"/>
      <c r="L267" s="34" t="s">
        <v>207</v>
      </c>
      <c r="M267" s="35"/>
      <c r="N267" s="37">
        <f>SUM(O5:O260)</f>
        <v>150</v>
      </c>
    </row>
    <row r="268" spans="1:20" ht="25.5" x14ac:dyDescent="0.55000000000000004">
      <c r="A268" s="1"/>
      <c r="B268" s="120"/>
      <c r="C268" s="121"/>
      <c r="D268" s="120"/>
      <c r="E268" s="24"/>
      <c r="F268" s="120"/>
      <c r="G268" s="31"/>
      <c r="J268" s="31"/>
      <c r="L268" s="34" t="s">
        <v>208</v>
      </c>
      <c r="M268" s="35"/>
      <c r="N268" s="33">
        <f>N262-N263-N264-N266-N267</f>
        <v>2075</v>
      </c>
    </row>
    <row r="269" spans="1:20" ht="25.5" x14ac:dyDescent="0.55000000000000004">
      <c r="A269" s="1"/>
      <c r="B269" s="120"/>
      <c r="C269" s="121"/>
      <c r="D269" s="120"/>
      <c r="E269" s="24"/>
      <c r="F269" s="120"/>
      <c r="G269" s="31"/>
      <c r="J269" s="31"/>
      <c r="L269" s="34" t="s">
        <v>209</v>
      </c>
      <c r="M269" s="35"/>
      <c r="N269" s="37">
        <v>2075</v>
      </c>
    </row>
    <row r="270" spans="1:20" ht="25.5" x14ac:dyDescent="0.55000000000000004">
      <c r="A270" s="1"/>
      <c r="B270" s="120"/>
      <c r="C270" s="121"/>
      <c r="D270" s="120"/>
      <c r="E270" s="24"/>
      <c r="F270" s="120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B271" s="120"/>
      <c r="C271" s="121"/>
      <c r="D271" s="120"/>
      <c r="E271" s="24"/>
      <c r="F271" s="120"/>
      <c r="J271" s="2"/>
      <c r="L271" s="34" t="s">
        <v>211</v>
      </c>
      <c r="M271" s="35"/>
      <c r="N271" s="33">
        <f>+N269-N268</f>
        <v>0</v>
      </c>
    </row>
    <row r="272" spans="1:20" x14ac:dyDescent="0.5">
      <c r="B272" s="120"/>
      <c r="C272" s="121"/>
      <c r="D272" s="120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11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/>
      <c r="P6" s="102">
        <f t="shared" ref="P6:P80" si="3">SUM(M6-O6)</f>
        <v>1300</v>
      </c>
      <c r="Q6" s="122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0</v>
      </c>
      <c r="K11" s="72">
        <v>7</v>
      </c>
      <c r="L11" s="15">
        <v>50</v>
      </c>
      <c r="M11" s="65">
        <f t="shared" si="2"/>
        <v>350</v>
      </c>
      <c r="N11" s="17" t="s">
        <v>16</v>
      </c>
      <c r="O11" s="18"/>
      <c r="P11" s="102">
        <f t="shared" si="3"/>
        <v>350</v>
      </c>
      <c r="Q11" s="122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5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02">
        <f t="shared" si="3"/>
        <v>100</v>
      </c>
      <c r="Q15" s="122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11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100</v>
      </c>
      <c r="P31" s="102">
        <f t="shared" si="3"/>
        <v>400</v>
      </c>
      <c r="Q31" s="122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9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7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50</v>
      </c>
      <c r="P53" s="102">
        <f>SUM(M53-O53)</f>
        <v>100</v>
      </c>
      <c r="Q53" s="122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9</v>
      </c>
      <c r="F64" s="71"/>
      <c r="G64" s="46">
        <f t="shared" si="5"/>
        <v>9</v>
      </c>
      <c r="H64" s="78">
        <v>0</v>
      </c>
      <c r="I64" s="76">
        <v>0</v>
      </c>
      <c r="J64" s="46">
        <f t="shared" si="6"/>
        <v>4</v>
      </c>
      <c r="K64" s="72">
        <v>5</v>
      </c>
      <c r="L64" s="15">
        <v>50</v>
      </c>
      <c r="M64" s="65">
        <f t="shared" si="2"/>
        <v>250</v>
      </c>
      <c r="N64" s="17" t="s">
        <v>16</v>
      </c>
      <c r="O64" s="18"/>
      <c r="P64" s="102">
        <f t="shared" si="3"/>
        <v>250</v>
      </c>
      <c r="Q64" s="90">
        <v>23.69</v>
      </c>
      <c r="R64" s="43">
        <f t="shared" si="4"/>
        <v>118.45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1</v>
      </c>
      <c r="K66" s="72">
        <v>5</v>
      </c>
      <c r="L66" s="15">
        <v>50</v>
      </c>
      <c r="M66" s="65">
        <f t="shared" si="2"/>
        <v>250</v>
      </c>
      <c r="N66" s="17" t="s">
        <v>16</v>
      </c>
      <c r="O66" s="18"/>
      <c r="P66" s="102">
        <f t="shared" si="3"/>
        <v>250</v>
      </c>
      <c r="Q66" s="90">
        <v>23.12</v>
      </c>
      <c r="R66" s="43">
        <f t="shared" si="4"/>
        <v>115.60000000000001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>
        <v>50</v>
      </c>
      <c r="P116" s="102">
        <f t="shared" si="8"/>
        <v>50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1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2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0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28</v>
      </c>
      <c r="F205" s="71"/>
      <c r="G205" s="46">
        <f t="shared" si="30"/>
        <v>28</v>
      </c>
      <c r="H205" s="78">
        <v>0</v>
      </c>
      <c r="I205" s="76">
        <v>0</v>
      </c>
      <c r="J205" s="46">
        <f t="shared" si="31"/>
        <v>28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ref="J250" si="51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>
        <v>26</v>
      </c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1560.11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3910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820</v>
      </c>
      <c r="O264" s="2">
        <v>520</v>
      </c>
      <c r="P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2</v>
      </c>
      <c r="F5" s="71">
        <v>5</v>
      </c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11</v>
      </c>
      <c r="F6" s="71">
        <v>10</v>
      </c>
      <c r="G6" s="46">
        <f t="shared" si="0"/>
        <v>21</v>
      </c>
      <c r="H6" s="78">
        <v>0</v>
      </c>
      <c r="I6" s="76">
        <v>0</v>
      </c>
      <c r="J6" s="46">
        <f t="shared" si="1"/>
        <v>21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2">
        <f t="shared" si="3"/>
        <v>50</v>
      </c>
      <c r="Q15" s="122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5</v>
      </c>
      <c r="F21" s="71">
        <v>3</v>
      </c>
      <c r="G21" s="46">
        <f t="shared" si="0"/>
        <v>8</v>
      </c>
      <c r="H21" s="78">
        <v>0</v>
      </c>
      <c r="I21" s="76">
        <v>0</v>
      </c>
      <c r="J21" s="46">
        <f t="shared" si="1"/>
        <v>8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18</v>
      </c>
      <c r="F22" s="71">
        <v>10</v>
      </c>
      <c r="G22" s="46">
        <f t="shared" si="0"/>
        <v>28</v>
      </c>
      <c r="H22" s="78">
        <v>0</v>
      </c>
      <c r="I22" s="76">
        <v>0</v>
      </c>
      <c r="J22" s="46">
        <f t="shared" si="1"/>
        <v>23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2">
        <f t="shared" si="3"/>
        <v>500</v>
      </c>
      <c r="Q22" s="122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2">
        <f t="shared" si="3"/>
        <v>200</v>
      </c>
      <c r="Q24" s="122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11</v>
      </c>
      <c r="F31" s="71">
        <v>20</v>
      </c>
      <c r="G31" s="46">
        <f t="shared" si="5"/>
        <v>31</v>
      </c>
      <c r="H31" s="78">
        <v>0</v>
      </c>
      <c r="I31" s="76">
        <v>0</v>
      </c>
      <c r="J31" s="46">
        <f t="shared" si="6"/>
        <v>28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2</v>
      </c>
      <c r="F40" s="71">
        <v>5</v>
      </c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7</v>
      </c>
      <c r="F53" s="71">
        <v>5</v>
      </c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1</v>
      </c>
      <c r="F66" s="71">
        <v>1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3</v>
      </c>
      <c r="F72" s="71">
        <v>3</v>
      </c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2</v>
      </c>
      <c r="F93" s="71">
        <v>3</v>
      </c>
      <c r="G93" s="46">
        <f t="shared" si="5"/>
        <v>5</v>
      </c>
      <c r="H93" s="78">
        <v>0</v>
      </c>
      <c r="I93" s="76">
        <v>0</v>
      </c>
      <c r="J93" s="46">
        <f t="shared" si="6"/>
        <v>2</v>
      </c>
      <c r="K93" s="72">
        <v>3</v>
      </c>
      <c r="L93" s="21">
        <v>35</v>
      </c>
      <c r="M93" s="65">
        <f t="shared" si="7"/>
        <v>105</v>
      </c>
      <c r="N93" s="17" t="s">
        <v>16</v>
      </c>
      <c r="O93" s="18"/>
      <c r="P93" s="102">
        <f t="shared" si="8"/>
        <v>105</v>
      </c>
      <c r="Q93" s="90">
        <v>18.63</v>
      </c>
      <c r="R93" s="43">
        <f t="shared" si="9"/>
        <v>55.89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0</v>
      </c>
      <c r="F113" s="71">
        <v>5</v>
      </c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3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2</v>
      </c>
      <c r="F175" s="71">
        <v>5</v>
      </c>
      <c r="G175" s="46">
        <f t="shared" si="30"/>
        <v>7</v>
      </c>
      <c r="H175" s="78">
        <v>0</v>
      </c>
      <c r="I175" s="76">
        <v>0</v>
      </c>
      <c r="J175" s="46">
        <f t="shared" si="31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50</v>
      </c>
      <c r="P175" s="23">
        <f t="shared" ref="P175:P178" si="34">SUM(M175-O175)</f>
        <v>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4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si="34"/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4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ref="P179:P258" si="37">SUM(M179-O179)</f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7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7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1</v>
      </c>
      <c r="K193" s="72">
        <v>1</v>
      </c>
      <c r="L193" s="20">
        <v>60</v>
      </c>
      <c r="M193" s="65">
        <f t="shared" si="35"/>
        <v>60</v>
      </c>
      <c r="N193" s="17" t="s">
        <v>16</v>
      </c>
      <c r="O193" s="18"/>
      <c r="P193" s="102">
        <f t="shared" si="37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5"/>
        <v>120</v>
      </c>
      <c r="N194" s="17" t="s">
        <v>16</v>
      </c>
      <c r="O194" s="18"/>
      <c r="P194" s="102">
        <f t="shared" si="37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0</v>
      </c>
      <c r="K195" s="72">
        <v>1</v>
      </c>
      <c r="L195" s="20">
        <v>60</v>
      </c>
      <c r="M195" s="65">
        <f t="shared" si="35"/>
        <v>60</v>
      </c>
      <c r="N195" s="17" t="s">
        <v>16</v>
      </c>
      <c r="O195" s="18"/>
      <c r="P195" s="102">
        <f t="shared" si="37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1</v>
      </c>
      <c r="K196" s="72">
        <v>1</v>
      </c>
      <c r="L196" s="20">
        <v>120</v>
      </c>
      <c r="M196" s="65">
        <f t="shared" si="35"/>
        <v>120</v>
      </c>
      <c r="N196" s="17" t="s">
        <v>16</v>
      </c>
      <c r="O196" s="18"/>
      <c r="P196" s="102">
        <f t="shared" si="37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28</v>
      </c>
      <c r="F205" s="71"/>
      <c r="G205" s="46">
        <f t="shared" si="30"/>
        <v>28</v>
      </c>
      <c r="H205" s="78">
        <v>0</v>
      </c>
      <c r="I205" s="76">
        <v>0</v>
      </c>
      <c r="J205" s="46">
        <f t="shared" si="31"/>
        <v>28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5"/>
        <v>50</v>
      </c>
      <c r="N208" s="17" t="s">
        <v>16</v>
      </c>
      <c r="O208" s="18"/>
      <c r="P208" s="102">
        <f t="shared" si="37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48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ref="J250" si="51">+G250-H250-K250-I250</f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+'2'!J251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5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+'2'!J252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5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>
        <v>26</v>
      </c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796.21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1920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155</v>
      </c>
      <c r="O264" s="2">
        <v>155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79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1621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1621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21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8</v>
      </c>
      <c r="F21" s="71"/>
      <c r="G21" s="46">
        <f t="shared" si="0"/>
        <v>8</v>
      </c>
      <c r="H21" s="78">
        <v>0</v>
      </c>
      <c r="I21" s="76">
        <v>0</v>
      </c>
      <c r="J21" s="46">
        <f t="shared" si="1"/>
        <v>8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22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2">
        <f t="shared" si="3"/>
        <v>100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26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8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50</v>
      </c>
      <c r="P41" s="102">
        <f t="shared" si="3"/>
        <v>100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5</v>
      </c>
      <c r="K72" s="72">
        <v>1</v>
      </c>
      <c r="L72" s="21">
        <v>50</v>
      </c>
      <c r="M72" s="65">
        <f t="shared" si="2"/>
        <v>50</v>
      </c>
      <c r="N72" s="17" t="s">
        <v>1429</v>
      </c>
      <c r="O72" s="18">
        <v>50</v>
      </c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2</v>
      </c>
      <c r="F133" s="71">
        <v>3</v>
      </c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+'3'!J173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28</v>
      </c>
      <c r="F205" s="71"/>
      <c r="G205" s="46">
        <f t="shared" si="30"/>
        <v>28</v>
      </c>
      <c r="H205" s="78">
        <v>0</v>
      </c>
      <c r="I205" s="76">
        <v>0</v>
      </c>
      <c r="J205" s="46">
        <f t="shared" si="31"/>
        <v>28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0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>
        <v>50</v>
      </c>
      <c r="P208" s="102">
        <f t="shared" si="35"/>
        <v>50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466.35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1230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430</v>
      </c>
      <c r="O264" s="2">
        <v>250</v>
      </c>
      <c r="P264" s="2">
        <v>180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3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02">
        <f>SUM(M5-O5)</f>
        <v>50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20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2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2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02">
        <f t="shared" si="3"/>
        <v>100</v>
      </c>
      <c r="Q15" s="122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8</v>
      </c>
      <c r="F21" s="71"/>
      <c r="G21" s="46">
        <f t="shared" si="0"/>
        <v>8</v>
      </c>
      <c r="H21" s="78">
        <v>0</v>
      </c>
      <c r="I21" s="76">
        <v>0</v>
      </c>
      <c r="J21" s="46">
        <f t="shared" si="1"/>
        <v>3</v>
      </c>
      <c r="K21" s="72">
        <v>5</v>
      </c>
      <c r="L21" s="15">
        <v>85</v>
      </c>
      <c r="M21" s="65">
        <f t="shared" si="2"/>
        <v>425</v>
      </c>
      <c r="N21" s="17" t="s">
        <v>16</v>
      </c>
      <c r="O21" s="18">
        <v>210</v>
      </c>
      <c r="P21" s="102">
        <f t="shared" si="3"/>
        <v>215</v>
      </c>
      <c r="Q21" s="90">
        <v>22.85</v>
      </c>
      <c r="R21" s="43">
        <f t="shared" si="4"/>
        <v>114.25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8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02">
        <f t="shared" si="3"/>
        <v>300</v>
      </c>
      <c r="Q24" s="122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20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2">
        <f t="shared" si="3"/>
        <v>600</v>
      </c>
      <c r="Q31" s="122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5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5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75</v>
      </c>
      <c r="P41" s="102">
        <f t="shared" si="3"/>
        <v>75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5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2">
        <f>SUM(M53-O53)</f>
        <v>250</v>
      </c>
      <c r="Q53" s="122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1429</v>
      </c>
      <c r="O64" s="18">
        <v>50</v>
      </c>
      <c r="P64" s="23">
        <f t="shared" si="3"/>
        <v>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3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>
        <v>50</v>
      </c>
      <c r="P72" s="10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75</v>
      </c>
      <c r="P77" s="102">
        <f t="shared" si="3"/>
        <v>75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+'4'!J173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2">
        <f>SUM(M175-O175)</f>
        <v>100</v>
      </c>
      <c r="Q175" s="122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1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28</v>
      </c>
      <c r="F205" s="71"/>
      <c r="G205" s="46">
        <f t="shared" si="30"/>
        <v>28</v>
      </c>
      <c r="H205" s="78">
        <v>0</v>
      </c>
      <c r="I205" s="76">
        <v>0</v>
      </c>
      <c r="J205" s="46">
        <f t="shared" si="31"/>
        <v>28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1171.04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3270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330</v>
      </c>
      <c r="O264" s="2">
        <v>280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3</v>
      </c>
      <c r="F5" s="71">
        <v>5</v>
      </c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20</v>
      </c>
      <c r="F6" s="71">
        <v>20</v>
      </c>
      <c r="G6" s="46">
        <f t="shared" si="0"/>
        <v>40</v>
      </c>
      <c r="H6" s="78">
        <v>0</v>
      </c>
      <c r="I6" s="76">
        <v>0</v>
      </c>
      <c r="J6" s="46">
        <f t="shared" si="1"/>
        <v>37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0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02">
        <f t="shared" si="3"/>
        <v>100</v>
      </c>
      <c r="Q15" s="122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21</v>
      </c>
      <c r="F22" s="71">
        <v>10</v>
      </c>
      <c r="G22" s="46">
        <f t="shared" si="0"/>
        <v>31</v>
      </c>
      <c r="H22" s="78">
        <v>0</v>
      </c>
      <c r="I22" s="76">
        <v>0</v>
      </c>
      <c r="J22" s="46">
        <f t="shared" si="1"/>
        <v>28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3"/>
        <v>300</v>
      </c>
      <c r="Q22" s="122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8</v>
      </c>
      <c r="F24" s="71">
        <v>5</v>
      </c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20</v>
      </c>
      <c r="F31" s="71">
        <v>10</v>
      </c>
      <c r="G31" s="46">
        <f t="shared" si="5"/>
        <v>30</v>
      </c>
      <c r="H31" s="78">
        <v>0</v>
      </c>
      <c r="I31" s="76">
        <v>0</v>
      </c>
      <c r="J31" s="46">
        <f t="shared" si="6"/>
        <v>30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02">
        <f>SUM(M48-O48)</f>
        <v>25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25</v>
      </c>
      <c r="P49" s="102">
        <f>SUM(M49-O49)</f>
        <v>75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>
        <v>3</v>
      </c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>
        <v>3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55</v>
      </c>
      <c r="P80" s="102">
        <f t="shared" si="3"/>
        <v>55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1</v>
      </c>
      <c r="F115" s="71">
        <v>5</v>
      </c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4</v>
      </c>
      <c r="F116" s="71">
        <v>1</v>
      </c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+'5'!J173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0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>
        <v>15</v>
      </c>
      <c r="P173" s="102">
        <f>SUM(M173-O173)</f>
        <v>20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0</v>
      </c>
      <c r="F193" s="71">
        <v>5</v>
      </c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1</v>
      </c>
      <c r="F194" s="71">
        <v>4</v>
      </c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>
        <v>5</v>
      </c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1</v>
      </c>
      <c r="F196" s="71">
        <v>5</v>
      </c>
      <c r="G196" s="46">
        <f t="shared" si="30"/>
        <v>6</v>
      </c>
      <c r="H196" s="78">
        <v>0</v>
      </c>
      <c r="I196" s="76">
        <v>0</v>
      </c>
      <c r="J196" s="46">
        <f t="shared" si="31"/>
        <v>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28</v>
      </c>
      <c r="F205" s="71"/>
      <c r="G205" s="46">
        <f t="shared" si="30"/>
        <v>28</v>
      </c>
      <c r="H205" s="78">
        <v>0</v>
      </c>
      <c r="I205" s="76">
        <v>0</v>
      </c>
      <c r="J205" s="46">
        <f t="shared" si="31"/>
        <v>28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>
        <v>3</v>
      </c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>
        <v>3</v>
      </c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611.16999999999996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1660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400</v>
      </c>
      <c r="O264" s="2">
        <v>150</v>
      </c>
      <c r="P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3"/>
        <v>300</v>
      </c>
      <c r="Q22" s="122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10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02">
        <f t="shared" si="3"/>
        <v>300</v>
      </c>
      <c r="Q24" s="122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30</v>
      </c>
      <c r="F31" s="71"/>
      <c r="G31" s="46">
        <f t="shared" si="5"/>
        <v>30</v>
      </c>
      <c r="H31" s="78">
        <v>0</v>
      </c>
      <c r="I31" s="76">
        <v>0</v>
      </c>
      <c r="J31" s="46">
        <f t="shared" si="6"/>
        <v>20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02">
        <f t="shared" si="3"/>
        <v>1000</v>
      </c>
      <c r="Q31" s="122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8</v>
      </c>
      <c r="F48" s="71">
        <v>5</v>
      </c>
      <c r="G48" s="46">
        <f t="shared" si="5"/>
        <v>13</v>
      </c>
      <c r="H48" s="78">
        <v>0</v>
      </c>
      <c r="I48" s="76">
        <v>0</v>
      </c>
      <c r="J48" s="46">
        <f t="shared" si="6"/>
        <v>12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1</v>
      </c>
      <c r="F49" s="71">
        <v>3</v>
      </c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1429</v>
      </c>
      <c r="O49" s="18">
        <v>50</v>
      </c>
      <c r="P49" s="23">
        <f>SUM(M49-O49)</f>
        <v>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7</v>
      </c>
      <c r="F50" s="71">
        <v>5</v>
      </c>
      <c r="G50" s="46">
        <f t="shared" si="5"/>
        <v>12</v>
      </c>
      <c r="H50" s="78">
        <v>0</v>
      </c>
      <c r="I50" s="76">
        <v>0</v>
      </c>
      <c r="J50" s="46">
        <f t="shared" si="6"/>
        <v>11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0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60</v>
      </c>
      <c r="P57" s="102">
        <f t="shared" si="3"/>
        <v>300</v>
      </c>
      <c r="Q57" s="122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20</v>
      </c>
      <c r="P62" s="102">
        <f t="shared" si="3"/>
        <v>100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5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28</v>
      </c>
      <c r="F205" s="71"/>
      <c r="G205" s="46">
        <f t="shared" si="30"/>
        <v>28</v>
      </c>
      <c r="H205" s="78">
        <v>0</v>
      </c>
      <c r="I205" s="76">
        <v>0</v>
      </c>
      <c r="J205" s="46">
        <f t="shared" si="31"/>
        <v>28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+'6'!J253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981.67000000000007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520</v>
      </c>
      <c r="O264" s="2">
        <v>100</v>
      </c>
      <c r="P264" s="2">
        <v>200</v>
      </c>
      <c r="Q264" s="88">
        <v>220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0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02">
        <f>SUM(M5-O5)</f>
        <v>300</v>
      </c>
      <c r="Q5" s="122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31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80" si="3">SUM(M6-O6)</f>
        <v>400</v>
      </c>
      <c r="Q6" s="122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2">
        <f t="shared" si="3"/>
        <v>100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20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9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2">
        <f t="shared" si="3"/>
        <v>100</v>
      </c>
      <c r="Q50" s="122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2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2">
        <f>SUM(M175-O175)</f>
        <v>100</v>
      </c>
      <c r="Q175" s="122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3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4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28</v>
      </c>
      <c r="F205" s="71"/>
      <c r="G205" s="46">
        <f t="shared" si="30"/>
        <v>28</v>
      </c>
      <c r="H205" s="78">
        <v>0</v>
      </c>
      <c r="I205" s="76">
        <v>0</v>
      </c>
      <c r="J205" s="46">
        <f t="shared" si="31"/>
        <v>27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0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1073.6799999999998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2395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1055</v>
      </c>
      <c r="O264" s="2">
        <v>185</v>
      </c>
      <c r="P264" s="2">
        <v>200</v>
      </c>
      <c r="Q264" s="88">
        <v>100</v>
      </c>
      <c r="R264" s="2">
        <v>220</v>
      </c>
      <c r="S264" s="2">
        <v>150</v>
      </c>
      <c r="T264" s="2">
        <v>200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1325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1325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26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80" si="3">SUM(M6-O6)</f>
        <v>500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9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>SUM(M48-O48)</f>
        <v>150</v>
      </c>
      <c r="Q48" s="122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>SUM(M49-O49)</f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1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4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27</v>
      </c>
      <c r="F205" s="71"/>
      <c r="G205" s="46">
        <f t="shared" si="30"/>
        <v>27</v>
      </c>
      <c r="H205" s="78">
        <v>0</v>
      </c>
      <c r="I205" s="76">
        <v>0</v>
      </c>
      <c r="J205" s="46">
        <f t="shared" si="31"/>
        <v>27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+'8'!J253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753.55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1810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50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26</v>
      </c>
      <c r="F6" s="71">
        <v>5</v>
      </c>
      <c r="G6" s="46">
        <f t="shared" si="0"/>
        <v>31</v>
      </c>
      <c r="H6" s="78">
        <v>0</v>
      </c>
      <c r="I6" s="76">
        <v>0</v>
      </c>
      <c r="J6" s="46">
        <f t="shared" si="1"/>
        <v>27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80" si="3">SUM(M6-O6)</f>
        <v>400</v>
      </c>
      <c r="Q6" s="122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24</v>
      </c>
      <c r="F22" s="71">
        <v>5</v>
      </c>
      <c r="G22" s="46">
        <f t="shared" si="0"/>
        <v>29</v>
      </c>
      <c r="H22" s="78">
        <v>0</v>
      </c>
      <c r="I22" s="76">
        <v>0</v>
      </c>
      <c r="J22" s="46">
        <f t="shared" si="1"/>
        <v>28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20</v>
      </c>
      <c r="P22" s="102">
        <f t="shared" si="3"/>
        <v>80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20</v>
      </c>
      <c r="P24" s="102">
        <f t="shared" si="3"/>
        <v>80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4</v>
      </c>
      <c r="F40" s="71">
        <v>3</v>
      </c>
      <c r="G40" s="46">
        <f t="shared" si="5"/>
        <v>7</v>
      </c>
      <c r="H40" s="78">
        <v>0</v>
      </c>
      <c r="I40" s="76">
        <v>0</v>
      </c>
      <c r="J40" s="46">
        <f t="shared" si="6"/>
        <v>3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100</v>
      </c>
      <c r="P40" s="102">
        <f t="shared" si="3"/>
        <v>100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2</v>
      </c>
      <c r="F64" s="71">
        <v>2</v>
      </c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3</v>
      </c>
      <c r="F66" s="71">
        <v>2</v>
      </c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0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02">
        <f t="shared" si="3"/>
        <v>25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02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2</v>
      </c>
      <c r="F93" s="71">
        <v>1</v>
      </c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>
        <v>4</v>
      </c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02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+'9'!J173</f>
        <v>0</v>
      </c>
      <c r="F173" s="71">
        <v>3</v>
      </c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3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27</v>
      </c>
      <c r="F205" s="71"/>
      <c r="G205" s="46">
        <f t="shared" si="30"/>
        <v>27</v>
      </c>
      <c r="H205" s="78">
        <v>0</v>
      </c>
      <c r="I205" s="76">
        <v>0</v>
      </c>
      <c r="J205" s="46">
        <f t="shared" si="31"/>
        <v>27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+'9'!J253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664.89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1640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185</v>
      </c>
      <c r="O264" s="2">
        <v>185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1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2">
        <f t="shared" si="3"/>
        <v>200</v>
      </c>
      <c r="Q11" s="122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23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100</v>
      </c>
      <c r="P22" s="102">
        <f t="shared" si="3"/>
        <v>400</v>
      </c>
      <c r="Q22" s="122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4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150</v>
      </c>
      <c r="P24" s="102">
        <f t="shared" si="3"/>
        <v>250</v>
      </c>
      <c r="Q24" s="122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3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02">
        <f t="shared" si="3"/>
        <v>1000</v>
      </c>
      <c r="Q31" s="122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7</v>
      </c>
      <c r="K48" s="72">
        <v>2</v>
      </c>
      <c r="L48" s="20">
        <v>50</v>
      </c>
      <c r="M48" s="65">
        <f>+L48*K48</f>
        <v>100</v>
      </c>
      <c r="N48" s="17" t="s">
        <v>1429</v>
      </c>
      <c r="O48" s="18">
        <v>50</v>
      </c>
      <c r="P48" s="102">
        <f>SUM(M48-O48)</f>
        <v>50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2">
        <f t="shared" si="3"/>
        <v>120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0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>
        <v>50</v>
      </c>
      <c r="P72" s="10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0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02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+'10'!J173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27</v>
      </c>
      <c r="F205" s="71"/>
      <c r="G205" s="46">
        <f t="shared" si="30"/>
        <v>27</v>
      </c>
      <c r="H205" s="78">
        <v>0</v>
      </c>
      <c r="I205" s="76">
        <v>0</v>
      </c>
      <c r="J205" s="46">
        <f t="shared" si="31"/>
        <v>27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+'10'!J253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1021.87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2880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1045</v>
      </c>
      <c r="O264" s="2">
        <v>1045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22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2">
        <f t="shared" si="3"/>
        <v>200</v>
      </c>
      <c r="Q24" s="122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4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>SUM(M48-O48)</f>
        <v>150</v>
      </c>
      <c r="Q48" s="122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1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/>
      <c r="P55" s="102">
        <f>SUM(M55-O55)</f>
        <v>240</v>
      </c>
      <c r="Q55" s="122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1429</v>
      </c>
      <c r="O66" s="18">
        <v>50</v>
      </c>
      <c r="P66" s="23">
        <f t="shared" si="3"/>
        <v>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02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+'11'!J173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2">
        <f>SUM(M175-O175)</f>
        <v>100</v>
      </c>
      <c r="Q175" s="122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3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1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0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27</v>
      </c>
      <c r="F205" s="71"/>
      <c r="G205" s="46">
        <f t="shared" si="30"/>
        <v>27</v>
      </c>
      <c r="H205" s="78">
        <v>0</v>
      </c>
      <c r="I205" s="76">
        <v>0</v>
      </c>
      <c r="J205" s="46">
        <f t="shared" si="31"/>
        <v>27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1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+'11'!J253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680.03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160</v>
      </c>
      <c r="O264" s="2">
        <v>50</v>
      </c>
      <c r="P264" s="2">
        <v>50</v>
      </c>
      <c r="Q264" s="88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26</v>
      </c>
      <c r="F6" s="71">
        <v>15</v>
      </c>
      <c r="G6" s="46">
        <f t="shared" si="0"/>
        <v>41</v>
      </c>
      <c r="H6" s="78">
        <v>0</v>
      </c>
      <c r="I6" s="76">
        <v>0</v>
      </c>
      <c r="J6" s="46">
        <f t="shared" si="1"/>
        <v>39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>
        <v>5</v>
      </c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22</v>
      </c>
      <c r="F22" s="71">
        <v>5</v>
      </c>
      <c r="G22" s="46">
        <f t="shared" si="0"/>
        <v>27</v>
      </c>
      <c r="H22" s="78">
        <v>0</v>
      </c>
      <c r="I22" s="76">
        <v>0</v>
      </c>
      <c r="J22" s="46">
        <f t="shared" si="1"/>
        <v>25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2</v>
      </c>
      <c r="F24" s="71">
        <v>10</v>
      </c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3</v>
      </c>
      <c r="F31" s="71">
        <v>10</v>
      </c>
      <c r="G31" s="46">
        <f t="shared" si="5"/>
        <v>13</v>
      </c>
      <c r="H31" s="78">
        <v>0</v>
      </c>
      <c r="I31" s="76">
        <v>0</v>
      </c>
      <c r="J31" s="46">
        <f t="shared" si="6"/>
        <v>10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5</v>
      </c>
      <c r="F32" s="71">
        <v>3</v>
      </c>
      <c r="G32" s="46">
        <f t="shared" si="5"/>
        <v>8</v>
      </c>
      <c r="H32" s="78">
        <v>0</v>
      </c>
      <c r="I32" s="76">
        <v>0</v>
      </c>
      <c r="J32" s="46">
        <f t="shared" si="6"/>
        <v>6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2</v>
      </c>
      <c r="F47" s="71">
        <v>3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0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2">
        <f>SUM(M48-O48)</f>
        <v>200</v>
      </c>
      <c r="Q48" s="122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1</v>
      </c>
      <c r="F49" s="71">
        <v>4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4</v>
      </c>
      <c r="K50" s="72">
        <v>3</v>
      </c>
      <c r="L50" s="15">
        <v>50</v>
      </c>
      <c r="M50" s="65">
        <f t="shared" si="2"/>
        <v>150</v>
      </c>
      <c r="N50" s="17" t="s">
        <v>1429</v>
      </c>
      <c r="O50" s="18"/>
      <c r="P50" s="102">
        <f t="shared" si="3"/>
        <v>150</v>
      </c>
      <c r="Q50" s="122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2</v>
      </c>
      <c r="F74" s="71"/>
      <c r="G74" s="46">
        <f t="shared" si="5"/>
        <v>2</v>
      </c>
      <c r="H74" s="78">
        <v>2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1430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1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2">
        <f t="shared" si="8"/>
        <v>110</v>
      </c>
      <c r="Q113" s="122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1</v>
      </c>
      <c r="F131" s="71"/>
      <c r="G131" s="46">
        <f t="shared" si="23"/>
        <v>1</v>
      </c>
      <c r="H131" s="78">
        <v>1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+'12'!J173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1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2">
        <f>SUM(M173-O173)</f>
        <v>70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0</v>
      </c>
      <c r="F175" s="71">
        <v>5</v>
      </c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0</v>
      </c>
      <c r="F193" s="71">
        <v>5</v>
      </c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0</v>
      </c>
      <c r="F194" s="71">
        <v>3</v>
      </c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3</v>
      </c>
      <c r="F195" s="71">
        <v>3</v>
      </c>
      <c r="G195" s="46">
        <f t="shared" si="30"/>
        <v>6</v>
      </c>
      <c r="H195" s="78">
        <v>0</v>
      </c>
      <c r="I195" s="76">
        <v>0</v>
      </c>
      <c r="J195" s="46">
        <f t="shared" si="31"/>
        <v>4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02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1</v>
      </c>
      <c r="F196" s="71">
        <v>3</v>
      </c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27</v>
      </c>
      <c r="F205" s="71"/>
      <c r="G205" s="46">
        <f t="shared" si="30"/>
        <v>27</v>
      </c>
      <c r="H205" s="78">
        <v>0</v>
      </c>
      <c r="I205" s="76">
        <v>0</v>
      </c>
      <c r="J205" s="46">
        <f t="shared" si="31"/>
        <v>27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>
        <v>3</v>
      </c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+'12'!J253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+'12'!J259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627.63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39</v>
      </c>
      <c r="F6" s="71"/>
      <c r="G6" s="46">
        <f t="shared" si="0"/>
        <v>39</v>
      </c>
      <c r="H6" s="78">
        <v>0</v>
      </c>
      <c r="I6" s="76">
        <v>0</v>
      </c>
      <c r="J6" s="46">
        <f t="shared" si="1"/>
        <v>28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>
        <v>100</v>
      </c>
      <c r="P6" s="102">
        <f t="shared" ref="P6:P80" si="3">SUM(M6-O6)</f>
        <v>1000</v>
      </c>
      <c r="Q6" s="122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2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2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2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2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+'13'!J173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0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2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2">
        <f>SUM(M175-O175)</f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27</v>
      </c>
      <c r="F205" s="71"/>
      <c r="G205" s="46">
        <f t="shared" si="30"/>
        <v>27</v>
      </c>
      <c r="H205" s="78">
        <v>0</v>
      </c>
      <c r="I205" s="76">
        <v>0</v>
      </c>
      <c r="J205" s="46">
        <f t="shared" si="31"/>
        <v>26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1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+'13'!J253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978.34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170</v>
      </c>
      <c r="O264" s="2">
        <v>170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4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2">
        <f>SUM(M5-O5)</f>
        <v>200</v>
      </c>
      <c r="Q5" s="12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16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/>
      <c r="P22" s="102">
        <f t="shared" si="3"/>
        <v>700</v>
      </c>
      <c r="Q22" s="122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8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02">
        <f t="shared" si="3"/>
        <v>400</v>
      </c>
      <c r="Q24" s="122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2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2">
        <f>SUM(M175-O175)</f>
        <v>100</v>
      </c>
      <c r="Q175" s="122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3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3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3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26</v>
      </c>
      <c r="F205" s="71"/>
      <c r="G205" s="46">
        <f t="shared" si="30"/>
        <v>26</v>
      </c>
      <c r="H205" s="78">
        <v>0</v>
      </c>
      <c r="I205" s="76">
        <v>0</v>
      </c>
      <c r="J205" s="46">
        <f t="shared" si="31"/>
        <v>26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0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+'14'!J253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1128.55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2855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955</v>
      </c>
      <c r="O264" s="2">
        <v>300</v>
      </c>
      <c r="P264" s="2">
        <v>135</v>
      </c>
      <c r="Q264" s="88">
        <v>100</v>
      </c>
      <c r="R264" s="2">
        <v>100</v>
      </c>
      <c r="S264" s="2">
        <v>100</v>
      </c>
      <c r="T264" s="2">
        <v>220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1885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1885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2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2">
        <f t="shared" si="3"/>
        <v>200</v>
      </c>
      <c r="Q24" s="122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6</v>
      </c>
      <c r="F31" s="71">
        <v>4</v>
      </c>
      <c r="G31" s="46">
        <f t="shared" si="5"/>
        <v>10</v>
      </c>
      <c r="H31" s="78">
        <v>0</v>
      </c>
      <c r="I31" s="76">
        <v>0</v>
      </c>
      <c r="J31" s="46">
        <f t="shared" si="6"/>
        <v>0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02">
        <f t="shared" si="3"/>
        <v>1000</v>
      </c>
      <c r="Q31" s="122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02">
        <f>SUM(M55-O55)</f>
        <v>120</v>
      </c>
      <c r="Q55" s="122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2</v>
      </c>
      <c r="F64" s="71"/>
      <c r="G64" s="46">
        <f t="shared" si="5"/>
        <v>2</v>
      </c>
      <c r="H64" s="78">
        <v>1</v>
      </c>
      <c r="I64" s="76"/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/>
      <c r="O64" s="18"/>
      <c r="P64" s="10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2</v>
      </c>
      <c r="F66" s="71"/>
      <c r="G66" s="46">
        <f t="shared" si="5"/>
        <v>2</v>
      </c>
      <c r="H66" s="78">
        <v>1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2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2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2">
        <f>SUM(M175-O175)</f>
        <v>100</v>
      </c>
      <c r="Q175" s="122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26</v>
      </c>
      <c r="F205" s="71"/>
      <c r="G205" s="46">
        <f t="shared" si="30"/>
        <v>26</v>
      </c>
      <c r="H205" s="78">
        <v>0</v>
      </c>
      <c r="I205" s="76">
        <v>0</v>
      </c>
      <c r="J205" s="46">
        <f t="shared" si="31"/>
        <v>26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+'15'!J253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982.77999999999986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605</v>
      </c>
      <c r="O264" s="2">
        <v>20</v>
      </c>
      <c r="P264" s="2">
        <v>200</v>
      </c>
      <c r="Q264" s="88">
        <v>260</v>
      </c>
      <c r="R264" s="2">
        <v>100</v>
      </c>
      <c r="S264" s="2">
        <v>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14</v>
      </c>
      <c r="F22" s="71">
        <v>4</v>
      </c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2">
        <f t="shared" si="3"/>
        <v>100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0</v>
      </c>
      <c r="F31" s="71">
        <v>21</v>
      </c>
      <c r="G31" s="46">
        <f t="shared" si="5"/>
        <v>21</v>
      </c>
      <c r="H31" s="78">
        <v>0</v>
      </c>
      <c r="I31" s="76">
        <v>0</v>
      </c>
      <c r="J31" s="46">
        <f t="shared" si="6"/>
        <v>18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1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65</v>
      </c>
      <c r="P32" s="102">
        <f t="shared" si="3"/>
        <v>325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0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3</v>
      </c>
      <c r="F40" s="71"/>
      <c r="G40" s="46">
        <f t="shared" si="5"/>
        <v>3</v>
      </c>
      <c r="H40" s="78">
        <v>1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2</v>
      </c>
      <c r="F50" s="71">
        <v>3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1</v>
      </c>
      <c r="F53" s="71">
        <v>4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0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55</v>
      </c>
      <c r="P80" s="102">
        <f t="shared" si="3"/>
        <v>55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0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0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1</v>
      </c>
      <c r="F133" s="71">
        <v>2</v>
      </c>
      <c r="G133" s="46">
        <f t="shared" si="23"/>
        <v>3</v>
      </c>
      <c r="H133" s="78">
        <v>0</v>
      </c>
      <c r="I133" s="76">
        <v>0</v>
      </c>
      <c r="J133" s="46">
        <f t="shared" si="24"/>
        <v>0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2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1</v>
      </c>
      <c r="F180" s="71">
        <v>3</v>
      </c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2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26</v>
      </c>
      <c r="F205" s="71"/>
      <c r="G205" s="46">
        <f t="shared" si="30"/>
        <v>26</v>
      </c>
      <c r="H205" s="78">
        <v>0</v>
      </c>
      <c r="I205" s="76">
        <v>0</v>
      </c>
      <c r="J205" s="46">
        <f t="shared" si="31"/>
        <v>26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+'16'!J253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908.18000000000006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585</v>
      </c>
      <c r="O264" s="2">
        <v>150</v>
      </c>
      <c r="P264" s="2">
        <v>85</v>
      </c>
      <c r="Q264" s="88">
        <v>200</v>
      </c>
      <c r="R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12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100</v>
      </c>
      <c r="P22" s="102">
        <f t="shared" si="3"/>
        <v>400</v>
      </c>
      <c r="Q22" s="122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2">
        <f t="shared" si="3"/>
        <v>100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14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1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2">
        <f>SUM(M48-O48)</f>
        <v>200</v>
      </c>
      <c r="Q48" s="122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2">
        <f t="shared" si="3"/>
        <v>120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1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0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26</v>
      </c>
      <c r="F205" s="71"/>
      <c r="G205" s="46">
        <f t="shared" si="30"/>
        <v>26</v>
      </c>
      <c r="H205" s="78">
        <v>0</v>
      </c>
      <c r="I205" s="76">
        <v>0</v>
      </c>
      <c r="J205" s="46">
        <f t="shared" si="31"/>
        <v>25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+'17'!J253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850.5100000000001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68" si="1">+G5-H5-K5-I5</f>
        <v>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15</v>
      </c>
      <c r="K6" s="72">
        <v>1</v>
      </c>
      <c r="L6" s="15">
        <v>100</v>
      </c>
      <c r="M6" s="65">
        <f t="shared" ref="M6:M29" si="2">+L6*K6</f>
        <v>100</v>
      </c>
      <c r="N6" s="17" t="s">
        <v>16</v>
      </c>
      <c r="O6" s="18"/>
      <c r="P6" s="102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5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2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2">
        <f t="shared" si="3"/>
        <v>100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ref="M30:M80" si="6">+L30*K30</f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1"/>
        <v>12</v>
      </c>
      <c r="K31" s="72">
        <v>2</v>
      </c>
      <c r="L31" s="15">
        <v>100</v>
      </c>
      <c r="M31" s="65">
        <f t="shared" si="6"/>
        <v>200</v>
      </c>
      <c r="N31" s="17" t="s">
        <v>16</v>
      </c>
      <c r="O31" s="18"/>
      <c r="P31" s="102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1"/>
        <v>1</v>
      </c>
      <c r="K32" s="72"/>
      <c r="L32" s="15">
        <v>130</v>
      </c>
      <c r="M32" s="65">
        <f t="shared" si="6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6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6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6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6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6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1"/>
        <v>2</v>
      </c>
      <c r="K39" s="72"/>
      <c r="L39" s="15">
        <v>50</v>
      </c>
      <c r="M39" s="65">
        <f t="shared" si="6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6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1"/>
        <v>5</v>
      </c>
      <c r="K41" s="72"/>
      <c r="L41" s="15">
        <v>50</v>
      </c>
      <c r="M41" s="65">
        <f t="shared" si="6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6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6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6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6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1"/>
        <v>4</v>
      </c>
      <c r="K47" s="72"/>
      <c r="L47" s="15">
        <v>50</v>
      </c>
      <c r="M47" s="65">
        <f t="shared" si="6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1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1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1"/>
        <v>4</v>
      </c>
      <c r="K50" s="72">
        <v>1</v>
      </c>
      <c r="L50" s="15">
        <v>50</v>
      </c>
      <c r="M50" s="65">
        <f t="shared" si="6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ref="M51:M56" si="7"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7"/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1"/>
        <v>3</v>
      </c>
      <c r="K53" s="72">
        <v>1</v>
      </c>
      <c r="L53" s="20">
        <v>50</v>
      </c>
      <c r="M53" s="65">
        <f t="shared" si="7"/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7"/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 t="shared" si="7"/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6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6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1"/>
        <v>2</v>
      </c>
      <c r="K59" s="72"/>
      <c r="L59" s="15">
        <v>120</v>
      </c>
      <c r="M59" s="65">
        <f t="shared" si="6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6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6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1"/>
        <v>0</v>
      </c>
      <c r="K62" s="72">
        <v>1</v>
      </c>
      <c r="L62" s="15">
        <v>120</v>
      </c>
      <c r="M62" s="65">
        <f t="shared" si="6"/>
        <v>120</v>
      </c>
      <c r="N62" s="17" t="s">
        <v>16</v>
      </c>
      <c r="O62" s="18"/>
      <c r="P62" s="102">
        <f t="shared" si="3"/>
        <v>120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6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6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6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6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6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6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8">+G69-H69-K69-I69</f>
        <v>0</v>
      </c>
      <c r="K69" s="72"/>
      <c r="L69" s="15">
        <v>150</v>
      </c>
      <c r="M69" s="65">
        <f t="shared" si="6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8"/>
        <v>0</v>
      </c>
      <c r="K70" s="72"/>
      <c r="L70" s="15">
        <v>150</v>
      </c>
      <c r="M70" s="65">
        <f t="shared" si="6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8"/>
        <v>0</v>
      </c>
      <c r="K71" s="72"/>
      <c r="L71" s="15">
        <v>150</v>
      </c>
      <c r="M71" s="65">
        <f t="shared" si="6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8"/>
        <v>0</v>
      </c>
      <c r="K72" s="72"/>
      <c r="L72" s="21">
        <v>50</v>
      </c>
      <c r="M72" s="65">
        <f t="shared" si="6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8"/>
        <v>0</v>
      </c>
      <c r="K73" s="72"/>
      <c r="L73" s="21">
        <v>120</v>
      </c>
      <c r="M73" s="65">
        <f t="shared" si="6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8"/>
        <v>1</v>
      </c>
      <c r="K74" s="72">
        <v>1</v>
      </c>
      <c r="L74" s="21">
        <v>50</v>
      </c>
      <c r="M74" s="65">
        <f t="shared" si="6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8"/>
        <v>0</v>
      </c>
      <c r="K75" s="72"/>
      <c r="L75" s="21">
        <v>120</v>
      </c>
      <c r="M75" s="65">
        <f t="shared" si="6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8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8"/>
        <v>0</v>
      </c>
      <c r="K77" s="72">
        <v>1</v>
      </c>
      <c r="L77" s="21">
        <v>50</v>
      </c>
      <c r="M77" s="65">
        <f t="shared" si="6"/>
        <v>50</v>
      </c>
      <c r="N77" s="17" t="s">
        <v>16</v>
      </c>
      <c r="O77" s="18"/>
      <c r="P77" s="10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8"/>
        <v>0</v>
      </c>
      <c r="K78" s="72"/>
      <c r="L78" s="15">
        <v>45</v>
      </c>
      <c r="M78" s="65">
        <f t="shared" si="6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8"/>
        <v>0</v>
      </c>
      <c r="K79" s="72"/>
      <c r="L79" s="21">
        <v>35</v>
      </c>
      <c r="M79" s="65">
        <f t="shared" si="6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8"/>
        <v>0</v>
      </c>
      <c r="K80" s="72"/>
      <c r="L80" s="15">
        <v>55</v>
      </c>
      <c r="M80" s="65">
        <f t="shared" si="6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8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8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8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9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si="8"/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si="8"/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9"/>
      <c r="R89" s="43">
        <f t="shared" si="14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9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8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8"/>
        <v>2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si="8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8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8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8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8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8"/>
        <v>0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ref="P99:P105" si="25">SUM(M99-O99)</f>
        <v>0</v>
      </c>
      <c r="Q99" s="119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8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5"/>
        <v>0</v>
      </c>
      <c r="Q100" s="119"/>
      <c r="R100" s="43">
        <f t="shared" si="26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8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5"/>
        <v>0</v>
      </c>
      <c r="Q101" s="119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si="8"/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5"/>
        <v>0</v>
      </c>
      <c r="Q102" s="119"/>
      <c r="R102" s="43">
        <f t="shared" si="26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8"/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5"/>
        <v>0</v>
      </c>
      <c r="Q103" s="90"/>
      <c r="R103" s="43">
        <f t="shared" si="26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8"/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5"/>
        <v>0</v>
      </c>
      <c r="Q104" s="90"/>
      <c r="R104" s="43">
        <f t="shared" si="26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8"/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5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8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8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8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8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8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8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8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8"/>
        <v>1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2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8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8"/>
        <v>0</v>
      </c>
      <c r="K115" s="72">
        <v>1</v>
      </c>
      <c r="L115" s="22">
        <v>60</v>
      </c>
      <c r="M115" s="65">
        <f t="shared" si="9"/>
        <v>60</v>
      </c>
      <c r="N115" s="17" t="s">
        <v>16</v>
      </c>
      <c r="O115" s="18"/>
      <c r="P115" s="102">
        <f t="shared" si="10"/>
        <v>60</v>
      </c>
      <c r="Q115" s="90">
        <v>23.61</v>
      </c>
      <c r="R115" s="43">
        <f t="shared" si="11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8"/>
        <v>1</v>
      </c>
      <c r="K116" s="72">
        <v>1</v>
      </c>
      <c r="L116" s="22">
        <v>100</v>
      </c>
      <c r="M116" s="65">
        <f t="shared" si="9"/>
        <v>100</v>
      </c>
      <c r="N116" s="17" t="s">
        <v>16</v>
      </c>
      <c r="O116" s="18"/>
      <c r="P116" s="102">
        <f t="shared" si="10"/>
        <v>100</v>
      </c>
      <c r="Q116" s="90">
        <v>13.03</v>
      </c>
      <c r="R116" s="43">
        <f t="shared" si="11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8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8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8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8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8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8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8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8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8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8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8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8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8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8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8"/>
        <v>0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8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ref="J133:J196" si="28">+G133-H133-K133-I133</f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8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9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8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9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8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9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8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8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8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8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8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8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8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8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8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8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8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8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8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8"/>
        <v>1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8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8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8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8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8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8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8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8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8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8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8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si="28"/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2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8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si="28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0</v>
      </c>
      <c r="F175" s="71"/>
      <c r="G175" s="46">
        <f t="shared" si="29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ref="P177:P258" si="32">SUM(M177-O177)</f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4</v>
      </c>
      <c r="F180" s="71"/>
      <c r="G180" s="46">
        <f t="shared" si="29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2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8"/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8"/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8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3</v>
      </c>
      <c r="F193" s="71"/>
      <c r="G193" s="46">
        <f t="shared" si="29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32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0</v>
      </c>
      <c r="F194" s="71"/>
      <c r="G194" s="46">
        <f t="shared" si="29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32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2</v>
      </c>
      <c r="F195" s="71"/>
      <c r="G195" s="46">
        <f t="shared" si="29"/>
        <v>2</v>
      </c>
      <c r="H195" s="78">
        <v>0</v>
      </c>
      <c r="I195" s="76">
        <v>0</v>
      </c>
      <c r="J195" s="46">
        <f t="shared" si="28"/>
        <v>1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02">
        <f t="shared" si="32"/>
        <v>60</v>
      </c>
      <c r="Q195" s="90">
        <v>38</v>
      </c>
      <c r="R195" s="43">
        <f t="shared" si="33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1</v>
      </c>
      <c r="F196" s="71"/>
      <c r="G196" s="46">
        <f t="shared" si="29"/>
        <v>1</v>
      </c>
      <c r="H196" s="78">
        <v>0</v>
      </c>
      <c r="I196" s="76">
        <v>0</v>
      </c>
      <c r="J196" s="46">
        <f t="shared" si="28"/>
        <v>1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ref="J197:J258" si="36">+G197-H197-K197-I197</f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6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2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6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6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6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6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6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6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25</v>
      </c>
      <c r="F205" s="71"/>
      <c r="G205" s="46">
        <f t="shared" si="29"/>
        <v>25</v>
      </c>
      <c r="H205" s="78">
        <v>0</v>
      </c>
      <c r="I205" s="76">
        <v>0</v>
      </c>
      <c r="J205" s="46">
        <f t="shared" si="36"/>
        <v>25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2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6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6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6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6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2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6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6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6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6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6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6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6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2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6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2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6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2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6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2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6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2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6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2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6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2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6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2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6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2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6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2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6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2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6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2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6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6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2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6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si="36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6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6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6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si="36"/>
        <v>0</v>
      </c>
      <c r="K235" s="72"/>
      <c r="L235" s="20">
        <v>100</v>
      </c>
      <c r="M235" s="65">
        <f t="shared" ref="M235:M247" si="40">+L235*K235</f>
        <v>0</v>
      </c>
      <c r="N235" s="17" t="s">
        <v>16</v>
      </c>
      <c r="O235" s="18"/>
      <c r="P235" s="23">
        <f t="shared" ref="P235:P247" si="41">SUM(M235-O235)</f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36"/>
        <v>0</v>
      </c>
      <c r="K236" s="72"/>
      <c r="L236" s="20">
        <v>120</v>
      </c>
      <c r="M236" s="65">
        <f t="shared" si="40"/>
        <v>0</v>
      </c>
      <c r="N236" s="17" t="s">
        <v>16</v>
      </c>
      <c r="O236" s="18"/>
      <c r="P236" s="23">
        <f t="shared" si="41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36"/>
        <v>0</v>
      </c>
      <c r="K237" s="72"/>
      <c r="L237" s="20">
        <v>60</v>
      </c>
      <c r="M237" s="65">
        <f t="shared" si="40"/>
        <v>0</v>
      </c>
      <c r="N237" s="17" t="s">
        <v>16</v>
      </c>
      <c r="O237" s="18"/>
      <c r="P237" s="23">
        <f t="shared" si="41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36"/>
        <v>0</v>
      </c>
      <c r="K238" s="72"/>
      <c r="L238" s="20">
        <v>150</v>
      </c>
      <c r="M238" s="65">
        <f t="shared" si="40"/>
        <v>0</v>
      </c>
      <c r="N238" s="17" t="s">
        <v>16</v>
      </c>
      <c r="O238" s="18"/>
      <c r="P238" s="23">
        <f t="shared" si="41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36"/>
        <v>0</v>
      </c>
      <c r="K239" s="72"/>
      <c r="L239" s="20">
        <v>150</v>
      </c>
      <c r="M239" s="65">
        <f t="shared" si="40"/>
        <v>0</v>
      </c>
      <c r="N239" s="17" t="s">
        <v>16</v>
      </c>
      <c r="O239" s="18"/>
      <c r="P239" s="23">
        <f t="shared" si="41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36"/>
        <v>0</v>
      </c>
      <c r="K240" s="72"/>
      <c r="L240" s="20">
        <v>200</v>
      </c>
      <c r="M240" s="65">
        <f t="shared" si="40"/>
        <v>0</v>
      </c>
      <c r="N240" s="17" t="s">
        <v>16</v>
      </c>
      <c r="O240" s="18"/>
      <c r="P240" s="23">
        <f t="shared" si="41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36"/>
        <v>0</v>
      </c>
      <c r="K241" s="72"/>
      <c r="L241" s="20"/>
      <c r="M241" s="65">
        <f t="shared" si="40"/>
        <v>0</v>
      </c>
      <c r="N241" s="17" t="s">
        <v>16</v>
      </c>
      <c r="O241" s="18"/>
      <c r="P241" s="23">
        <f t="shared" si="41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36"/>
        <v>0</v>
      </c>
      <c r="K242" s="72"/>
      <c r="L242" s="20">
        <v>35</v>
      </c>
      <c r="M242" s="65">
        <f t="shared" si="40"/>
        <v>0</v>
      </c>
      <c r="N242" s="17" t="s">
        <v>16</v>
      </c>
      <c r="O242" s="18"/>
      <c r="P242" s="23">
        <f t="shared" si="41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36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ref="P243:P246" si="44">SUM(M243-O243)</f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36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44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36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44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>
        <v>5</v>
      </c>
      <c r="G246" s="46">
        <f t="shared" si="39"/>
        <v>5</v>
      </c>
      <c r="H246" s="78">
        <v>0</v>
      </c>
      <c r="I246" s="76">
        <v>0</v>
      </c>
      <c r="J246" s="46">
        <f t="shared" si="36"/>
        <v>4</v>
      </c>
      <c r="K246" s="72">
        <v>1</v>
      </c>
      <c r="L246" s="20">
        <v>49</v>
      </c>
      <c r="M246" s="65">
        <f t="shared" si="43"/>
        <v>49</v>
      </c>
      <c r="N246" s="17" t="s">
        <v>16</v>
      </c>
      <c r="O246" s="18">
        <v>19</v>
      </c>
      <c r="P246" s="102">
        <f t="shared" si="44"/>
        <v>30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36"/>
        <v>0</v>
      </c>
      <c r="K247" s="72"/>
      <c r="L247" s="20">
        <v>39</v>
      </c>
      <c r="M247" s="65">
        <f t="shared" si="40"/>
        <v>0</v>
      </c>
      <c r="N247" s="17" t="s">
        <v>16</v>
      </c>
      <c r="O247" s="18"/>
      <c r="P247" s="23">
        <f t="shared" si="41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36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2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36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2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36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2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+'18'!J251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6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2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+'18'!J252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6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2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+'18'!J253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si="36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ref="P253" si="48">SUM(M253-O253)</f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6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2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6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2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6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2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si="36"/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6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2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448.62999999999994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1339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290</v>
      </c>
      <c r="O264" s="2">
        <v>230</v>
      </c>
      <c r="P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W346"/>
  <sheetViews>
    <sheetView zoomScale="70" zoomScaleNormal="70" workbookViewId="0">
      <pane xSplit="10" ySplit="4" topLeftCell="M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69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80</v>
      </c>
      <c r="P21" s="102">
        <f t="shared" si="3"/>
        <v>90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11</v>
      </c>
      <c r="F22" s="71">
        <v>5</v>
      </c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3</v>
      </c>
      <c r="F24" s="71">
        <v>10</v>
      </c>
      <c r="G24" s="46">
        <f t="shared" si="0"/>
        <v>13</v>
      </c>
      <c r="H24" s="78">
        <v>0</v>
      </c>
      <c r="I24" s="76">
        <v>0</v>
      </c>
      <c r="J24" s="46">
        <f t="shared" si="1"/>
        <v>11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2">
        <f t="shared" si="3"/>
        <v>200</v>
      </c>
      <c r="Q24" s="122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12</v>
      </c>
      <c r="F31" s="71">
        <v>15</v>
      </c>
      <c r="G31" s="46">
        <f t="shared" si="5"/>
        <v>27</v>
      </c>
      <c r="H31" s="78">
        <v>0</v>
      </c>
      <c r="I31" s="76">
        <v>0</v>
      </c>
      <c r="J31" s="46">
        <f t="shared" si="6"/>
        <v>25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1</v>
      </c>
      <c r="F32" s="71">
        <v>5</v>
      </c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2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2">
        <f t="shared" si="3"/>
        <v>100</v>
      </c>
      <c r="Q47" s="122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 t="shared" si="3"/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0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2">
        <f t="shared" si="3"/>
        <v>150</v>
      </c>
      <c r="Q53" s="122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02">
        <f t="shared" si="3"/>
        <v>120</v>
      </c>
      <c r="Q56" s="122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0</v>
      </c>
      <c r="F77" s="71">
        <v>2</v>
      </c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 t="shared" si="7"/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1</v>
      </c>
      <c r="F113" s="71">
        <v>10</v>
      </c>
      <c r="G113" s="46">
        <f t="shared" si="20"/>
        <v>11</v>
      </c>
      <c r="H113" s="78">
        <v>0</v>
      </c>
      <c r="I113" s="76">
        <v>0</v>
      </c>
      <c r="J113" s="46">
        <f t="shared" si="21"/>
        <v>10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02">
        <f t="shared" si="7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</v>
      </c>
      <c r="F116" s="71">
        <v>3</v>
      </c>
      <c r="G116" s="46">
        <f t="shared" si="20"/>
        <v>4</v>
      </c>
      <c r="H116" s="78">
        <v>0</v>
      </c>
      <c r="I116" s="76">
        <v>0</v>
      </c>
      <c r="J116" s="46">
        <f t="shared" si="21"/>
        <v>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>
        <v>5</v>
      </c>
      <c r="G125" s="46">
        <f t="shared" si="20"/>
        <v>5</v>
      </c>
      <c r="H125" s="78">
        <v>0</v>
      </c>
      <c r="I125" s="76">
        <v>0</v>
      </c>
      <c r="J125" s="46">
        <f t="shared" si="21"/>
        <v>4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02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>
        <v>2</v>
      </c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0</v>
      </c>
      <c r="F133" s="71">
        <v>3</v>
      </c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1</v>
      </c>
      <c r="F150" s="71"/>
      <c r="G150" s="46">
        <f t="shared" si="20"/>
        <v>1</v>
      </c>
      <c r="H150" s="78">
        <v>0</v>
      </c>
      <c r="I150" s="76">
        <v>0</v>
      </c>
      <c r="J150" s="46">
        <f t="shared" si="21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0</v>
      </c>
      <c r="F175" s="71">
        <v>10</v>
      </c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3</v>
      </c>
      <c r="F193" s="71">
        <v>3</v>
      </c>
      <c r="G193" s="46">
        <f t="shared" si="27"/>
        <v>6</v>
      </c>
      <c r="H193" s="78">
        <v>0</v>
      </c>
      <c r="I193" s="76">
        <v>0</v>
      </c>
      <c r="J193" s="46">
        <f t="shared" si="28"/>
        <v>5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0</v>
      </c>
      <c r="F194" s="71">
        <v>5</v>
      </c>
      <c r="G194" s="46">
        <f t="shared" si="27"/>
        <v>5</v>
      </c>
      <c r="H194" s="78">
        <v>0</v>
      </c>
      <c r="I194" s="76">
        <v>0</v>
      </c>
      <c r="J194" s="46">
        <f t="shared" si="28"/>
        <v>4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1</v>
      </c>
      <c r="F195" s="71">
        <v>3</v>
      </c>
      <c r="G195" s="46">
        <f t="shared" si="27"/>
        <v>4</v>
      </c>
      <c r="H195" s="78">
        <v>0</v>
      </c>
      <c r="I195" s="76">
        <v>0</v>
      </c>
      <c r="J195" s="46">
        <f t="shared" si="28"/>
        <v>0</v>
      </c>
      <c r="K195" s="72">
        <v>4</v>
      </c>
      <c r="L195" s="20">
        <v>60</v>
      </c>
      <c r="M195" s="65">
        <f t="shared" si="31"/>
        <v>240</v>
      </c>
      <c r="N195" s="17" t="s">
        <v>16</v>
      </c>
      <c r="O195" s="18"/>
      <c r="P195" s="102">
        <f t="shared" si="26"/>
        <v>240</v>
      </c>
      <c r="Q195" s="90">
        <v>38</v>
      </c>
      <c r="R195" s="43">
        <f t="shared" si="32"/>
        <v>152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1</v>
      </c>
      <c r="F196" s="71">
        <v>5</v>
      </c>
      <c r="G196" s="46">
        <f t="shared" si="27"/>
        <v>6</v>
      </c>
      <c r="H196" s="78">
        <v>0</v>
      </c>
      <c r="I196" s="76">
        <v>0</v>
      </c>
      <c r="J196" s="46">
        <f t="shared" si="28"/>
        <v>4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/>
      <c r="P196" s="102">
        <f t="shared" si="26"/>
        <v>240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25</v>
      </c>
      <c r="F205" s="71"/>
      <c r="G205" s="46">
        <f t="shared" si="27"/>
        <v>25</v>
      </c>
      <c r="H205" s="78">
        <v>0</v>
      </c>
      <c r="I205" s="76">
        <v>0</v>
      </c>
      <c r="J205" s="46">
        <f t="shared" si="28"/>
        <v>25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>
        <v>3</v>
      </c>
      <c r="G208" s="46">
        <f t="shared" si="27"/>
        <v>3</v>
      </c>
      <c r="H208" s="78">
        <v>0</v>
      </c>
      <c r="I208" s="76">
        <v>0</v>
      </c>
      <c r="J208" s="46">
        <f t="shared" si="28"/>
        <v>3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>
        <v>3</v>
      </c>
      <c r="G209" s="46">
        <f t="shared" si="27"/>
        <v>3</v>
      </c>
      <c r="H209" s="78">
        <v>0</v>
      </c>
      <c r="I209" s="76">
        <v>0</v>
      </c>
      <c r="J209" s="46">
        <f t="shared" si="28"/>
        <v>3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4</v>
      </c>
      <c r="F246" s="71"/>
      <c r="G246" s="46">
        <f t="shared" si="39"/>
        <v>4</v>
      </c>
      <c r="H246" s="78">
        <v>0</v>
      </c>
      <c r="I246" s="76">
        <v>0</v>
      </c>
      <c r="J246" s="46">
        <f t="shared" si="40"/>
        <v>2</v>
      </c>
      <c r="K246" s="72">
        <v>2</v>
      </c>
      <c r="L246" s="20">
        <v>49</v>
      </c>
      <c r="M246" s="65">
        <f t="shared" si="43"/>
        <v>98</v>
      </c>
      <c r="N246" s="17" t="s">
        <v>16</v>
      </c>
      <c r="O246" s="18">
        <v>38</v>
      </c>
      <c r="P246" s="102">
        <f t="shared" si="35"/>
        <v>60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>
        <v>2</v>
      </c>
      <c r="G248" s="46">
        <f t="shared" si="39"/>
        <v>2</v>
      </c>
      <c r="H248" s="78">
        <v>0</v>
      </c>
      <c r="I248" s="76">
        <v>0</v>
      </c>
      <c r="J248" s="46">
        <f t="shared" si="40"/>
        <v>2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>
        <v>3</v>
      </c>
      <c r="G249" s="46">
        <f t="shared" si="39"/>
        <v>3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+'19'!J251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+'19'!J252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+'19'!J253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3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1057.3899999999999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2518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1060</v>
      </c>
      <c r="P264" s="2">
        <v>50</v>
      </c>
      <c r="Q264" s="88">
        <v>300</v>
      </c>
      <c r="R264" s="2">
        <v>175</v>
      </c>
      <c r="S264" s="2">
        <v>65</v>
      </c>
      <c r="T264" s="2">
        <v>100</v>
      </c>
      <c r="U264" s="2">
        <v>150</v>
      </c>
      <c r="V264" s="2">
        <v>120</v>
      </c>
      <c r="W264" s="2">
        <v>100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118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1325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1325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14</v>
      </c>
      <c r="F6" s="71">
        <v>15</v>
      </c>
      <c r="G6" s="46">
        <f t="shared" si="0"/>
        <v>29</v>
      </c>
      <c r="H6" s="78">
        <v>0</v>
      </c>
      <c r="I6" s="76">
        <v>0</v>
      </c>
      <c r="J6" s="46">
        <f t="shared" si="1"/>
        <v>27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10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02">
        <f t="shared" si="3"/>
        <v>600</v>
      </c>
      <c r="Q22" s="122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2">
        <f t="shared" si="3"/>
        <v>100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17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02">
        <f t="shared" si="3"/>
        <v>800</v>
      </c>
      <c r="Q31" s="122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6</v>
      </c>
      <c r="F32" s="71"/>
      <c r="G32" s="46">
        <f t="shared" si="5"/>
        <v>6</v>
      </c>
      <c r="H32" s="78"/>
      <c r="I32" s="76">
        <v>1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1431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50</v>
      </c>
      <c r="P47" s="23">
        <f t="shared" si="3"/>
        <v>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2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02">
        <f t="shared" si="3"/>
        <v>50</v>
      </c>
      <c r="Q50" s="122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>
        <v>1</v>
      </c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20</v>
      </c>
      <c r="P57" s="102">
        <f t="shared" si="3"/>
        <v>100</v>
      </c>
      <c r="Q57" s="122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20</v>
      </c>
      <c r="P59" s="102">
        <f t="shared" si="3"/>
        <v>100</v>
      </c>
      <c r="Q59" s="122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2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0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3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2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0</v>
      </c>
      <c r="K196" s="72">
        <v>4</v>
      </c>
      <c r="L196" s="20">
        <v>120</v>
      </c>
      <c r="M196" s="65">
        <f t="shared" si="34"/>
        <v>480</v>
      </c>
      <c r="N196" s="17" t="s">
        <v>16</v>
      </c>
      <c r="O196" s="18"/>
      <c r="P196" s="102">
        <f t="shared" si="35"/>
        <v>480</v>
      </c>
      <c r="Q196" s="90">
        <v>73</v>
      </c>
      <c r="R196" s="43">
        <f t="shared" si="36"/>
        <v>292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25</v>
      </c>
      <c r="F205" s="71"/>
      <c r="G205" s="46">
        <f t="shared" si="30"/>
        <v>25</v>
      </c>
      <c r="H205" s="78">
        <v>0</v>
      </c>
      <c r="I205" s="76">
        <v>0</v>
      </c>
      <c r="J205" s="46">
        <f t="shared" si="31"/>
        <v>25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0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02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9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2</v>
      </c>
      <c r="F246" s="71"/>
      <c r="G246" s="46">
        <f t="shared" si="42"/>
        <v>2</v>
      </c>
      <c r="H246" s="78">
        <v>0</v>
      </c>
      <c r="I246" s="76">
        <v>0</v>
      </c>
      <c r="J246" s="46">
        <f t="shared" si="43"/>
        <v>0</v>
      </c>
      <c r="K246" s="72">
        <v>2</v>
      </c>
      <c r="L246" s="20">
        <v>49</v>
      </c>
      <c r="M246" s="65">
        <f t="shared" si="47"/>
        <v>98</v>
      </c>
      <c r="N246" s="17" t="s">
        <v>16</v>
      </c>
      <c r="O246" s="18">
        <v>48</v>
      </c>
      <c r="P246" s="102">
        <f t="shared" si="48"/>
        <v>50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>
        <v>2</v>
      </c>
      <c r="G249" s="46">
        <f t="shared" si="42"/>
        <v>2</v>
      </c>
      <c r="H249" s="78">
        <v>0</v>
      </c>
      <c r="I249" s="76">
        <v>0</v>
      </c>
      <c r="J249" s="46">
        <f t="shared" si="43"/>
        <v>0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02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+'20'!J253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1710.7400000000002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4078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1410</v>
      </c>
      <c r="O264" s="2">
        <v>560</v>
      </c>
      <c r="P264" s="2">
        <v>200</v>
      </c>
      <c r="Q264" s="2">
        <v>25</v>
      </c>
      <c r="R264" s="2">
        <v>200</v>
      </c>
      <c r="S264" s="2">
        <v>200</v>
      </c>
      <c r="T264" s="2">
        <v>225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188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2465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2465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2">
        <f t="shared" ref="P6:P80" si="3">SUM(M6-O6)</f>
        <v>600</v>
      </c>
      <c r="Q6" s="122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2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3"/>
        <v>300</v>
      </c>
      <c r="Q22" s="122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2">
        <f t="shared" si="3"/>
        <v>100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10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2">
        <f t="shared" si="3"/>
        <v>700</v>
      </c>
      <c r="Q31" s="122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50</v>
      </c>
      <c r="P64" s="23">
        <f t="shared" si="3"/>
        <v>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25</v>
      </c>
      <c r="F205" s="71"/>
      <c r="G205" s="46">
        <f t="shared" si="30"/>
        <v>25</v>
      </c>
      <c r="H205" s="78">
        <v>0</v>
      </c>
      <c r="I205" s="76">
        <v>0</v>
      </c>
      <c r="J205" s="46">
        <f t="shared" si="31"/>
        <v>24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0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02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>
        <v>1</v>
      </c>
      <c r="G249" s="46">
        <f t="shared" si="42"/>
        <v>1</v>
      </c>
      <c r="H249" s="78">
        <v>0</v>
      </c>
      <c r="I249" s="76">
        <v>0</v>
      </c>
      <c r="J249" s="46">
        <f t="shared" si="43"/>
        <v>0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0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+'21'!J253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1096.08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2915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730</v>
      </c>
      <c r="O264" s="2">
        <v>130</v>
      </c>
      <c r="P264" s="2">
        <v>50</v>
      </c>
      <c r="Q264" s="2">
        <v>55</v>
      </c>
      <c r="R264" s="2">
        <v>100</v>
      </c>
      <c r="S264" s="2">
        <v>195</v>
      </c>
      <c r="T264" s="2">
        <v>200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2120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2120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13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02">
        <f t="shared" ref="P6:P69" si="3">SUM(M6-O6)</f>
        <v>800</v>
      </c>
      <c r="Q6" s="122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0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/>
      <c r="P22" s="102">
        <f t="shared" si="3"/>
        <v>700</v>
      </c>
      <c r="Q22" s="122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7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2">
        <f t="shared" si="3"/>
        <v>200</v>
      </c>
      <c r="Q24" s="122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02">
        <f t="shared" si="3"/>
        <v>900</v>
      </c>
      <c r="Q31" s="122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0</v>
      </c>
      <c r="F47" s="71">
        <v>1</v>
      </c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0</v>
      </c>
      <c r="F49" s="71">
        <v>1</v>
      </c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2">
        <f t="shared" si="3"/>
        <v>100</v>
      </c>
      <c r="Q50" s="122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50</v>
      </c>
      <c r="P66" s="23">
        <f t="shared" si="3"/>
        <v>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0</v>
      </c>
      <c r="F74" s="71">
        <v>1</v>
      </c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0</v>
      </c>
      <c r="F77" s="71">
        <v>1</v>
      </c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0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4</v>
      </c>
      <c r="F116" s="71"/>
      <c r="G116" s="46">
        <f t="shared" si="20"/>
        <v>4</v>
      </c>
      <c r="H116" s="78">
        <v>0</v>
      </c>
      <c r="I116" s="76">
        <v>0</v>
      </c>
      <c r="J116" s="46">
        <f t="shared" si="21"/>
        <v>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2</v>
      </c>
      <c r="F125" s="71"/>
      <c r="G125" s="46">
        <f t="shared" si="20"/>
        <v>2</v>
      </c>
      <c r="H125" s="78">
        <v>0</v>
      </c>
      <c r="I125" s="76">
        <v>0</v>
      </c>
      <c r="J125" s="46">
        <f t="shared" si="21"/>
        <v>1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>
        <v>50</v>
      </c>
      <c r="P125" s="23">
        <f t="shared" si="7"/>
        <v>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50</v>
      </c>
      <c r="P131" s="23">
        <f t="shared" si="7"/>
        <v>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0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1</v>
      </c>
      <c r="F150" s="71"/>
      <c r="G150" s="46">
        <f t="shared" si="20"/>
        <v>1</v>
      </c>
      <c r="H150" s="78">
        <v>0</v>
      </c>
      <c r="I150" s="76">
        <v>0</v>
      </c>
      <c r="J150" s="46">
        <f t="shared" si="21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1</v>
      </c>
      <c r="F194" s="71"/>
      <c r="G194" s="46">
        <f t="shared" si="27"/>
        <v>1</v>
      </c>
      <c r="H194" s="78">
        <v>0</v>
      </c>
      <c r="I194" s="76">
        <v>0</v>
      </c>
      <c r="J194" s="46">
        <f t="shared" si="28"/>
        <v>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24</v>
      </c>
      <c r="F205" s="71"/>
      <c r="G205" s="46">
        <f t="shared" si="27"/>
        <v>24</v>
      </c>
      <c r="H205" s="78">
        <v>0</v>
      </c>
      <c r="I205" s="76">
        <v>0</v>
      </c>
      <c r="J205" s="46">
        <f t="shared" si="28"/>
        <v>24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>
        <v>2</v>
      </c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9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2</v>
      </c>
      <c r="F248" s="71"/>
      <c r="G248" s="46">
        <f t="shared" si="39"/>
        <v>2</v>
      </c>
      <c r="H248" s="78">
        <v>0</v>
      </c>
      <c r="I248" s="76">
        <v>0</v>
      </c>
      <c r="J248" s="46">
        <f t="shared" si="40"/>
        <v>2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>
        <v>1</v>
      </c>
      <c r="G249" s="46">
        <f t="shared" si="39"/>
        <v>1</v>
      </c>
      <c r="H249" s="78">
        <v>0</v>
      </c>
      <c r="I249" s="76">
        <v>0</v>
      </c>
      <c r="J249" s="46">
        <f t="shared" si="40"/>
        <v>1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+'22'!J251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+'22'!J252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+'22'!J253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1153.77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1860</v>
      </c>
      <c r="O264" s="2">
        <v>510</v>
      </c>
      <c r="P264" s="2">
        <v>500</v>
      </c>
      <c r="Q264" s="2">
        <v>600</v>
      </c>
      <c r="R264" s="2">
        <v>150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0</v>
      </c>
      <c r="F5" s="71">
        <v>5</v>
      </c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13</v>
      </c>
      <c r="F6" s="71">
        <v>5</v>
      </c>
      <c r="G6" s="46">
        <f t="shared" si="0"/>
        <v>18</v>
      </c>
      <c r="H6" s="78">
        <v>0</v>
      </c>
      <c r="I6" s="76">
        <v>0</v>
      </c>
      <c r="J6" s="46">
        <f t="shared" si="1"/>
        <v>14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80" si="3">SUM(M6-O6)</f>
        <v>400</v>
      </c>
      <c r="Q6" s="122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3</v>
      </c>
      <c r="F11" s="71">
        <v>2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7</v>
      </c>
      <c r="F24" s="71">
        <v>5</v>
      </c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1</v>
      </c>
      <c r="F31" s="71">
        <v>15</v>
      </c>
      <c r="G31" s="46">
        <f t="shared" si="5"/>
        <v>16</v>
      </c>
      <c r="H31" s="78">
        <v>0</v>
      </c>
      <c r="I31" s="76">
        <v>0</v>
      </c>
      <c r="J31" s="46">
        <f t="shared" si="6"/>
        <v>13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20</v>
      </c>
      <c r="P59" s="102">
        <f t="shared" si="3"/>
        <v>100</v>
      </c>
      <c r="Q59" s="122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>
        <v>5</v>
      </c>
      <c r="G62" s="46">
        <f t="shared" si="5"/>
        <v>5</v>
      </c>
      <c r="H62" s="78">
        <v>0</v>
      </c>
      <c r="I62" s="76">
        <v>0</v>
      </c>
      <c r="J62" s="46">
        <f t="shared" si="6"/>
        <v>4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20</v>
      </c>
      <c r="P62" s="102">
        <f t="shared" si="3"/>
        <v>100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1</v>
      </c>
      <c r="F77" s="71">
        <v>2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0</v>
      </c>
      <c r="F115" s="71">
        <v>10</v>
      </c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3</v>
      </c>
      <c r="F193" s="71">
        <v>5</v>
      </c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1</v>
      </c>
      <c r="F194" s="71">
        <v>5</v>
      </c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>
        <v>5</v>
      </c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>
        <v>5</v>
      </c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24</v>
      </c>
      <c r="F205" s="71"/>
      <c r="G205" s="46">
        <f t="shared" si="30"/>
        <v>24</v>
      </c>
      <c r="H205" s="78">
        <v>0</v>
      </c>
      <c r="I205" s="76">
        <v>0</v>
      </c>
      <c r="J205" s="46">
        <f t="shared" si="31"/>
        <v>24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+'23'!J253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391.66999999999996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565</v>
      </c>
      <c r="O264" s="2">
        <v>200</v>
      </c>
      <c r="P264" s="2">
        <v>165</v>
      </c>
      <c r="Q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50</v>
      </c>
      <c r="P39" s="23">
        <f t="shared" si="3"/>
        <v>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1</v>
      </c>
      <c r="F125" s="71"/>
      <c r="G125" s="46">
        <f t="shared" si="20"/>
        <v>1</v>
      </c>
      <c r="H125" s="78">
        <v>0</v>
      </c>
      <c r="I125" s="76">
        <v>0</v>
      </c>
      <c r="J125" s="46">
        <f t="shared" si="21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1</v>
      </c>
      <c r="F150" s="71"/>
      <c r="G150" s="46">
        <f t="shared" si="20"/>
        <v>1</v>
      </c>
      <c r="H150" s="78">
        <v>0</v>
      </c>
      <c r="I150" s="76">
        <v>0</v>
      </c>
      <c r="J150" s="46">
        <f t="shared" si="21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8</v>
      </c>
      <c r="F193" s="71"/>
      <c r="G193" s="46">
        <f t="shared" si="27"/>
        <v>8</v>
      </c>
      <c r="H193" s="78">
        <v>0</v>
      </c>
      <c r="I193" s="76">
        <v>0</v>
      </c>
      <c r="J193" s="46">
        <f t="shared" si="28"/>
        <v>6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02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3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02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5</v>
      </c>
      <c r="F195" s="71"/>
      <c r="G195" s="46">
        <f t="shared" si="27"/>
        <v>5</v>
      </c>
      <c r="H195" s="78">
        <v>0</v>
      </c>
      <c r="I195" s="76">
        <v>0</v>
      </c>
      <c r="J195" s="46">
        <f t="shared" si="28"/>
        <v>3</v>
      </c>
      <c r="K195" s="72">
        <v>2</v>
      </c>
      <c r="L195" s="20">
        <v>60</v>
      </c>
      <c r="M195" s="65">
        <f t="shared" si="31"/>
        <v>120</v>
      </c>
      <c r="N195" s="17" t="s">
        <v>16</v>
      </c>
      <c r="O195" s="18"/>
      <c r="P195" s="102">
        <f t="shared" si="26"/>
        <v>120</v>
      </c>
      <c r="Q195" s="90">
        <v>38</v>
      </c>
      <c r="R195" s="43">
        <f t="shared" si="32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24</v>
      </c>
      <c r="F205" s="71"/>
      <c r="G205" s="46">
        <f t="shared" si="27"/>
        <v>24</v>
      </c>
      <c r="H205" s="78">
        <v>0</v>
      </c>
      <c r="I205" s="76">
        <v>0</v>
      </c>
      <c r="J205" s="46">
        <f t="shared" si="28"/>
        <v>24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1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02">
        <f t="shared" si="26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2</v>
      </c>
      <c r="F248" s="71"/>
      <c r="G248" s="46">
        <f t="shared" si="39"/>
        <v>2</v>
      </c>
      <c r="H248" s="78">
        <v>0</v>
      </c>
      <c r="I248" s="76">
        <v>0</v>
      </c>
      <c r="J248" s="46">
        <f t="shared" si="40"/>
        <v>2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+'24'!J253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4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742.78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690</v>
      </c>
      <c r="O264" s="2">
        <v>160</v>
      </c>
      <c r="P264" s="2">
        <v>530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hidden="1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0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/>
      <c r="P55" s="102">
        <f t="shared" si="3"/>
        <v>240</v>
      </c>
      <c r="Q55" s="122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1</v>
      </c>
      <c r="F125" s="71"/>
      <c r="G125" s="46">
        <f t="shared" si="20"/>
        <v>1</v>
      </c>
      <c r="H125" s="78">
        <v>0</v>
      </c>
      <c r="I125" s="76">
        <v>0</v>
      </c>
      <c r="J125" s="46">
        <f t="shared" si="21"/>
        <v>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1</v>
      </c>
      <c r="F150" s="71"/>
      <c r="G150" s="46">
        <f t="shared" si="20"/>
        <v>1</v>
      </c>
      <c r="H150" s="78">
        <v>0</v>
      </c>
      <c r="I150" s="76">
        <v>0</v>
      </c>
      <c r="J150" s="46">
        <f t="shared" si="21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24</v>
      </c>
      <c r="F205" s="71"/>
      <c r="G205" s="46">
        <f t="shared" si="27"/>
        <v>24</v>
      </c>
      <c r="H205" s="78">
        <v>0</v>
      </c>
      <c r="I205" s="76">
        <v>0</v>
      </c>
      <c r="J205" s="46">
        <f t="shared" si="28"/>
        <v>24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0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02">
        <f t="shared" si="35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2</v>
      </c>
      <c r="F248" s="71"/>
      <c r="G248" s="46">
        <f t="shared" si="39"/>
        <v>2</v>
      </c>
      <c r="H248" s="78">
        <v>0</v>
      </c>
      <c r="I248" s="76">
        <v>0</v>
      </c>
      <c r="J248" s="46">
        <f t="shared" si="40"/>
        <v>2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+'25'!J251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+'25'!J252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+'25'!J253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295.64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220</v>
      </c>
      <c r="O264" s="2">
        <v>100</v>
      </c>
      <c r="P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"/>
        <filter val="400.00"/>
        <filter val="5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W15" sqref="W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13</v>
      </c>
      <c r="F6" s="71">
        <v>20</v>
      </c>
      <c r="G6" s="46">
        <f t="shared" si="0"/>
        <v>33</v>
      </c>
      <c r="H6" s="78">
        <v>0</v>
      </c>
      <c r="I6" s="76">
        <v>0</v>
      </c>
      <c r="J6" s="46">
        <f t="shared" si="1"/>
        <v>30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69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8</v>
      </c>
      <c r="F22" s="71">
        <v>10</v>
      </c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12</v>
      </c>
      <c r="F24" s="71">
        <v>10</v>
      </c>
      <c r="G24" s="46">
        <f t="shared" si="0"/>
        <v>22</v>
      </c>
      <c r="H24" s="78">
        <v>0</v>
      </c>
      <c r="I24" s="76">
        <v>0</v>
      </c>
      <c r="J24" s="46">
        <f t="shared" si="1"/>
        <v>22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6</v>
      </c>
      <c r="F31" s="71">
        <v>20</v>
      </c>
      <c r="G31" s="46">
        <f t="shared" si="5"/>
        <v>26</v>
      </c>
      <c r="H31" s="78">
        <v>0</v>
      </c>
      <c r="I31" s="76">
        <v>0</v>
      </c>
      <c r="J31" s="46">
        <f t="shared" si="6"/>
        <v>22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0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02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5</v>
      </c>
      <c r="F48" s="71">
        <v>5</v>
      </c>
      <c r="G48" s="46">
        <f t="shared" si="5"/>
        <v>10</v>
      </c>
      <c r="H48" s="78">
        <v>0</v>
      </c>
      <c r="I48" s="76">
        <v>0</v>
      </c>
      <c r="J48" s="46">
        <f t="shared" si="6"/>
        <v>7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 t="shared" si="3"/>
        <v>150</v>
      </c>
      <c r="Q48" s="122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5</v>
      </c>
      <c r="F53" s="71">
        <v>5</v>
      </c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2">
        <f t="shared" si="3"/>
        <v>120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1</v>
      </c>
      <c r="F74" s="71">
        <v>1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2</v>
      </c>
      <c r="F77" s="71">
        <v>2</v>
      </c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1</v>
      </c>
      <c r="F125" s="71">
        <v>5</v>
      </c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0</v>
      </c>
      <c r="F133" s="71">
        <v>3</v>
      </c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1</v>
      </c>
      <c r="F150" s="71"/>
      <c r="G150" s="46">
        <f t="shared" si="20"/>
        <v>1</v>
      </c>
      <c r="H150" s="78">
        <v>0</v>
      </c>
      <c r="I150" s="76">
        <v>0</v>
      </c>
      <c r="J150" s="46">
        <f t="shared" si="21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3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/>
      <c r="P196" s="102">
        <f t="shared" si="26"/>
        <v>240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24</v>
      </c>
      <c r="F205" s="71"/>
      <c r="G205" s="46">
        <f t="shared" si="27"/>
        <v>24</v>
      </c>
      <c r="H205" s="78">
        <v>0</v>
      </c>
      <c r="I205" s="76">
        <v>0</v>
      </c>
      <c r="J205" s="46">
        <f t="shared" si="28"/>
        <v>24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>
        <v>3</v>
      </c>
      <c r="G209" s="46">
        <f t="shared" si="27"/>
        <v>3</v>
      </c>
      <c r="H209" s="78">
        <v>0</v>
      </c>
      <c r="I209" s="76">
        <v>0</v>
      </c>
      <c r="J209" s="46">
        <f t="shared" si="28"/>
        <v>2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2</v>
      </c>
      <c r="F248" s="71"/>
      <c r="G248" s="46">
        <f t="shared" si="39"/>
        <v>2</v>
      </c>
      <c r="H248" s="78">
        <v>0</v>
      </c>
      <c r="I248" s="76">
        <v>0</v>
      </c>
      <c r="J248" s="46">
        <f t="shared" si="40"/>
        <v>1</v>
      </c>
      <c r="K248" s="72">
        <v>1</v>
      </c>
      <c r="L248" s="20">
        <v>50</v>
      </c>
      <c r="M248" s="65">
        <f t="shared" si="31"/>
        <v>50</v>
      </c>
      <c r="N248" s="17" t="s">
        <v>16</v>
      </c>
      <c r="O248" s="18">
        <v>25</v>
      </c>
      <c r="P248" s="102">
        <f t="shared" si="35"/>
        <v>25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>
        <v>3</v>
      </c>
      <c r="G249" s="46">
        <f t="shared" si="39"/>
        <v>3</v>
      </c>
      <c r="H249" s="78">
        <v>0</v>
      </c>
      <c r="I249" s="76">
        <v>0</v>
      </c>
      <c r="J249" s="46"/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02">
        <f t="shared" si="35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+'26'!J251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+'26'!J252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+'26'!J253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831.5100000000001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250</v>
      </c>
      <c r="O264" s="2">
        <v>200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W15" sqref="W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2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02">
        <f>SUM(M5-O5)</f>
        <v>50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69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13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2">
        <f t="shared" si="3"/>
        <v>400</v>
      </c>
      <c r="Q22" s="122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22</v>
      </c>
      <c r="F24" s="71"/>
      <c r="G24" s="46">
        <f t="shared" si="0"/>
        <v>22</v>
      </c>
      <c r="H24" s="78">
        <v>0</v>
      </c>
      <c r="I24" s="76">
        <v>0</v>
      </c>
      <c r="J24" s="46">
        <f t="shared" si="1"/>
        <v>20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2">
        <f t="shared" si="3"/>
        <v>200</v>
      </c>
      <c r="Q24" s="122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8</v>
      </c>
      <c r="K31" s="72">
        <v>14</v>
      </c>
      <c r="L31" s="15">
        <v>100</v>
      </c>
      <c r="M31" s="65">
        <f t="shared" si="2"/>
        <v>1400</v>
      </c>
      <c r="N31" s="17" t="s">
        <v>16</v>
      </c>
      <c r="O31" s="18"/>
      <c r="P31" s="102">
        <f t="shared" si="3"/>
        <v>1400</v>
      </c>
      <c r="Q31" s="122">
        <v>34.64</v>
      </c>
      <c r="R31" s="43">
        <f t="shared" si="4"/>
        <v>484.96000000000004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1</v>
      </c>
      <c r="F49" s="71">
        <v>4</v>
      </c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 t="shared" si="3"/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1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02">
        <f t="shared" si="3"/>
        <v>150</v>
      </c>
      <c r="Q50" s="122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2">
        <f t="shared" si="3"/>
        <v>120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8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5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>
        <v>50</v>
      </c>
      <c r="P125" s="23">
        <f t="shared" si="7"/>
        <v>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>
        <v>1</v>
      </c>
      <c r="P126" s="23">
        <f t="shared" si="7"/>
        <v>-1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1</v>
      </c>
      <c r="F150" s="71"/>
      <c r="G150" s="46">
        <f t="shared" si="20"/>
        <v>1</v>
      </c>
      <c r="H150" s="78">
        <v>0</v>
      </c>
      <c r="I150" s="76">
        <v>0</v>
      </c>
      <c r="J150" s="46">
        <f t="shared" si="21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+'27'!J173</f>
        <v>0</v>
      </c>
      <c r="F173" s="71">
        <v>10</v>
      </c>
      <c r="G173" s="46">
        <f>E173+F173</f>
        <v>10</v>
      </c>
      <c r="H173" s="78">
        <v>0</v>
      </c>
      <c r="I173" s="76">
        <v>0</v>
      </c>
      <c r="J173" s="46">
        <f>+G173-H173-K173-I173</f>
        <v>6</v>
      </c>
      <c r="K173" s="72">
        <v>4</v>
      </c>
      <c r="L173" s="20">
        <v>35</v>
      </c>
      <c r="M173" s="65">
        <f>+L173*K173</f>
        <v>140</v>
      </c>
      <c r="N173" s="17" t="s">
        <v>1435</v>
      </c>
      <c r="O173" s="18">
        <v>95</v>
      </c>
      <c r="P173" s="102">
        <f t="shared" si="26"/>
        <v>45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1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02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2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02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24</v>
      </c>
      <c r="F205" s="71"/>
      <c r="G205" s="46">
        <f t="shared" si="27"/>
        <v>24</v>
      </c>
      <c r="H205" s="78">
        <v>0</v>
      </c>
      <c r="I205" s="76">
        <v>0</v>
      </c>
      <c r="J205" s="46">
        <f t="shared" si="28"/>
        <v>23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0</v>
      </c>
      <c r="K209" s="72">
        <v>2</v>
      </c>
      <c r="L209" s="20">
        <v>120</v>
      </c>
      <c r="M209" s="65">
        <f t="shared" si="31"/>
        <v>240</v>
      </c>
      <c r="N209" s="17" t="s">
        <v>16</v>
      </c>
      <c r="O209" s="18"/>
      <c r="P209" s="102">
        <f t="shared" si="35"/>
        <v>240</v>
      </c>
      <c r="Q209" s="90">
        <v>83</v>
      </c>
      <c r="R209" s="43">
        <f t="shared" si="32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+'27'!J251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+'27'!J252</f>
        <v>0</v>
      </c>
      <c r="F252" s="71">
        <v>10</v>
      </c>
      <c r="G252" s="46">
        <f t="shared" si="37"/>
        <v>10</v>
      </c>
      <c r="H252" s="78">
        <v>0</v>
      </c>
      <c r="I252" s="76">
        <v>0</v>
      </c>
      <c r="J252" s="46">
        <f t="shared" si="38"/>
        <v>0</v>
      </c>
      <c r="K252" s="72">
        <v>10</v>
      </c>
      <c r="L252" s="20">
        <v>23</v>
      </c>
      <c r="M252" s="65">
        <f t="shared" si="31"/>
        <v>230</v>
      </c>
      <c r="N252" s="17" t="s">
        <v>16</v>
      </c>
      <c r="O252" s="18">
        <v>115</v>
      </c>
      <c r="P252" s="102">
        <f t="shared" si="35"/>
        <v>115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+'27'!J253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3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1543.3300000000002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4185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2359</v>
      </c>
      <c r="O264" s="2">
        <v>522</v>
      </c>
      <c r="P264" s="2">
        <v>137</v>
      </c>
      <c r="Q264" s="2">
        <v>840</v>
      </c>
      <c r="R264" s="2">
        <v>100</v>
      </c>
      <c r="S264" s="2">
        <v>320</v>
      </c>
      <c r="T264" s="2">
        <v>340</v>
      </c>
      <c r="U264" s="2">
        <v>100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311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1500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W15" sqref="W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0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02">
        <f>SUM(M5-O5)</f>
        <v>50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20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02">
        <f t="shared" ref="P6:P69" si="3">SUM(M6-O6)</f>
        <v>800</v>
      </c>
      <c r="Q6" s="122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2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6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/>
      <c r="P22" s="102">
        <f t="shared" si="3"/>
        <v>700</v>
      </c>
      <c r="Q22" s="122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20</v>
      </c>
      <c r="F24" s="71"/>
      <c r="G24" s="46">
        <f t="shared" si="0"/>
        <v>20</v>
      </c>
      <c r="H24" s="78">
        <v>0</v>
      </c>
      <c r="I24" s="76">
        <v>0</v>
      </c>
      <c r="J24" s="46">
        <f t="shared" si="1"/>
        <v>17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02">
        <f t="shared" si="3"/>
        <v>300</v>
      </c>
      <c r="Q24" s="122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0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02">
        <f t="shared" si="3"/>
        <v>800</v>
      </c>
      <c r="Q31" s="122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2">
        <f t="shared" si="3"/>
        <v>120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0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4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02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>
        <v>2</v>
      </c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0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0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1</v>
      </c>
      <c r="F150" s="71"/>
      <c r="G150" s="46">
        <f t="shared" si="20"/>
        <v>1</v>
      </c>
      <c r="H150" s="78">
        <v>0</v>
      </c>
      <c r="I150" s="76">
        <v>0</v>
      </c>
      <c r="J150" s="46">
        <f t="shared" si="21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+'28'!J173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0</v>
      </c>
      <c r="K173" s="72">
        <v>6</v>
      </c>
      <c r="L173" s="20">
        <v>35</v>
      </c>
      <c r="M173" s="65">
        <f>+L173*K173</f>
        <v>210</v>
      </c>
      <c r="N173" s="17" t="s">
        <v>16</v>
      </c>
      <c r="O173" s="18">
        <v>144</v>
      </c>
      <c r="P173" s="102">
        <f t="shared" si="26"/>
        <v>66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2">
        <f t="shared" si="26"/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3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/>
      <c r="P193" s="102">
        <f t="shared" si="26"/>
        <v>180</v>
      </c>
      <c r="Q193" s="90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1</v>
      </c>
      <c r="F194" s="71"/>
      <c r="G194" s="46">
        <f t="shared" si="27"/>
        <v>1</v>
      </c>
      <c r="H194" s="78">
        <v>0</v>
      </c>
      <c r="I194" s="76">
        <v>0</v>
      </c>
      <c r="J194" s="46">
        <f t="shared" si="28"/>
        <v>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0</v>
      </c>
      <c r="K195" s="72">
        <v>3</v>
      </c>
      <c r="L195" s="20">
        <v>60</v>
      </c>
      <c r="M195" s="65">
        <f t="shared" si="31"/>
        <v>180</v>
      </c>
      <c r="N195" s="17" t="s">
        <v>16</v>
      </c>
      <c r="O195" s="18"/>
      <c r="P195" s="102">
        <f t="shared" si="26"/>
        <v>180</v>
      </c>
      <c r="Q195" s="90">
        <v>38</v>
      </c>
      <c r="R195" s="43">
        <f t="shared" si="32"/>
        <v>114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0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/>
      <c r="P196" s="102">
        <f t="shared" si="26"/>
        <v>240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23</v>
      </c>
      <c r="F205" s="71"/>
      <c r="G205" s="46">
        <f t="shared" si="27"/>
        <v>23</v>
      </c>
      <c r="H205" s="78">
        <v>0</v>
      </c>
      <c r="I205" s="76">
        <v>0</v>
      </c>
      <c r="J205" s="46">
        <f t="shared" si="28"/>
        <v>22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>
        <v>2</v>
      </c>
      <c r="G208" s="46">
        <f t="shared" si="27"/>
        <v>2</v>
      </c>
      <c r="H208" s="78">
        <v>0</v>
      </c>
      <c r="I208" s="76">
        <v>0</v>
      </c>
      <c r="J208" s="46">
        <f t="shared" si="28"/>
        <v>0</v>
      </c>
      <c r="K208" s="72">
        <v>2</v>
      </c>
      <c r="L208" s="20">
        <v>50</v>
      </c>
      <c r="M208" s="65">
        <f t="shared" si="31"/>
        <v>100</v>
      </c>
      <c r="N208" s="17" t="s">
        <v>16</v>
      </c>
      <c r="O208" s="18"/>
      <c r="P208" s="102">
        <f t="shared" si="35"/>
        <v>100</v>
      </c>
      <c r="Q208" s="90">
        <v>33</v>
      </c>
      <c r="R208" s="43">
        <f t="shared" si="32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0</v>
      </c>
      <c r="K248" s="72">
        <v>1</v>
      </c>
      <c r="L248" s="20">
        <v>50</v>
      </c>
      <c r="M248" s="65">
        <f t="shared" si="31"/>
        <v>50</v>
      </c>
      <c r="N248" s="17" t="s">
        <v>16</v>
      </c>
      <c r="O248" s="18">
        <v>25</v>
      </c>
      <c r="P248" s="102">
        <f t="shared" si="35"/>
        <v>25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>
        <v>2</v>
      </c>
      <c r="G249" s="46">
        <f t="shared" si="39"/>
        <v>2</v>
      </c>
      <c r="H249" s="78">
        <v>0</v>
      </c>
      <c r="I249" s="76">
        <v>0</v>
      </c>
      <c r="J249" s="46"/>
      <c r="K249" s="72">
        <v>2</v>
      </c>
      <c r="L249" s="20">
        <v>50</v>
      </c>
      <c r="M249" s="65">
        <f t="shared" si="31"/>
        <v>100</v>
      </c>
      <c r="N249" s="17" t="s">
        <v>16</v>
      </c>
      <c r="O249" s="18"/>
      <c r="P249" s="102">
        <f t="shared" si="35"/>
        <v>100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+'28'!J251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+'28'!J252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+'28'!J253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3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7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1689.8799999999999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4635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2445</v>
      </c>
      <c r="O264" s="2">
        <v>240</v>
      </c>
      <c r="P264" s="2">
        <v>250</v>
      </c>
      <c r="Q264" s="2">
        <v>300</v>
      </c>
      <c r="R264" s="2">
        <v>100</v>
      </c>
      <c r="S264" s="2">
        <v>380</v>
      </c>
      <c r="T264" s="2">
        <v>640</v>
      </c>
      <c r="U264" s="2">
        <v>25</v>
      </c>
      <c r="V264" s="2">
        <v>300</v>
      </c>
      <c r="W264" s="2">
        <v>60</v>
      </c>
      <c r="X264" s="2">
        <v>100</v>
      </c>
      <c r="Y264" s="2">
        <v>50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219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1956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1956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W15" sqref="W15"/>
      <selection pane="topRight" activeCell="W15" sqref="W15"/>
      <selection pane="bottomLeft" activeCell="W15" sqref="W15"/>
      <selection pane="bottomRight" activeCell="W15" sqref="W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8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/>
      <c r="P6" s="102">
        <f t="shared" ref="P6:P69" si="3">SUM(M6-O6)</f>
        <v>1200</v>
      </c>
      <c r="Q6" s="122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0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02">
        <f t="shared" si="3"/>
        <v>600</v>
      </c>
      <c r="Q22" s="122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2">
        <f t="shared" si="3"/>
        <v>200</v>
      </c>
      <c r="Q24" s="122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4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 t="shared" si="3"/>
        <v>150</v>
      </c>
      <c r="Q48" s="122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4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2">
        <f t="shared" si="3"/>
        <v>150</v>
      </c>
      <c r="Q53" s="122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>
        <v>2</v>
      </c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2">
        <f t="shared" si="7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8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02">
        <f t="shared" si="7"/>
        <v>110</v>
      </c>
      <c r="Q113" s="122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1</v>
      </c>
      <c r="F150" s="71"/>
      <c r="G150" s="46">
        <f t="shared" si="20"/>
        <v>1</v>
      </c>
      <c r="H150" s="78">
        <v>0</v>
      </c>
      <c r="I150" s="76">
        <v>0</v>
      </c>
      <c r="J150" s="46">
        <f t="shared" si="21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2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>
        <v>50</v>
      </c>
      <c r="P193" s="102">
        <f t="shared" si="26"/>
        <v>10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1</v>
      </c>
      <c r="F194" s="71"/>
      <c r="G194" s="46">
        <f t="shared" si="27"/>
        <v>1</v>
      </c>
      <c r="H194" s="78">
        <v>0</v>
      </c>
      <c r="I194" s="76">
        <v>0</v>
      </c>
      <c r="J194" s="46">
        <f t="shared" si="28"/>
        <v>0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22</v>
      </c>
      <c r="F205" s="71"/>
      <c r="G205" s="46">
        <f t="shared" si="27"/>
        <v>22</v>
      </c>
      <c r="H205" s="78">
        <v>0</v>
      </c>
      <c r="I205" s="76">
        <v>0</v>
      </c>
      <c r="J205" s="46">
        <f t="shared" si="28"/>
        <v>22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+'29'!J251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+'29'!J252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+'29'!J253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990.17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870</v>
      </c>
      <c r="O264" s="2">
        <v>100</v>
      </c>
      <c r="P264" s="2">
        <v>50</v>
      </c>
      <c r="Q264" s="2">
        <v>200</v>
      </c>
      <c r="R264" s="2">
        <v>520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X8" sqref="X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0</v>
      </c>
      <c r="F5" s="71">
        <v>5</v>
      </c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8</v>
      </c>
      <c r="F6" s="71">
        <v>20</v>
      </c>
      <c r="G6" s="46">
        <f t="shared" si="0"/>
        <v>28</v>
      </c>
      <c r="H6" s="78">
        <v>0</v>
      </c>
      <c r="I6" s="76">
        <v>0</v>
      </c>
      <c r="J6" s="46">
        <f t="shared" si="1"/>
        <v>23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23">
        <f t="shared" ref="P6:P69" si="3">SUM(M6-O6)</f>
        <v>500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15</v>
      </c>
      <c r="F24" s="71">
        <v>5</v>
      </c>
      <c r="G24" s="46">
        <f t="shared" si="0"/>
        <v>20</v>
      </c>
      <c r="H24" s="78">
        <v>0</v>
      </c>
      <c r="I24" s="76">
        <v>0</v>
      </c>
      <c r="J24" s="46">
        <f t="shared" si="1"/>
        <v>18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23">
        <f t="shared" si="3"/>
        <v>200</v>
      </c>
      <c r="Q24" s="122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0</v>
      </c>
      <c r="F31" s="71">
        <v>20</v>
      </c>
      <c r="G31" s="46">
        <f t="shared" si="5"/>
        <v>20</v>
      </c>
      <c r="H31" s="78">
        <v>0</v>
      </c>
      <c r="I31" s="76">
        <v>0</v>
      </c>
      <c r="J31" s="46">
        <f t="shared" si="6"/>
        <v>20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 t="shared" si="3"/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2</v>
      </c>
      <c r="F74" s="71">
        <v>1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23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2</v>
      </c>
      <c r="F77" s="71">
        <v>2</v>
      </c>
      <c r="G77" s="46">
        <f t="shared" si="5"/>
        <v>4</v>
      </c>
      <c r="H77" s="78">
        <v>1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1</v>
      </c>
      <c r="F112" s="71">
        <v>5</v>
      </c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2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23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1</v>
      </c>
      <c r="F131" s="71">
        <v>2</v>
      </c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23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0</v>
      </c>
      <c r="F133" s="71">
        <v>3</v>
      </c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23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1</v>
      </c>
      <c r="F150" s="71"/>
      <c r="G150" s="46">
        <f t="shared" si="20"/>
        <v>1</v>
      </c>
      <c r="H150" s="78">
        <v>0</v>
      </c>
      <c r="I150" s="76">
        <v>0</v>
      </c>
      <c r="J150" s="46">
        <f t="shared" si="21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1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2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22</v>
      </c>
      <c r="F205" s="71"/>
      <c r="G205" s="46">
        <f t="shared" si="27"/>
        <v>22</v>
      </c>
      <c r="H205" s="78">
        <v>0</v>
      </c>
      <c r="I205" s="76">
        <v>0</v>
      </c>
      <c r="J205" s="46">
        <f t="shared" si="28"/>
        <v>22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0</v>
      </c>
      <c r="F248" s="71">
        <v>3</v>
      </c>
      <c r="G248" s="46">
        <f t="shared" si="39"/>
        <v>3</v>
      </c>
      <c r="H248" s="78">
        <v>0</v>
      </c>
      <c r="I248" s="76">
        <v>0</v>
      </c>
      <c r="J248" s="46">
        <f t="shared" si="40"/>
        <v>3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0</v>
      </c>
      <c r="F249" s="71">
        <v>3</v>
      </c>
      <c r="G249" s="46">
        <f t="shared" si="39"/>
        <v>3</v>
      </c>
      <c r="H249" s="78">
        <v>0</v>
      </c>
      <c r="I249" s="76">
        <v>0</v>
      </c>
      <c r="J249" s="46">
        <f t="shared" si="40"/>
        <v>2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23">
        <f t="shared" si="35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1432</v>
      </c>
      <c r="D251" s="10" t="s">
        <v>564</v>
      </c>
      <c r="E251" s="64">
        <f>+'30'!J251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1433</v>
      </c>
      <c r="D252" s="10" t="s">
        <v>564</v>
      </c>
      <c r="E252" s="64">
        <f>+'30'!J252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1434</v>
      </c>
      <c r="D253" s="10" t="s">
        <v>564</v>
      </c>
      <c r="E253" s="64">
        <f>+'30'!J253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508.77999999999992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2" t="s">
        <v>242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O2" s="193" t="s">
        <v>0</v>
      </c>
      <c r="P2" s="193"/>
      <c r="Q2" s="193"/>
      <c r="R2" s="193"/>
      <c r="S2" s="193"/>
      <c r="T2" s="193"/>
      <c r="U2" s="193"/>
      <c r="V2" s="193"/>
      <c r="W2" s="193"/>
      <c r="X2" s="193"/>
      <c r="Y2" s="193"/>
    </row>
    <row r="3" spans="1:26" s="5" customFormat="1" ht="26.25" x14ac:dyDescent="0.55000000000000004">
      <c r="A3" s="191" t="s">
        <v>1</v>
      </c>
      <c r="B3" s="191" t="s">
        <v>2</v>
      </c>
      <c r="C3" s="188" t="s">
        <v>3</v>
      </c>
      <c r="D3" s="188" t="s">
        <v>4</v>
      </c>
      <c r="E3" s="188" t="s">
        <v>5</v>
      </c>
      <c r="F3" s="4" t="s">
        <v>6</v>
      </c>
      <c r="G3" s="194" t="s">
        <v>7</v>
      </c>
      <c r="H3" s="196" t="s">
        <v>8</v>
      </c>
      <c r="I3" s="197"/>
      <c r="J3" s="198"/>
      <c r="K3" s="199" t="s">
        <v>9</v>
      </c>
      <c r="L3" s="179" t="s">
        <v>10</v>
      </c>
      <c r="O3" s="191" t="s">
        <v>1</v>
      </c>
      <c r="P3" s="191" t="s">
        <v>2</v>
      </c>
      <c r="Q3" s="188" t="s">
        <v>3</v>
      </c>
      <c r="R3" s="188" t="s">
        <v>4</v>
      </c>
      <c r="S3" s="188" t="s">
        <v>5</v>
      </c>
      <c r="T3" s="4" t="s">
        <v>6</v>
      </c>
      <c r="U3" s="194" t="s">
        <v>7</v>
      </c>
      <c r="V3" s="196" t="s">
        <v>8</v>
      </c>
      <c r="W3" s="197"/>
      <c r="X3" s="198"/>
      <c r="Y3" s="199" t="s">
        <v>9</v>
      </c>
      <c r="Z3" s="179" t="s">
        <v>10</v>
      </c>
    </row>
    <row r="4" spans="1:26" s="5" customFormat="1" ht="27" thickBot="1" x14ac:dyDescent="0.6">
      <c r="A4" s="191"/>
      <c r="B4" s="191"/>
      <c r="C4" s="189"/>
      <c r="D4" s="189"/>
      <c r="E4" s="189"/>
      <c r="F4" s="6" t="s">
        <v>11</v>
      </c>
      <c r="G4" s="195"/>
      <c r="H4" s="7" t="s">
        <v>12</v>
      </c>
      <c r="I4" s="8" t="s">
        <v>13</v>
      </c>
      <c r="J4" s="9" t="s">
        <v>14</v>
      </c>
      <c r="K4" s="200"/>
      <c r="L4" s="179"/>
      <c r="O4" s="191"/>
      <c r="P4" s="191"/>
      <c r="Q4" s="189"/>
      <c r="R4" s="189"/>
      <c r="S4" s="189"/>
      <c r="T4" s="6" t="s">
        <v>11</v>
      </c>
      <c r="U4" s="195"/>
      <c r="V4" s="7" t="s">
        <v>12</v>
      </c>
      <c r="W4" s="8" t="s">
        <v>13</v>
      </c>
      <c r="X4" s="9" t="s">
        <v>14</v>
      </c>
      <c r="Y4" s="200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5" t="s">
        <v>119</v>
      </c>
      <c r="Q107" s="186"/>
      <c r="R107" s="186"/>
      <c r="S107" s="186"/>
      <c r="T107" s="186"/>
      <c r="U107" s="186"/>
      <c r="V107" s="186"/>
      <c r="W107" s="18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0" t="s">
        <v>213</v>
      </c>
      <c r="N205" s="19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4" t="s">
        <v>202</v>
      </c>
      <c r="J207" s="18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2" t="s">
        <v>203</v>
      </c>
      <c r="J208" s="18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2" t="s">
        <v>205</v>
      </c>
      <c r="J210" s="183"/>
      <c r="K210" s="36">
        <v>0</v>
      </c>
    </row>
    <row r="211" spans="1:11" ht="25.5" x14ac:dyDescent="0.55000000000000004">
      <c r="A211" s="1"/>
      <c r="C211" s="31"/>
      <c r="E211" s="31"/>
      <c r="G211" s="31"/>
      <c r="I211" s="182" t="s">
        <v>206</v>
      </c>
      <c r="J211" s="183"/>
      <c r="K211" s="36">
        <v>0</v>
      </c>
    </row>
    <row r="212" spans="1:11" ht="25.5" x14ac:dyDescent="0.55000000000000004">
      <c r="A212" s="1"/>
      <c r="C212" s="31"/>
      <c r="E212" s="31"/>
      <c r="G212" s="31"/>
      <c r="I212" s="182" t="s">
        <v>207</v>
      </c>
      <c r="J212" s="18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2" t="s">
        <v>208</v>
      </c>
      <c r="J213" s="18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2" t="s">
        <v>209</v>
      </c>
      <c r="J214" s="183"/>
      <c r="K214" s="37">
        <v>0</v>
      </c>
    </row>
    <row r="215" spans="1:11" ht="25.5" x14ac:dyDescent="0.55000000000000004">
      <c r="A215" s="1"/>
      <c r="C215" s="31"/>
      <c r="E215" s="31"/>
      <c r="G215" s="31"/>
      <c r="I215" s="182" t="s">
        <v>210</v>
      </c>
      <c r="J215" s="183"/>
      <c r="K215" s="33">
        <f>+K214-K213</f>
        <v>0</v>
      </c>
    </row>
    <row r="216" spans="1:11" ht="25.5" x14ac:dyDescent="0.55000000000000004">
      <c r="G216" s="2"/>
      <c r="I216" s="182" t="s">
        <v>211</v>
      </c>
      <c r="J216" s="18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2025-04-02T01:32:50Z</cp:lastPrinted>
  <dcterms:created xsi:type="dcterms:W3CDTF">2023-12-01T06:41:03Z</dcterms:created>
  <dcterms:modified xsi:type="dcterms:W3CDTF">2025-04-02T01:33:05Z</dcterms:modified>
</cp:coreProperties>
</file>