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เม.ย. 68\"/>
    </mc:Choice>
  </mc:AlternateContent>
  <xr:revisionPtr revIDLastSave="0" documentId="13_ncr:1_{7C6A7BBB-EE20-4FFF-A2A1-8594435EB69C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'1'!$A$1:$S$276</definedName>
    <definedName name="_xlnm._FilterDatabase" localSheetId="13" hidden="1">'10'!$A$1:$S$277</definedName>
    <definedName name="_xlnm._FilterDatabase" localSheetId="14" hidden="1">'11'!$A$1:$S$277</definedName>
    <definedName name="_xlnm._FilterDatabase" localSheetId="15" hidden="1">'12'!$A$1:$S$277</definedName>
    <definedName name="_xlnm._FilterDatabase" localSheetId="16" hidden="1">'13'!$A$1:$S$277</definedName>
    <definedName name="_xlnm._FilterDatabase" localSheetId="17" hidden="1">'14'!$A$1:$S$277</definedName>
    <definedName name="_xlnm._FilterDatabase" localSheetId="18" hidden="1">'15'!$A$1:$S$277</definedName>
    <definedName name="_xlnm._FilterDatabase" localSheetId="19" hidden="1">'16'!$A$1:$S$277</definedName>
    <definedName name="_xlnm._FilterDatabase" localSheetId="20" hidden="1">'17'!$A$1:$S$277</definedName>
    <definedName name="_xlnm._FilterDatabase" localSheetId="21" hidden="1">'18'!$A$1:$S$277</definedName>
    <definedName name="_xlnm._FilterDatabase" localSheetId="22" hidden="1">'19'!$A$1:$S$277</definedName>
    <definedName name="_xlnm._FilterDatabase" localSheetId="5" hidden="1">'2'!$A$1:$S$277</definedName>
    <definedName name="_xlnm._FilterDatabase" localSheetId="23" hidden="1">'20'!$A$1:$S$277</definedName>
    <definedName name="_xlnm._FilterDatabase" localSheetId="24" hidden="1">'21'!$A$1:$S$277</definedName>
    <definedName name="_xlnm._FilterDatabase" localSheetId="25" hidden="1">'22'!$A$1:$S$277</definedName>
    <definedName name="_xlnm._FilterDatabase" localSheetId="26" hidden="1">'23'!$A$1:$S$277</definedName>
    <definedName name="_xlnm._FilterDatabase" localSheetId="27" hidden="1">'24'!$A$1:$S$277</definedName>
    <definedName name="_xlnm._FilterDatabase" localSheetId="28" hidden="1">'25'!$A$1:$S$277</definedName>
    <definedName name="_xlnm._FilterDatabase" localSheetId="29" hidden="1">'26'!$A$1:$S$277</definedName>
    <definedName name="_xlnm._FilterDatabase" localSheetId="30" hidden="1">'27'!$A$1:$S$277</definedName>
    <definedName name="_xlnm._FilterDatabase" localSheetId="31" hidden="1">'28'!$A$1:$S$277</definedName>
    <definedName name="_xlnm._FilterDatabase" localSheetId="32" hidden="1">'29'!$A$1:$S$277</definedName>
    <definedName name="_xlnm._FilterDatabase" localSheetId="6" hidden="1">'3'!$A$1:$S$277</definedName>
    <definedName name="_xlnm._FilterDatabase" localSheetId="33" hidden="1">'30'!$A$1:$S$277</definedName>
    <definedName name="_xlnm._FilterDatabase" localSheetId="35" hidden="1">'31'!$A$1:$Y$216</definedName>
    <definedName name="_xlnm._FilterDatabase" localSheetId="34" hidden="1">'31.'!$A$1:$S$277</definedName>
    <definedName name="_xlnm._FilterDatabase" localSheetId="7" hidden="1">'4'!$A$1:$S$277</definedName>
    <definedName name="_xlnm._FilterDatabase" localSheetId="8" hidden="1">'5'!$A$1:$S$276</definedName>
    <definedName name="_xlnm._FilterDatabase" localSheetId="9" hidden="1">'6'!$A$1:$S$277</definedName>
    <definedName name="_xlnm._FilterDatabase" localSheetId="10" hidden="1">'7'!$A$1:$S$277</definedName>
    <definedName name="_xlnm._FilterDatabase" localSheetId="11" hidden="1">'8'!$A$1:$S$277</definedName>
    <definedName name="_xlnm._FilterDatabase" localSheetId="12" hidden="1">'9'!$A$1:$S$277</definedName>
    <definedName name="_xlnm._FilterDatabase" localSheetId="0" hidden="1">'DATA POS'!$A$1:$J$536</definedName>
    <definedName name="_xlnm._FilterDatabase" localSheetId="3" hidden="1">ยกมา!$A$1:$S$275</definedName>
    <definedName name="_xlnm._FilterDatabase" localSheetId="2" hidden="1">สรุป!$A$4:$AC$274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8" l="1"/>
  <c r="G5" i="8" s="1"/>
  <c r="F5" i="8"/>
  <c r="H5" i="8"/>
  <c r="I5" i="8"/>
  <c r="J5" i="8"/>
  <c r="K5" i="8"/>
  <c r="P5" i="8" s="1"/>
  <c r="M5" i="8"/>
  <c r="R5" i="8"/>
  <c r="S5" i="8"/>
  <c r="T5" i="8"/>
  <c r="U5" i="8"/>
  <c r="V5" i="8"/>
  <c r="W5" i="8"/>
  <c r="AB5" i="8" s="1"/>
  <c r="X5" i="8"/>
  <c r="Y5" i="8"/>
  <c r="E6" i="8"/>
  <c r="F6" i="8"/>
  <c r="H6" i="8"/>
  <c r="I6" i="8"/>
  <c r="K6" i="8"/>
  <c r="M6" i="8"/>
  <c r="P6" i="8"/>
  <c r="R6" i="8"/>
  <c r="X6" i="8" s="1"/>
  <c r="Z6" i="8" s="1"/>
  <c r="AC6" i="8" s="1"/>
  <c r="S6" i="8"/>
  <c r="T6" i="8"/>
  <c r="U6" i="8"/>
  <c r="V6" i="8"/>
  <c r="W6" i="8"/>
  <c r="Y6" i="8"/>
  <c r="AB6" i="8" s="1"/>
  <c r="E7" i="8"/>
  <c r="G7" i="8" s="1"/>
  <c r="F7" i="8"/>
  <c r="H7" i="8"/>
  <c r="I7" i="8"/>
  <c r="J7" i="8"/>
  <c r="K7" i="8"/>
  <c r="P7" i="8" s="1"/>
  <c r="M7" i="8"/>
  <c r="R7" i="8"/>
  <c r="S7" i="8"/>
  <c r="T7" i="8"/>
  <c r="U7" i="8"/>
  <c r="V7" i="8"/>
  <c r="W7" i="8"/>
  <c r="AB7" i="8" s="1"/>
  <c r="X7" i="8"/>
  <c r="Z7" i="8" s="1"/>
  <c r="AC7" i="8" s="1"/>
  <c r="Y7" i="8"/>
  <c r="E8" i="8"/>
  <c r="F8" i="8"/>
  <c r="H8" i="8"/>
  <c r="I8" i="8"/>
  <c r="K8" i="8"/>
  <c r="M8" i="8"/>
  <c r="P8" i="8"/>
  <c r="R8" i="8"/>
  <c r="S8" i="8"/>
  <c r="T8" i="8"/>
  <c r="U8" i="8"/>
  <c r="V8" i="8"/>
  <c r="W8" i="8"/>
  <c r="Y8" i="8"/>
  <c r="AB8" i="8" s="1"/>
  <c r="E9" i="8"/>
  <c r="G9" i="8" s="1"/>
  <c r="F9" i="8"/>
  <c r="H9" i="8"/>
  <c r="I9" i="8"/>
  <c r="J9" i="8"/>
  <c r="K9" i="8"/>
  <c r="P9" i="8" s="1"/>
  <c r="M9" i="8"/>
  <c r="R9" i="8"/>
  <c r="S9" i="8"/>
  <c r="T9" i="8"/>
  <c r="U9" i="8"/>
  <c r="V9" i="8"/>
  <c r="W9" i="8"/>
  <c r="AB9" i="8" s="1"/>
  <c r="X9" i="8"/>
  <c r="Z9" i="8" s="1"/>
  <c r="AC9" i="8" s="1"/>
  <c r="Y9" i="8"/>
  <c r="E10" i="8"/>
  <c r="F10" i="8"/>
  <c r="H10" i="8"/>
  <c r="I10" i="8"/>
  <c r="K10" i="8"/>
  <c r="P10" i="8" s="1"/>
  <c r="M10" i="8"/>
  <c r="R10" i="8"/>
  <c r="X10" i="8" s="1"/>
  <c r="Z10" i="8" s="1"/>
  <c r="AC10" i="8" s="1"/>
  <c r="S10" i="8"/>
  <c r="T10" i="8"/>
  <c r="U10" i="8"/>
  <c r="V10" i="8"/>
  <c r="W10" i="8"/>
  <c r="AB10" i="8" s="1"/>
  <c r="AB36" i="8" s="1"/>
  <c r="Y10" i="8"/>
  <c r="E11" i="8"/>
  <c r="G11" i="8" s="1"/>
  <c r="F11" i="8"/>
  <c r="H11" i="8"/>
  <c r="I11" i="8"/>
  <c r="J11" i="8"/>
  <c r="K11" i="8"/>
  <c r="P11" i="8" s="1"/>
  <c r="M11" i="8"/>
  <c r="R11" i="8"/>
  <c r="S11" i="8"/>
  <c r="T11" i="8"/>
  <c r="U11" i="8"/>
  <c r="V11" i="8"/>
  <c r="W11" i="8"/>
  <c r="AB11" i="8" s="1"/>
  <c r="X11" i="8"/>
  <c r="Z11" i="8" s="1"/>
  <c r="AC11" i="8" s="1"/>
  <c r="Y11" i="8"/>
  <c r="E12" i="8"/>
  <c r="F12" i="8"/>
  <c r="G12" i="8" s="1"/>
  <c r="H12" i="8"/>
  <c r="I12" i="8"/>
  <c r="K12" i="8"/>
  <c r="P12" i="8" s="1"/>
  <c r="M12" i="8"/>
  <c r="R12" i="8"/>
  <c r="X12" i="8" s="1"/>
  <c r="Z12" i="8" s="1"/>
  <c r="AC12" i="8" s="1"/>
  <c r="S12" i="8"/>
  <c r="T12" i="8"/>
  <c r="U12" i="8"/>
  <c r="V12" i="8"/>
  <c r="W12" i="8"/>
  <c r="AB12" i="8" s="1"/>
  <c r="Y12" i="8"/>
  <c r="E13" i="8"/>
  <c r="G13" i="8" s="1"/>
  <c r="F13" i="8"/>
  <c r="H13" i="8"/>
  <c r="I13" i="8"/>
  <c r="J13" i="8"/>
  <c r="K13" i="8"/>
  <c r="P13" i="8" s="1"/>
  <c r="M13" i="8"/>
  <c r="R13" i="8"/>
  <c r="S13" i="8"/>
  <c r="T13" i="8"/>
  <c r="U13" i="8"/>
  <c r="V13" i="8"/>
  <c r="W13" i="8"/>
  <c r="AB13" i="8" s="1"/>
  <c r="X13" i="8"/>
  <c r="Z13" i="8" s="1"/>
  <c r="AC13" i="8" s="1"/>
  <c r="Y13" i="8"/>
  <c r="E14" i="8"/>
  <c r="F14" i="8"/>
  <c r="J14" i="8" s="1"/>
  <c r="H14" i="8"/>
  <c r="I14" i="8"/>
  <c r="K14" i="8"/>
  <c r="P14" i="8" s="1"/>
  <c r="M14" i="8"/>
  <c r="R14" i="8"/>
  <c r="S14" i="8"/>
  <c r="T14" i="8"/>
  <c r="U14" i="8"/>
  <c r="V14" i="8"/>
  <c r="W14" i="8"/>
  <c r="AB14" i="8" s="1"/>
  <c r="Y14" i="8"/>
  <c r="E15" i="8"/>
  <c r="G15" i="8" s="1"/>
  <c r="F15" i="8"/>
  <c r="H15" i="8"/>
  <c r="I15" i="8"/>
  <c r="J15" i="8"/>
  <c r="K15" i="8"/>
  <c r="M15" i="8"/>
  <c r="P15" i="8"/>
  <c r="R15" i="8"/>
  <c r="S15" i="8"/>
  <c r="T15" i="8"/>
  <c r="U15" i="8"/>
  <c r="V15" i="8"/>
  <c r="W15" i="8"/>
  <c r="AB15" i="8" s="1"/>
  <c r="X15" i="8"/>
  <c r="Y15" i="8"/>
  <c r="E16" i="8"/>
  <c r="G16" i="8" s="1"/>
  <c r="F16" i="8"/>
  <c r="J16" i="8" s="1"/>
  <c r="H16" i="8"/>
  <c r="I16" i="8"/>
  <c r="K16" i="8"/>
  <c r="P16" i="8" s="1"/>
  <c r="M16" i="8"/>
  <c r="R16" i="8"/>
  <c r="X16" i="8" s="1"/>
  <c r="Z16" i="8" s="1"/>
  <c r="AC16" i="8" s="1"/>
  <c r="S16" i="8"/>
  <c r="T16" i="8"/>
  <c r="U16" i="8"/>
  <c r="V16" i="8"/>
  <c r="W16" i="8"/>
  <c r="AB16" i="8" s="1"/>
  <c r="Y16" i="8"/>
  <c r="E17" i="8"/>
  <c r="G17" i="8" s="1"/>
  <c r="F17" i="8"/>
  <c r="H17" i="8"/>
  <c r="I17" i="8"/>
  <c r="J17" i="8"/>
  <c r="K17" i="8"/>
  <c r="M17" i="8"/>
  <c r="P17" i="8"/>
  <c r="R17" i="8"/>
  <c r="S17" i="8"/>
  <c r="T17" i="8"/>
  <c r="U17" i="8"/>
  <c r="V17" i="8"/>
  <c r="W17" i="8"/>
  <c r="AB17" i="8" s="1"/>
  <c r="X17" i="8"/>
  <c r="Y17" i="8"/>
  <c r="E18" i="8"/>
  <c r="F18" i="8"/>
  <c r="J18" i="8" s="1"/>
  <c r="H18" i="8"/>
  <c r="I18" i="8"/>
  <c r="K18" i="8"/>
  <c r="M18" i="8"/>
  <c r="P18" i="8"/>
  <c r="R18" i="8"/>
  <c r="S18" i="8"/>
  <c r="T18" i="8"/>
  <c r="U18" i="8"/>
  <c r="V18" i="8"/>
  <c r="W18" i="8"/>
  <c r="Y18" i="8"/>
  <c r="AB18" i="8"/>
  <c r="E19" i="8"/>
  <c r="G19" i="8" s="1"/>
  <c r="F19" i="8"/>
  <c r="H19" i="8"/>
  <c r="I19" i="8"/>
  <c r="J19" i="8"/>
  <c r="K19" i="8"/>
  <c r="M19" i="8"/>
  <c r="P19" i="8"/>
  <c r="R19" i="8"/>
  <c r="S19" i="8"/>
  <c r="T19" i="8"/>
  <c r="U19" i="8"/>
  <c r="V19" i="8"/>
  <c r="W19" i="8"/>
  <c r="AB19" i="8" s="1"/>
  <c r="X19" i="8"/>
  <c r="Y19" i="8"/>
  <c r="E20" i="8"/>
  <c r="F20" i="8"/>
  <c r="J20" i="8" s="1"/>
  <c r="H20" i="8"/>
  <c r="I20" i="8"/>
  <c r="K20" i="8"/>
  <c r="P20" i="8" s="1"/>
  <c r="M20" i="8"/>
  <c r="R20" i="8"/>
  <c r="X20" i="8" s="1"/>
  <c r="Z20" i="8" s="1"/>
  <c r="S20" i="8"/>
  <c r="T20" i="8"/>
  <c r="U20" i="8"/>
  <c r="V20" i="8"/>
  <c r="W20" i="8"/>
  <c r="Y20" i="8"/>
  <c r="AB20" i="8"/>
  <c r="AC20" i="8"/>
  <c r="E21" i="8"/>
  <c r="G21" i="8" s="1"/>
  <c r="F21" i="8"/>
  <c r="H21" i="8"/>
  <c r="I21" i="8"/>
  <c r="J21" i="8"/>
  <c r="K21" i="8"/>
  <c r="M21" i="8"/>
  <c r="P21" i="8"/>
  <c r="R21" i="8"/>
  <c r="S21" i="8"/>
  <c r="T21" i="8"/>
  <c r="U21" i="8"/>
  <c r="V21" i="8"/>
  <c r="V36" i="8" s="1"/>
  <c r="W21" i="8"/>
  <c r="AB21" i="8" s="1"/>
  <c r="X21" i="8"/>
  <c r="Y21" i="8"/>
  <c r="E22" i="8"/>
  <c r="F22" i="8"/>
  <c r="H22" i="8"/>
  <c r="I22" i="8"/>
  <c r="K22" i="8"/>
  <c r="P22" i="8" s="1"/>
  <c r="M22" i="8"/>
  <c r="R22" i="8"/>
  <c r="X22" i="8" s="1"/>
  <c r="Z22" i="8" s="1"/>
  <c r="S22" i="8"/>
  <c r="T22" i="8"/>
  <c r="U22" i="8"/>
  <c r="V22" i="8"/>
  <c r="W22" i="8"/>
  <c r="Y22" i="8"/>
  <c r="AB22" i="8"/>
  <c r="AC22" i="8"/>
  <c r="E23" i="8"/>
  <c r="G23" i="8" s="1"/>
  <c r="F23" i="8"/>
  <c r="H23" i="8"/>
  <c r="I23" i="8"/>
  <c r="J23" i="8"/>
  <c r="K23" i="8"/>
  <c r="M23" i="8"/>
  <c r="P23" i="8"/>
  <c r="R23" i="8"/>
  <c r="S23" i="8"/>
  <c r="T23" i="8"/>
  <c r="U23" i="8"/>
  <c r="V23" i="8"/>
  <c r="W23" i="8"/>
  <c r="AB23" i="8" s="1"/>
  <c r="X23" i="8"/>
  <c r="Y23" i="8"/>
  <c r="Z23" i="8" s="1"/>
  <c r="AC23" i="8" s="1"/>
  <c r="E24" i="8"/>
  <c r="F24" i="8"/>
  <c r="H24" i="8"/>
  <c r="I24" i="8"/>
  <c r="K24" i="8"/>
  <c r="P24" i="8" s="1"/>
  <c r="M24" i="8"/>
  <c r="R24" i="8"/>
  <c r="S24" i="8"/>
  <c r="T24" i="8"/>
  <c r="U24" i="8"/>
  <c r="V24" i="8"/>
  <c r="W24" i="8"/>
  <c r="Y24" i="8"/>
  <c r="AB24" i="8"/>
  <c r="E25" i="8"/>
  <c r="G25" i="8" s="1"/>
  <c r="F25" i="8"/>
  <c r="H25" i="8"/>
  <c r="I25" i="8"/>
  <c r="J25" i="8"/>
  <c r="K25" i="8"/>
  <c r="M25" i="8"/>
  <c r="P25" i="8"/>
  <c r="R25" i="8"/>
  <c r="S25" i="8"/>
  <c r="T25" i="8"/>
  <c r="U25" i="8"/>
  <c r="V25" i="8"/>
  <c r="W25" i="8"/>
  <c r="AB25" i="8" s="1"/>
  <c r="X25" i="8"/>
  <c r="Y25" i="8"/>
  <c r="E26" i="8"/>
  <c r="F26" i="8"/>
  <c r="J26" i="8" s="1"/>
  <c r="H26" i="8"/>
  <c r="I26" i="8"/>
  <c r="K26" i="8"/>
  <c r="P26" i="8" s="1"/>
  <c r="M26" i="8"/>
  <c r="R26" i="8"/>
  <c r="S26" i="8"/>
  <c r="T26" i="8"/>
  <c r="U26" i="8"/>
  <c r="V26" i="8"/>
  <c r="W26" i="8"/>
  <c r="Y26" i="8"/>
  <c r="AB26" i="8"/>
  <c r="E27" i="8"/>
  <c r="G27" i="8" s="1"/>
  <c r="F27" i="8"/>
  <c r="H27" i="8"/>
  <c r="J27" i="8" s="1"/>
  <c r="I27" i="8"/>
  <c r="K27" i="8"/>
  <c r="M27" i="8"/>
  <c r="P27" i="8"/>
  <c r="R27" i="8"/>
  <c r="S27" i="8"/>
  <c r="T27" i="8"/>
  <c r="U27" i="8"/>
  <c r="V27" i="8"/>
  <c r="W27" i="8"/>
  <c r="AB27" i="8" s="1"/>
  <c r="X27" i="8"/>
  <c r="Y27" i="8"/>
  <c r="E28" i="8"/>
  <c r="F28" i="8"/>
  <c r="H28" i="8"/>
  <c r="I28" i="8"/>
  <c r="K28" i="8"/>
  <c r="P28" i="8" s="1"/>
  <c r="M28" i="8"/>
  <c r="R28" i="8"/>
  <c r="S28" i="8"/>
  <c r="T28" i="8"/>
  <c r="X28" i="8" s="1"/>
  <c r="Z28" i="8" s="1"/>
  <c r="U28" i="8"/>
  <c r="V28" i="8"/>
  <c r="W28" i="8"/>
  <c r="Y28" i="8"/>
  <c r="AB28" i="8"/>
  <c r="AC28" i="8"/>
  <c r="E29" i="8"/>
  <c r="G29" i="8" s="1"/>
  <c r="F29" i="8"/>
  <c r="H29" i="8"/>
  <c r="J29" i="8" s="1"/>
  <c r="I29" i="8"/>
  <c r="K29" i="8"/>
  <c r="M29" i="8"/>
  <c r="P29" i="8"/>
  <c r="R29" i="8"/>
  <c r="S29" i="8"/>
  <c r="T29" i="8"/>
  <c r="U29" i="8"/>
  <c r="V29" i="8"/>
  <c r="W29" i="8"/>
  <c r="AB29" i="8" s="1"/>
  <c r="X29" i="8"/>
  <c r="Y29" i="8"/>
  <c r="Z29" i="8" s="1"/>
  <c r="AC29" i="8" s="1"/>
  <c r="E30" i="8"/>
  <c r="F30" i="8"/>
  <c r="H30" i="8"/>
  <c r="I30" i="8"/>
  <c r="K30" i="8"/>
  <c r="P30" i="8" s="1"/>
  <c r="M30" i="8"/>
  <c r="R30" i="8"/>
  <c r="S30" i="8"/>
  <c r="T30" i="8"/>
  <c r="X30" i="8" s="1"/>
  <c r="Z30" i="8" s="1"/>
  <c r="AC30" i="8" s="1"/>
  <c r="U30" i="8"/>
  <c r="V30" i="8"/>
  <c r="W30" i="8"/>
  <c r="Y30" i="8"/>
  <c r="AB30" i="8"/>
  <c r="E31" i="8"/>
  <c r="G31" i="8" s="1"/>
  <c r="F31" i="8"/>
  <c r="H31" i="8"/>
  <c r="J31" i="8" s="1"/>
  <c r="I31" i="8"/>
  <c r="K31" i="8"/>
  <c r="M31" i="8"/>
  <c r="P31" i="8"/>
  <c r="R31" i="8"/>
  <c r="S31" i="8"/>
  <c r="T31" i="8"/>
  <c r="U31" i="8"/>
  <c r="V31" i="8"/>
  <c r="W31" i="8"/>
  <c r="AB31" i="8" s="1"/>
  <c r="X31" i="8"/>
  <c r="Y31" i="8"/>
  <c r="E32" i="8"/>
  <c r="F32" i="8"/>
  <c r="H32" i="8"/>
  <c r="I32" i="8"/>
  <c r="K32" i="8"/>
  <c r="P32" i="8" s="1"/>
  <c r="M32" i="8"/>
  <c r="R32" i="8"/>
  <c r="S32" i="8"/>
  <c r="T32" i="8"/>
  <c r="X32" i="8" s="1"/>
  <c r="Z32" i="8" s="1"/>
  <c r="U32" i="8"/>
  <c r="V32" i="8"/>
  <c r="W32" i="8"/>
  <c r="Y32" i="8"/>
  <c r="AB32" i="8"/>
  <c r="AC32" i="8"/>
  <c r="E33" i="8"/>
  <c r="G33" i="8" s="1"/>
  <c r="F33" i="8"/>
  <c r="H33" i="8"/>
  <c r="J33" i="8" s="1"/>
  <c r="I33" i="8"/>
  <c r="K33" i="8"/>
  <c r="M33" i="8"/>
  <c r="P33" i="8"/>
  <c r="R33" i="8"/>
  <c r="S33" i="8"/>
  <c r="T33" i="8"/>
  <c r="U33" i="8"/>
  <c r="V33" i="8"/>
  <c r="W33" i="8"/>
  <c r="AB33" i="8" s="1"/>
  <c r="X33" i="8"/>
  <c r="Y33" i="8"/>
  <c r="E34" i="8"/>
  <c r="G34" i="8" s="1"/>
  <c r="F34" i="8"/>
  <c r="J34" i="8" s="1"/>
  <c r="H34" i="8"/>
  <c r="I34" i="8"/>
  <c r="K34" i="8"/>
  <c r="M34" i="8"/>
  <c r="P34" i="8"/>
  <c r="R34" i="8"/>
  <c r="S34" i="8"/>
  <c r="T34" i="8"/>
  <c r="X34" i="8" s="1"/>
  <c r="Z34" i="8" s="1"/>
  <c r="AC34" i="8" s="1"/>
  <c r="U34" i="8"/>
  <c r="V34" i="8"/>
  <c r="W34" i="8"/>
  <c r="Y34" i="8"/>
  <c r="AB34" i="8"/>
  <c r="E35" i="8"/>
  <c r="G35" i="8" s="1"/>
  <c r="F35" i="8"/>
  <c r="H35" i="8"/>
  <c r="J35" i="8" s="1"/>
  <c r="I35" i="8"/>
  <c r="K35" i="8"/>
  <c r="M35" i="8"/>
  <c r="P35" i="8"/>
  <c r="R35" i="8"/>
  <c r="S35" i="8"/>
  <c r="T35" i="8"/>
  <c r="U35" i="8"/>
  <c r="V35" i="8"/>
  <c r="W35" i="8"/>
  <c r="AB35" i="8" s="1"/>
  <c r="X35" i="8"/>
  <c r="Y35" i="8"/>
  <c r="Z35" i="8" s="1"/>
  <c r="AC35" i="8" s="1"/>
  <c r="E36" i="8"/>
  <c r="F36" i="8"/>
  <c r="H36" i="8"/>
  <c r="I36" i="8"/>
  <c r="K36" i="8"/>
  <c r="M36" i="8"/>
  <c r="P36" i="8"/>
  <c r="R36" i="8"/>
  <c r="S36" i="8"/>
  <c r="T36" i="8"/>
  <c r="U36" i="8"/>
  <c r="W36" i="8"/>
  <c r="AA36" i="8"/>
  <c r="E37" i="8"/>
  <c r="G37" i="8" s="1"/>
  <c r="F37" i="8"/>
  <c r="H37" i="8"/>
  <c r="J37" i="8" s="1"/>
  <c r="I37" i="8"/>
  <c r="K37" i="8"/>
  <c r="M37" i="8"/>
  <c r="P37" i="8"/>
  <c r="E38" i="8"/>
  <c r="F38" i="8"/>
  <c r="G38" i="8"/>
  <c r="H38" i="8"/>
  <c r="I38" i="8"/>
  <c r="K38" i="8"/>
  <c r="P38" i="8" s="1"/>
  <c r="M38" i="8"/>
  <c r="E39" i="8"/>
  <c r="F39" i="8"/>
  <c r="G39" i="8" s="1"/>
  <c r="H39" i="8"/>
  <c r="I39" i="8"/>
  <c r="J39" i="8"/>
  <c r="K39" i="8"/>
  <c r="P39" i="8" s="1"/>
  <c r="M39" i="8"/>
  <c r="E40" i="8"/>
  <c r="J40" i="8" s="1"/>
  <c r="F40" i="8"/>
  <c r="H40" i="8"/>
  <c r="I40" i="8"/>
  <c r="K40" i="8"/>
  <c r="M40" i="8"/>
  <c r="P40" i="8"/>
  <c r="E41" i="8"/>
  <c r="F41" i="8"/>
  <c r="J41" i="8" s="1"/>
  <c r="H41" i="8"/>
  <c r="I41" i="8"/>
  <c r="K41" i="8"/>
  <c r="P41" i="8" s="1"/>
  <c r="M41" i="8"/>
  <c r="E42" i="8"/>
  <c r="J42" i="8" s="1"/>
  <c r="F42" i="8"/>
  <c r="G42" i="8"/>
  <c r="H42" i="8"/>
  <c r="I42" i="8"/>
  <c r="K42" i="8"/>
  <c r="P42" i="8" s="1"/>
  <c r="M42" i="8"/>
  <c r="E43" i="8"/>
  <c r="F43" i="8"/>
  <c r="H43" i="8"/>
  <c r="I43" i="8"/>
  <c r="K43" i="8"/>
  <c r="P43" i="8" s="1"/>
  <c r="M43" i="8"/>
  <c r="E44" i="8"/>
  <c r="F44" i="8"/>
  <c r="H44" i="8"/>
  <c r="I44" i="8"/>
  <c r="K44" i="8"/>
  <c r="M44" i="8"/>
  <c r="P44" i="8"/>
  <c r="E45" i="8"/>
  <c r="G45" i="8" s="1"/>
  <c r="F45" i="8"/>
  <c r="H45" i="8"/>
  <c r="J45" i="8" s="1"/>
  <c r="I45" i="8"/>
  <c r="K45" i="8"/>
  <c r="M45" i="8"/>
  <c r="P45" i="8"/>
  <c r="E46" i="8"/>
  <c r="F46" i="8"/>
  <c r="G46" i="8"/>
  <c r="H46" i="8"/>
  <c r="I46" i="8"/>
  <c r="K46" i="8"/>
  <c r="P46" i="8" s="1"/>
  <c r="M46" i="8"/>
  <c r="E47" i="8"/>
  <c r="G47" i="8" s="1"/>
  <c r="F47" i="8"/>
  <c r="H47" i="8"/>
  <c r="I47" i="8"/>
  <c r="J47" i="8"/>
  <c r="K47" i="8"/>
  <c r="P47" i="8" s="1"/>
  <c r="M47" i="8"/>
  <c r="E48" i="8"/>
  <c r="J48" i="8" s="1"/>
  <c r="F48" i="8"/>
  <c r="H48" i="8"/>
  <c r="I48" i="8"/>
  <c r="K48" i="8"/>
  <c r="M48" i="8"/>
  <c r="P48" i="8"/>
  <c r="E49" i="8"/>
  <c r="F49" i="8"/>
  <c r="J49" i="8" s="1"/>
  <c r="H49" i="8"/>
  <c r="I49" i="8"/>
  <c r="K49" i="8"/>
  <c r="P49" i="8" s="1"/>
  <c r="M49" i="8"/>
  <c r="E50" i="8"/>
  <c r="J50" i="8" s="1"/>
  <c r="F50" i="8"/>
  <c r="G50" i="8"/>
  <c r="H50" i="8"/>
  <c r="I50" i="8"/>
  <c r="K50" i="8"/>
  <c r="P50" i="8" s="1"/>
  <c r="M50" i="8"/>
  <c r="E51" i="8"/>
  <c r="F51" i="8"/>
  <c r="H51" i="8"/>
  <c r="I51" i="8"/>
  <c r="K51" i="8"/>
  <c r="P51" i="8" s="1"/>
  <c r="M51" i="8"/>
  <c r="E52" i="8"/>
  <c r="F52" i="8"/>
  <c r="H52" i="8"/>
  <c r="I52" i="8"/>
  <c r="K52" i="8"/>
  <c r="M52" i="8"/>
  <c r="P52" i="8"/>
  <c r="E53" i="8"/>
  <c r="G53" i="8" s="1"/>
  <c r="F53" i="8"/>
  <c r="H53" i="8"/>
  <c r="J53" i="8" s="1"/>
  <c r="I53" i="8"/>
  <c r="K53" i="8"/>
  <c r="P53" i="8" s="1"/>
  <c r="M53" i="8"/>
  <c r="E54" i="8"/>
  <c r="F54" i="8"/>
  <c r="J54" i="8" s="1"/>
  <c r="G54" i="8"/>
  <c r="H54" i="8"/>
  <c r="I54" i="8"/>
  <c r="K54" i="8"/>
  <c r="P54" i="8" s="1"/>
  <c r="M54" i="8"/>
  <c r="E55" i="8"/>
  <c r="G55" i="8" s="1"/>
  <c r="F55" i="8"/>
  <c r="H55" i="8"/>
  <c r="I55" i="8"/>
  <c r="J55" i="8"/>
  <c r="K55" i="8"/>
  <c r="P55" i="8" s="1"/>
  <c r="M55" i="8"/>
  <c r="E56" i="8"/>
  <c r="F56" i="8"/>
  <c r="H56" i="8"/>
  <c r="I56" i="8"/>
  <c r="K56" i="8"/>
  <c r="M56" i="8"/>
  <c r="P56" i="8"/>
  <c r="E57" i="8"/>
  <c r="F57" i="8"/>
  <c r="H57" i="8"/>
  <c r="I57" i="8"/>
  <c r="K57" i="8"/>
  <c r="P57" i="8" s="1"/>
  <c r="M57" i="8"/>
  <c r="E58" i="8"/>
  <c r="J58" i="8" s="1"/>
  <c r="F58" i="8"/>
  <c r="G58" i="8"/>
  <c r="H58" i="8"/>
  <c r="I58" i="8"/>
  <c r="K58" i="8"/>
  <c r="P58" i="8" s="1"/>
  <c r="M58" i="8"/>
  <c r="E59" i="8"/>
  <c r="F59" i="8"/>
  <c r="H59" i="8"/>
  <c r="I59" i="8"/>
  <c r="K59" i="8"/>
  <c r="P59" i="8" s="1"/>
  <c r="M59" i="8"/>
  <c r="E60" i="8"/>
  <c r="F60" i="8"/>
  <c r="H60" i="8"/>
  <c r="I60" i="8"/>
  <c r="K60" i="8"/>
  <c r="M60" i="8"/>
  <c r="P60" i="8"/>
  <c r="E61" i="8"/>
  <c r="G61" i="8" s="1"/>
  <c r="F61" i="8"/>
  <c r="H61" i="8"/>
  <c r="J61" i="8" s="1"/>
  <c r="I61" i="8"/>
  <c r="K61" i="8"/>
  <c r="M61" i="8"/>
  <c r="P61" i="8"/>
  <c r="E62" i="8"/>
  <c r="F62" i="8"/>
  <c r="J62" i="8" s="1"/>
  <c r="G62" i="8"/>
  <c r="H62" i="8"/>
  <c r="I62" i="8"/>
  <c r="K62" i="8"/>
  <c r="P62" i="8" s="1"/>
  <c r="M62" i="8"/>
  <c r="E63" i="8"/>
  <c r="G63" i="8" s="1"/>
  <c r="F63" i="8"/>
  <c r="H63" i="8"/>
  <c r="I63" i="8"/>
  <c r="J63" i="8"/>
  <c r="K63" i="8"/>
  <c r="P63" i="8" s="1"/>
  <c r="M63" i="8"/>
  <c r="E64" i="8"/>
  <c r="F64" i="8"/>
  <c r="H64" i="8"/>
  <c r="I64" i="8"/>
  <c r="K64" i="8"/>
  <c r="M64" i="8"/>
  <c r="P64" i="8"/>
  <c r="E65" i="8"/>
  <c r="F65" i="8"/>
  <c r="H65" i="8"/>
  <c r="I65" i="8"/>
  <c r="K65" i="8"/>
  <c r="P65" i="8" s="1"/>
  <c r="M65" i="8"/>
  <c r="E66" i="8"/>
  <c r="J66" i="8" s="1"/>
  <c r="F66" i="8"/>
  <c r="G66" i="8"/>
  <c r="H66" i="8"/>
  <c r="I66" i="8"/>
  <c r="K66" i="8"/>
  <c r="P66" i="8" s="1"/>
  <c r="M66" i="8"/>
  <c r="E67" i="8"/>
  <c r="F67" i="8"/>
  <c r="H67" i="8"/>
  <c r="I67" i="8"/>
  <c r="K67" i="8"/>
  <c r="P67" i="8" s="1"/>
  <c r="M67" i="8"/>
  <c r="E68" i="8"/>
  <c r="F68" i="8"/>
  <c r="H68" i="8"/>
  <c r="I68" i="8"/>
  <c r="K68" i="8"/>
  <c r="M68" i="8"/>
  <c r="P68" i="8"/>
  <c r="E69" i="8"/>
  <c r="G69" i="8" s="1"/>
  <c r="F69" i="8"/>
  <c r="H69" i="8"/>
  <c r="J69" i="8" s="1"/>
  <c r="I69" i="8"/>
  <c r="K69" i="8"/>
  <c r="P69" i="8" s="1"/>
  <c r="M69" i="8"/>
  <c r="E70" i="8"/>
  <c r="F70" i="8"/>
  <c r="J70" i="8" s="1"/>
  <c r="G70" i="8"/>
  <c r="H70" i="8"/>
  <c r="I70" i="8"/>
  <c r="K70" i="8"/>
  <c r="P70" i="8" s="1"/>
  <c r="M70" i="8"/>
  <c r="E71" i="8"/>
  <c r="F71" i="8"/>
  <c r="G71" i="8" s="1"/>
  <c r="H71" i="8"/>
  <c r="I71" i="8"/>
  <c r="J71" i="8"/>
  <c r="K71" i="8"/>
  <c r="P71" i="8" s="1"/>
  <c r="M71" i="8"/>
  <c r="E72" i="8"/>
  <c r="J72" i="8" s="1"/>
  <c r="F72" i="8"/>
  <c r="H72" i="8"/>
  <c r="I72" i="8"/>
  <c r="K72" i="8"/>
  <c r="M72" i="8"/>
  <c r="P72" i="8"/>
  <c r="E73" i="8"/>
  <c r="F73" i="8"/>
  <c r="J73" i="8" s="1"/>
  <c r="H73" i="8"/>
  <c r="I73" i="8"/>
  <c r="K73" i="8"/>
  <c r="P73" i="8" s="1"/>
  <c r="M73" i="8"/>
  <c r="E74" i="8"/>
  <c r="J74" i="8" s="1"/>
  <c r="F74" i="8"/>
  <c r="G74" i="8"/>
  <c r="H74" i="8"/>
  <c r="I74" i="8"/>
  <c r="K74" i="8"/>
  <c r="P74" i="8" s="1"/>
  <c r="M74" i="8"/>
  <c r="E75" i="8"/>
  <c r="F75" i="8"/>
  <c r="H75" i="8"/>
  <c r="I75" i="8"/>
  <c r="K75" i="8"/>
  <c r="P75" i="8" s="1"/>
  <c r="M75" i="8"/>
  <c r="E76" i="8"/>
  <c r="F76" i="8"/>
  <c r="H76" i="8"/>
  <c r="I76" i="8"/>
  <c r="K76" i="8"/>
  <c r="M76" i="8"/>
  <c r="P76" i="8"/>
  <c r="E77" i="8"/>
  <c r="G77" i="8" s="1"/>
  <c r="F77" i="8"/>
  <c r="H77" i="8"/>
  <c r="J77" i="8" s="1"/>
  <c r="I77" i="8"/>
  <c r="K77" i="8"/>
  <c r="P77" i="8" s="1"/>
  <c r="M77" i="8"/>
  <c r="E78" i="8"/>
  <c r="F78" i="8"/>
  <c r="J78" i="8" s="1"/>
  <c r="G78" i="8"/>
  <c r="H78" i="8"/>
  <c r="I78" i="8"/>
  <c r="K78" i="8"/>
  <c r="P78" i="8" s="1"/>
  <c r="M78" i="8"/>
  <c r="E79" i="8"/>
  <c r="G79" i="8" s="1"/>
  <c r="F79" i="8"/>
  <c r="H79" i="8"/>
  <c r="I79" i="8"/>
  <c r="J79" i="8"/>
  <c r="K79" i="8"/>
  <c r="P79" i="8" s="1"/>
  <c r="M79" i="8"/>
  <c r="E80" i="8"/>
  <c r="F80" i="8"/>
  <c r="H80" i="8"/>
  <c r="I80" i="8"/>
  <c r="K80" i="8"/>
  <c r="M80" i="8"/>
  <c r="P80" i="8"/>
  <c r="E81" i="8"/>
  <c r="F81" i="8"/>
  <c r="H81" i="8"/>
  <c r="I81" i="8"/>
  <c r="K81" i="8"/>
  <c r="P81" i="8" s="1"/>
  <c r="M81" i="8"/>
  <c r="E82" i="8"/>
  <c r="J82" i="8" s="1"/>
  <c r="F82" i="8"/>
  <c r="G82" i="8"/>
  <c r="H82" i="8"/>
  <c r="I82" i="8"/>
  <c r="K82" i="8"/>
  <c r="P82" i="8" s="1"/>
  <c r="M82" i="8"/>
  <c r="E83" i="8"/>
  <c r="G83" i="8" s="1"/>
  <c r="F83" i="8"/>
  <c r="H83" i="8"/>
  <c r="I83" i="8"/>
  <c r="K83" i="8"/>
  <c r="M83" i="8"/>
  <c r="P83" i="8"/>
  <c r="E84" i="8"/>
  <c r="F84" i="8"/>
  <c r="H84" i="8"/>
  <c r="I84" i="8"/>
  <c r="K84" i="8"/>
  <c r="M84" i="8"/>
  <c r="P84" i="8"/>
  <c r="E85" i="8"/>
  <c r="G85" i="8" s="1"/>
  <c r="F85" i="8"/>
  <c r="H85" i="8"/>
  <c r="J85" i="8" s="1"/>
  <c r="I85" i="8"/>
  <c r="K85" i="8"/>
  <c r="P85" i="8" s="1"/>
  <c r="M85" i="8"/>
  <c r="E86" i="8"/>
  <c r="F86" i="8"/>
  <c r="G86" i="8"/>
  <c r="H86" i="8"/>
  <c r="I86" i="8"/>
  <c r="K86" i="8"/>
  <c r="M86" i="8"/>
  <c r="E87" i="8"/>
  <c r="G87" i="8" s="1"/>
  <c r="F87" i="8"/>
  <c r="H87" i="8"/>
  <c r="I87" i="8"/>
  <c r="J87" i="8"/>
  <c r="K87" i="8"/>
  <c r="P87" i="8" s="1"/>
  <c r="M87" i="8"/>
  <c r="E88" i="8"/>
  <c r="F88" i="8"/>
  <c r="H88" i="8"/>
  <c r="I88" i="8"/>
  <c r="K88" i="8"/>
  <c r="M88" i="8"/>
  <c r="P88" i="8"/>
  <c r="E89" i="8"/>
  <c r="F89" i="8"/>
  <c r="J89" i="8" s="1"/>
  <c r="G89" i="8"/>
  <c r="H89" i="8"/>
  <c r="I89" i="8"/>
  <c r="K89" i="8"/>
  <c r="P89" i="8" s="1"/>
  <c r="M89" i="8"/>
  <c r="E90" i="8"/>
  <c r="F90" i="8"/>
  <c r="J90" i="8" s="1"/>
  <c r="G90" i="8"/>
  <c r="H90" i="8"/>
  <c r="I90" i="8"/>
  <c r="K90" i="8"/>
  <c r="P90" i="8" s="1"/>
  <c r="M90" i="8"/>
  <c r="E91" i="8"/>
  <c r="G91" i="8" s="1"/>
  <c r="F91" i="8"/>
  <c r="H91" i="8"/>
  <c r="I91" i="8"/>
  <c r="K91" i="8"/>
  <c r="M91" i="8"/>
  <c r="P91" i="8"/>
  <c r="E92" i="8"/>
  <c r="F92" i="8"/>
  <c r="H92" i="8"/>
  <c r="I92" i="8"/>
  <c r="K92" i="8"/>
  <c r="M92" i="8"/>
  <c r="P92" i="8"/>
  <c r="E93" i="8"/>
  <c r="G93" i="8" s="1"/>
  <c r="F93" i="8"/>
  <c r="J93" i="8" s="1"/>
  <c r="H93" i="8"/>
  <c r="I93" i="8"/>
  <c r="K93" i="8"/>
  <c r="P93" i="8" s="1"/>
  <c r="M93" i="8"/>
  <c r="E94" i="8"/>
  <c r="F94" i="8"/>
  <c r="G94" i="8"/>
  <c r="H94" i="8"/>
  <c r="I94" i="8"/>
  <c r="K94" i="8"/>
  <c r="M94" i="8"/>
  <c r="E95" i="8"/>
  <c r="G95" i="8" s="1"/>
  <c r="F95" i="8"/>
  <c r="H95" i="8"/>
  <c r="I95" i="8"/>
  <c r="J95" i="8"/>
  <c r="K95" i="8"/>
  <c r="P95" i="8" s="1"/>
  <c r="M95" i="8"/>
  <c r="E96" i="8"/>
  <c r="J96" i="8" s="1"/>
  <c r="F96" i="8"/>
  <c r="H96" i="8"/>
  <c r="I96" i="8"/>
  <c r="K96" i="8"/>
  <c r="M96" i="8"/>
  <c r="P96" i="8"/>
  <c r="E97" i="8"/>
  <c r="F97" i="8"/>
  <c r="G97" i="8"/>
  <c r="H97" i="8"/>
  <c r="I97" i="8"/>
  <c r="K97" i="8"/>
  <c r="P97" i="8" s="1"/>
  <c r="M97" i="8"/>
  <c r="E98" i="8"/>
  <c r="J98" i="8" s="1"/>
  <c r="F98" i="8"/>
  <c r="G98" i="8"/>
  <c r="H98" i="8"/>
  <c r="I98" i="8"/>
  <c r="K98" i="8"/>
  <c r="P98" i="8" s="1"/>
  <c r="M98" i="8"/>
  <c r="E99" i="8"/>
  <c r="F99" i="8"/>
  <c r="H99" i="8"/>
  <c r="I99" i="8"/>
  <c r="K99" i="8"/>
  <c r="M99" i="8"/>
  <c r="P99" i="8"/>
  <c r="E100" i="8"/>
  <c r="F100" i="8"/>
  <c r="H100" i="8"/>
  <c r="I100" i="8"/>
  <c r="K100" i="8"/>
  <c r="M100" i="8"/>
  <c r="P100" i="8"/>
  <c r="E101" i="8"/>
  <c r="G101" i="8" s="1"/>
  <c r="F101" i="8"/>
  <c r="J101" i="8" s="1"/>
  <c r="H101" i="8"/>
  <c r="I101" i="8"/>
  <c r="K101" i="8"/>
  <c r="P101" i="8" s="1"/>
  <c r="M101" i="8"/>
  <c r="E102" i="8"/>
  <c r="F102" i="8"/>
  <c r="G102" i="8"/>
  <c r="H102" i="8"/>
  <c r="I102" i="8"/>
  <c r="K102" i="8"/>
  <c r="M102" i="8"/>
  <c r="E103" i="8"/>
  <c r="F103" i="8"/>
  <c r="G103" i="8" s="1"/>
  <c r="H103" i="8"/>
  <c r="I103" i="8"/>
  <c r="J103" i="8"/>
  <c r="K103" i="8"/>
  <c r="P103" i="8" s="1"/>
  <c r="M103" i="8"/>
  <c r="E104" i="8"/>
  <c r="F104" i="8"/>
  <c r="H104" i="8"/>
  <c r="I104" i="8"/>
  <c r="K104" i="8"/>
  <c r="M104" i="8"/>
  <c r="P104" i="8"/>
  <c r="E105" i="8"/>
  <c r="F105" i="8"/>
  <c r="G105" i="8"/>
  <c r="H105" i="8"/>
  <c r="J105" i="8" s="1"/>
  <c r="I105" i="8"/>
  <c r="K105" i="8"/>
  <c r="P105" i="8" s="1"/>
  <c r="M105" i="8"/>
  <c r="E106" i="8"/>
  <c r="F106" i="8"/>
  <c r="J106" i="8" s="1"/>
  <c r="G106" i="8"/>
  <c r="H106" i="8"/>
  <c r="I106" i="8"/>
  <c r="K106" i="8"/>
  <c r="P106" i="8" s="1"/>
  <c r="M106" i="8"/>
  <c r="E107" i="8"/>
  <c r="G107" i="8" s="1"/>
  <c r="F107" i="8"/>
  <c r="H107" i="8"/>
  <c r="I107" i="8"/>
  <c r="K107" i="8"/>
  <c r="M107" i="8"/>
  <c r="P107" i="8"/>
  <c r="E108" i="8"/>
  <c r="F108" i="8"/>
  <c r="H108" i="8"/>
  <c r="I108" i="8"/>
  <c r="K108" i="8"/>
  <c r="M108" i="8"/>
  <c r="P108" i="8"/>
  <c r="E109" i="8"/>
  <c r="F109" i="8"/>
  <c r="G109" i="8" s="1"/>
  <c r="H109" i="8"/>
  <c r="I109" i="8"/>
  <c r="K109" i="8"/>
  <c r="P109" i="8" s="1"/>
  <c r="M109" i="8"/>
  <c r="E110" i="8"/>
  <c r="F110" i="8"/>
  <c r="G110" i="8"/>
  <c r="H110" i="8"/>
  <c r="I110" i="8"/>
  <c r="K110" i="8"/>
  <c r="M110" i="8"/>
  <c r="E111" i="8"/>
  <c r="F111" i="8"/>
  <c r="G111" i="8" s="1"/>
  <c r="H111" i="8"/>
  <c r="I111" i="8"/>
  <c r="J111" i="8"/>
  <c r="K111" i="8"/>
  <c r="P111" i="8" s="1"/>
  <c r="M111" i="8"/>
  <c r="E112" i="8"/>
  <c r="J112" i="8" s="1"/>
  <c r="F112" i="8"/>
  <c r="H112" i="8"/>
  <c r="I112" i="8"/>
  <c r="K112" i="8"/>
  <c r="M112" i="8"/>
  <c r="P112" i="8"/>
  <c r="E113" i="8"/>
  <c r="F113" i="8"/>
  <c r="G113" i="8"/>
  <c r="H113" i="8"/>
  <c r="J113" i="8" s="1"/>
  <c r="I113" i="8"/>
  <c r="K113" i="8"/>
  <c r="P113" i="8" s="1"/>
  <c r="M113" i="8"/>
  <c r="E114" i="8"/>
  <c r="F114" i="8"/>
  <c r="J114" i="8" s="1"/>
  <c r="G114" i="8"/>
  <c r="H114" i="8"/>
  <c r="I114" i="8"/>
  <c r="K114" i="8"/>
  <c r="P114" i="8" s="1"/>
  <c r="M114" i="8"/>
  <c r="E115" i="8"/>
  <c r="F115" i="8"/>
  <c r="H115" i="8"/>
  <c r="I115" i="8"/>
  <c r="K115" i="8"/>
  <c r="M115" i="8"/>
  <c r="P115" i="8"/>
  <c r="E116" i="8"/>
  <c r="F116" i="8"/>
  <c r="H116" i="8"/>
  <c r="I116" i="8"/>
  <c r="K116" i="8"/>
  <c r="M116" i="8"/>
  <c r="P116" i="8"/>
  <c r="E117" i="8"/>
  <c r="G117" i="8" s="1"/>
  <c r="F117" i="8"/>
  <c r="H117" i="8"/>
  <c r="I117" i="8"/>
  <c r="K117" i="8"/>
  <c r="P117" i="8" s="1"/>
  <c r="M117" i="8"/>
  <c r="E118" i="8"/>
  <c r="F118" i="8"/>
  <c r="G118" i="8"/>
  <c r="H118" i="8"/>
  <c r="I118" i="8"/>
  <c r="K118" i="8"/>
  <c r="M118" i="8"/>
  <c r="E119" i="8"/>
  <c r="F119" i="8"/>
  <c r="G119" i="8" s="1"/>
  <c r="H119" i="8"/>
  <c r="I119" i="8"/>
  <c r="J119" i="8"/>
  <c r="K119" i="8"/>
  <c r="P119" i="8" s="1"/>
  <c r="M119" i="8"/>
  <c r="E120" i="8"/>
  <c r="G120" i="8" s="1"/>
  <c r="F120" i="8"/>
  <c r="H120" i="8"/>
  <c r="J120" i="8" s="1"/>
  <c r="I120" i="8"/>
  <c r="K120" i="8"/>
  <c r="M120" i="8"/>
  <c r="P120" i="8"/>
  <c r="E121" i="8"/>
  <c r="F121" i="8"/>
  <c r="G121" i="8"/>
  <c r="H121" i="8"/>
  <c r="J121" i="8" s="1"/>
  <c r="I121" i="8"/>
  <c r="K121" i="8"/>
  <c r="P121" i="8" s="1"/>
  <c r="M121" i="8"/>
  <c r="E122" i="8"/>
  <c r="F122" i="8"/>
  <c r="J122" i="8" s="1"/>
  <c r="G122" i="8"/>
  <c r="H122" i="8"/>
  <c r="I122" i="8"/>
  <c r="K122" i="8"/>
  <c r="P122" i="8" s="1"/>
  <c r="M122" i="8"/>
  <c r="E123" i="8"/>
  <c r="G123" i="8" s="1"/>
  <c r="F123" i="8"/>
  <c r="H123" i="8"/>
  <c r="I123" i="8"/>
  <c r="K123" i="8"/>
  <c r="M123" i="8"/>
  <c r="P123" i="8"/>
  <c r="E124" i="8"/>
  <c r="F124" i="8"/>
  <c r="H124" i="8"/>
  <c r="I124" i="8"/>
  <c r="K124" i="8"/>
  <c r="M124" i="8"/>
  <c r="P124" i="8"/>
  <c r="E125" i="8"/>
  <c r="G125" i="8" s="1"/>
  <c r="F125" i="8"/>
  <c r="H125" i="8"/>
  <c r="I125" i="8"/>
  <c r="K125" i="8"/>
  <c r="P125" i="8" s="1"/>
  <c r="M125" i="8"/>
  <c r="E126" i="8"/>
  <c r="F126" i="8"/>
  <c r="G126" i="8"/>
  <c r="H126" i="8"/>
  <c r="I126" i="8"/>
  <c r="K126" i="8"/>
  <c r="M126" i="8"/>
  <c r="E127" i="8"/>
  <c r="G127" i="8" s="1"/>
  <c r="F127" i="8"/>
  <c r="H127" i="8"/>
  <c r="I127" i="8"/>
  <c r="J127" i="8"/>
  <c r="K127" i="8"/>
  <c r="P127" i="8" s="1"/>
  <c r="M127" i="8"/>
  <c r="E128" i="8"/>
  <c r="G128" i="8" s="1"/>
  <c r="F128" i="8"/>
  <c r="H128" i="8"/>
  <c r="J128" i="8" s="1"/>
  <c r="I128" i="8"/>
  <c r="K128" i="8"/>
  <c r="M128" i="8"/>
  <c r="P128" i="8"/>
  <c r="E129" i="8"/>
  <c r="F129" i="8"/>
  <c r="G129" i="8"/>
  <c r="H129" i="8"/>
  <c r="I129" i="8"/>
  <c r="K129" i="8"/>
  <c r="P129" i="8" s="1"/>
  <c r="M129" i="8"/>
  <c r="E130" i="8"/>
  <c r="J130" i="8" s="1"/>
  <c r="F130" i="8"/>
  <c r="G130" i="8"/>
  <c r="H130" i="8"/>
  <c r="I130" i="8"/>
  <c r="K130" i="8"/>
  <c r="P130" i="8" s="1"/>
  <c r="M130" i="8"/>
  <c r="E131" i="8"/>
  <c r="F131" i="8"/>
  <c r="H131" i="8"/>
  <c r="I131" i="8"/>
  <c r="K131" i="8"/>
  <c r="M131" i="8"/>
  <c r="P131" i="8"/>
  <c r="E132" i="8"/>
  <c r="F132" i="8"/>
  <c r="H132" i="8"/>
  <c r="I132" i="8"/>
  <c r="K132" i="8"/>
  <c r="M132" i="8"/>
  <c r="P132" i="8"/>
  <c r="E133" i="8"/>
  <c r="G133" i="8" s="1"/>
  <c r="F133" i="8"/>
  <c r="H133" i="8"/>
  <c r="I133" i="8"/>
  <c r="K133" i="8"/>
  <c r="P133" i="8" s="1"/>
  <c r="M133" i="8"/>
  <c r="E134" i="8"/>
  <c r="F134" i="8"/>
  <c r="G134" i="8"/>
  <c r="H134" i="8"/>
  <c r="I134" i="8"/>
  <c r="K134" i="8"/>
  <c r="M134" i="8"/>
  <c r="E135" i="8"/>
  <c r="G135" i="8" s="1"/>
  <c r="F135" i="8"/>
  <c r="H135" i="8"/>
  <c r="I135" i="8"/>
  <c r="J135" i="8"/>
  <c r="K135" i="8"/>
  <c r="P135" i="8" s="1"/>
  <c r="M135" i="8"/>
  <c r="E136" i="8"/>
  <c r="G136" i="8" s="1"/>
  <c r="F136" i="8"/>
  <c r="H136" i="8"/>
  <c r="I136" i="8"/>
  <c r="K136" i="8"/>
  <c r="P136" i="8" s="1"/>
  <c r="M136" i="8"/>
  <c r="E137" i="8"/>
  <c r="F137" i="8"/>
  <c r="G137" i="8"/>
  <c r="H137" i="8"/>
  <c r="J137" i="8" s="1"/>
  <c r="I137" i="8"/>
  <c r="K137" i="8"/>
  <c r="P137" i="8" s="1"/>
  <c r="M137" i="8"/>
  <c r="E138" i="8"/>
  <c r="F138" i="8"/>
  <c r="J138" i="8" s="1"/>
  <c r="G138" i="8"/>
  <c r="H138" i="8"/>
  <c r="I138" i="8"/>
  <c r="K138" i="8"/>
  <c r="P138" i="8" s="1"/>
  <c r="M138" i="8"/>
  <c r="E139" i="8"/>
  <c r="G139" i="8" s="1"/>
  <c r="F139" i="8"/>
  <c r="H139" i="8"/>
  <c r="I139" i="8"/>
  <c r="K139" i="8"/>
  <c r="M139" i="8"/>
  <c r="P139" i="8"/>
  <c r="E140" i="8"/>
  <c r="F140" i="8"/>
  <c r="H140" i="8"/>
  <c r="I140" i="8"/>
  <c r="K140" i="8"/>
  <c r="M140" i="8"/>
  <c r="P140" i="8"/>
  <c r="E141" i="8"/>
  <c r="G141" i="8" s="1"/>
  <c r="F141" i="8"/>
  <c r="H141" i="8"/>
  <c r="I141" i="8"/>
  <c r="K141" i="8"/>
  <c r="P141" i="8" s="1"/>
  <c r="M141" i="8"/>
  <c r="E142" i="8"/>
  <c r="G142" i="8" s="1"/>
  <c r="F142" i="8"/>
  <c r="H142" i="8"/>
  <c r="I142" i="8"/>
  <c r="K142" i="8"/>
  <c r="M142" i="8"/>
  <c r="E143" i="8"/>
  <c r="G143" i="8" s="1"/>
  <c r="F143" i="8"/>
  <c r="H143" i="8"/>
  <c r="I143" i="8"/>
  <c r="J143" i="8"/>
  <c r="K143" i="8"/>
  <c r="P143" i="8" s="1"/>
  <c r="M143" i="8"/>
  <c r="E144" i="8"/>
  <c r="F144" i="8"/>
  <c r="G144" i="8" s="1"/>
  <c r="H144" i="8"/>
  <c r="J144" i="8" s="1"/>
  <c r="I144" i="8"/>
  <c r="K144" i="8"/>
  <c r="P144" i="8" s="1"/>
  <c r="M144" i="8"/>
  <c r="E145" i="8"/>
  <c r="F145" i="8"/>
  <c r="J145" i="8" s="1"/>
  <c r="G145" i="8"/>
  <c r="H145" i="8"/>
  <c r="I145" i="8"/>
  <c r="K145" i="8"/>
  <c r="P145" i="8" s="1"/>
  <c r="M145" i="8"/>
  <c r="E146" i="8"/>
  <c r="F146" i="8"/>
  <c r="J146" i="8" s="1"/>
  <c r="G146" i="8"/>
  <c r="H146" i="8"/>
  <c r="I146" i="8"/>
  <c r="K146" i="8"/>
  <c r="P146" i="8" s="1"/>
  <c r="M146" i="8"/>
  <c r="E147" i="8"/>
  <c r="F147" i="8"/>
  <c r="H147" i="8"/>
  <c r="I147" i="8"/>
  <c r="K147" i="8"/>
  <c r="M147" i="8"/>
  <c r="P147" i="8"/>
  <c r="E148" i="8"/>
  <c r="F148" i="8"/>
  <c r="H148" i="8"/>
  <c r="I148" i="8"/>
  <c r="K148" i="8"/>
  <c r="M148" i="8"/>
  <c r="P148" i="8"/>
  <c r="E149" i="8"/>
  <c r="F149" i="8"/>
  <c r="G149" i="8"/>
  <c r="H149" i="8"/>
  <c r="I149" i="8"/>
  <c r="K149" i="8"/>
  <c r="P149" i="8" s="1"/>
  <c r="M149" i="8"/>
  <c r="E150" i="8"/>
  <c r="F150" i="8"/>
  <c r="G150" i="8" s="1"/>
  <c r="H150" i="8"/>
  <c r="I150" i="8"/>
  <c r="K150" i="8"/>
  <c r="P150" i="8" s="1"/>
  <c r="M150" i="8"/>
  <c r="E151" i="8"/>
  <c r="G151" i="8" s="1"/>
  <c r="F151" i="8"/>
  <c r="H151" i="8"/>
  <c r="I151" i="8"/>
  <c r="J151" i="8"/>
  <c r="K151" i="8"/>
  <c r="P151" i="8" s="1"/>
  <c r="M151" i="8"/>
  <c r="E152" i="8"/>
  <c r="G152" i="8" s="1"/>
  <c r="F152" i="8"/>
  <c r="H152" i="8"/>
  <c r="I152" i="8"/>
  <c r="K152" i="8"/>
  <c r="P152" i="8" s="1"/>
  <c r="M152" i="8"/>
  <c r="E153" i="8"/>
  <c r="F153" i="8"/>
  <c r="J153" i="8" s="1"/>
  <c r="G153" i="8"/>
  <c r="H153" i="8"/>
  <c r="I153" i="8"/>
  <c r="K153" i="8"/>
  <c r="P153" i="8" s="1"/>
  <c r="M153" i="8"/>
  <c r="E154" i="8"/>
  <c r="F154" i="8"/>
  <c r="J154" i="8" s="1"/>
  <c r="G154" i="8"/>
  <c r="H154" i="8"/>
  <c r="I154" i="8"/>
  <c r="K154" i="8"/>
  <c r="P154" i="8" s="1"/>
  <c r="M154" i="8"/>
  <c r="E155" i="8"/>
  <c r="F155" i="8"/>
  <c r="H155" i="8"/>
  <c r="I155" i="8"/>
  <c r="K155" i="8"/>
  <c r="M155" i="8"/>
  <c r="P155" i="8"/>
  <c r="E156" i="8"/>
  <c r="F156" i="8"/>
  <c r="H156" i="8"/>
  <c r="I156" i="8"/>
  <c r="K156" i="8"/>
  <c r="M156" i="8"/>
  <c r="P156" i="8"/>
  <c r="E157" i="8"/>
  <c r="F157" i="8"/>
  <c r="G157" i="8" s="1"/>
  <c r="H157" i="8"/>
  <c r="I157" i="8"/>
  <c r="K157" i="8"/>
  <c r="P157" i="8" s="1"/>
  <c r="M157" i="8"/>
  <c r="E158" i="8"/>
  <c r="G158" i="8" s="1"/>
  <c r="F158" i="8"/>
  <c r="H158" i="8"/>
  <c r="I158" i="8"/>
  <c r="K158" i="8"/>
  <c r="P158" i="8" s="1"/>
  <c r="M158" i="8"/>
  <c r="E159" i="8"/>
  <c r="F159" i="8"/>
  <c r="G159" i="8" s="1"/>
  <c r="H159" i="8"/>
  <c r="I159" i="8"/>
  <c r="J159" i="8"/>
  <c r="K159" i="8"/>
  <c r="P159" i="8" s="1"/>
  <c r="M159" i="8"/>
  <c r="E160" i="8"/>
  <c r="F160" i="8"/>
  <c r="J160" i="8" s="1"/>
  <c r="G160" i="8"/>
  <c r="H160" i="8"/>
  <c r="I160" i="8"/>
  <c r="K160" i="8"/>
  <c r="P160" i="8" s="1"/>
  <c r="M160" i="8"/>
  <c r="E161" i="8"/>
  <c r="F161" i="8"/>
  <c r="G161" i="8"/>
  <c r="H161" i="8"/>
  <c r="I161" i="8"/>
  <c r="K161" i="8"/>
  <c r="P161" i="8" s="1"/>
  <c r="M161" i="8"/>
  <c r="E162" i="8"/>
  <c r="F162" i="8"/>
  <c r="G162" i="8" s="1"/>
  <c r="H162" i="8"/>
  <c r="I162" i="8"/>
  <c r="K162" i="8"/>
  <c r="P162" i="8" s="1"/>
  <c r="M162" i="8"/>
  <c r="E163" i="8"/>
  <c r="F163" i="8"/>
  <c r="H163" i="8"/>
  <c r="I163" i="8"/>
  <c r="K163" i="8"/>
  <c r="M163" i="8"/>
  <c r="P163" i="8"/>
  <c r="E164" i="8"/>
  <c r="F164" i="8"/>
  <c r="H164" i="8"/>
  <c r="I164" i="8"/>
  <c r="K164" i="8"/>
  <c r="M164" i="8"/>
  <c r="P164" i="8"/>
  <c r="E165" i="8"/>
  <c r="G165" i="8" s="1"/>
  <c r="F165" i="8"/>
  <c r="H165" i="8"/>
  <c r="I165" i="8"/>
  <c r="K165" i="8"/>
  <c r="M165" i="8"/>
  <c r="E166" i="8"/>
  <c r="F166" i="8"/>
  <c r="G166" i="8" s="1"/>
  <c r="H166" i="8"/>
  <c r="I166" i="8"/>
  <c r="J166" i="8"/>
  <c r="K166" i="8"/>
  <c r="P166" i="8" s="1"/>
  <c r="M166" i="8"/>
  <c r="E167" i="8"/>
  <c r="G167" i="8" s="1"/>
  <c r="F167" i="8"/>
  <c r="H167" i="8"/>
  <c r="I167" i="8"/>
  <c r="J167" i="8" s="1"/>
  <c r="K167" i="8"/>
  <c r="P167" i="8" s="1"/>
  <c r="M167" i="8"/>
  <c r="E168" i="8"/>
  <c r="F168" i="8"/>
  <c r="G168" i="8"/>
  <c r="H168" i="8"/>
  <c r="J168" i="8" s="1"/>
  <c r="I168" i="8"/>
  <c r="K168" i="8"/>
  <c r="P168" i="8" s="1"/>
  <c r="M168" i="8"/>
  <c r="E169" i="8"/>
  <c r="F169" i="8"/>
  <c r="G169" i="8"/>
  <c r="H169" i="8"/>
  <c r="I169" i="8"/>
  <c r="K169" i="8"/>
  <c r="P169" i="8" s="1"/>
  <c r="M169" i="8"/>
  <c r="E170" i="8"/>
  <c r="J170" i="8" s="1"/>
  <c r="F170" i="8"/>
  <c r="G170" i="8"/>
  <c r="H170" i="8"/>
  <c r="I170" i="8"/>
  <c r="K170" i="8"/>
  <c r="P170" i="8" s="1"/>
  <c r="M170" i="8"/>
  <c r="E171" i="8"/>
  <c r="F171" i="8"/>
  <c r="H171" i="8"/>
  <c r="I171" i="8"/>
  <c r="K171" i="8"/>
  <c r="M171" i="8"/>
  <c r="P171" i="8"/>
  <c r="E172" i="8"/>
  <c r="F172" i="8"/>
  <c r="H172" i="8"/>
  <c r="I172" i="8"/>
  <c r="K172" i="8"/>
  <c r="M172" i="8"/>
  <c r="P172" i="8"/>
  <c r="E173" i="8"/>
  <c r="G173" i="8" s="1"/>
  <c r="F173" i="8"/>
  <c r="H173" i="8"/>
  <c r="I173" i="8"/>
  <c r="K173" i="8"/>
  <c r="P173" i="8" s="1"/>
  <c r="M173" i="8"/>
  <c r="E174" i="8"/>
  <c r="F174" i="8"/>
  <c r="G174" i="8" s="1"/>
  <c r="H174" i="8"/>
  <c r="I174" i="8"/>
  <c r="K174" i="8"/>
  <c r="P174" i="8" s="1"/>
  <c r="M174" i="8"/>
  <c r="E175" i="8"/>
  <c r="J175" i="8" s="1"/>
  <c r="F175" i="8"/>
  <c r="G175" i="8"/>
  <c r="H175" i="8"/>
  <c r="I175" i="8"/>
  <c r="K175" i="8"/>
  <c r="M175" i="8"/>
  <c r="P175" i="8"/>
  <c r="E176" i="8"/>
  <c r="F176" i="8"/>
  <c r="J176" i="8" s="1"/>
  <c r="H176" i="8"/>
  <c r="I176" i="8"/>
  <c r="K176" i="8"/>
  <c r="P176" i="8" s="1"/>
  <c r="M176" i="8"/>
  <c r="E177" i="8"/>
  <c r="G177" i="8" s="1"/>
  <c r="F177" i="8"/>
  <c r="H177" i="8"/>
  <c r="I177" i="8"/>
  <c r="K177" i="8"/>
  <c r="M177" i="8"/>
  <c r="P177" i="8"/>
  <c r="E178" i="8"/>
  <c r="G178" i="8" s="1"/>
  <c r="F178" i="8"/>
  <c r="H178" i="8"/>
  <c r="I178" i="8"/>
  <c r="J178" i="8"/>
  <c r="K178" i="8"/>
  <c r="M178" i="8"/>
  <c r="P178" i="8"/>
  <c r="E179" i="8"/>
  <c r="J179" i="8" s="1"/>
  <c r="F179" i="8"/>
  <c r="G179" i="8"/>
  <c r="H179" i="8"/>
  <c r="I179" i="8"/>
  <c r="K179" i="8"/>
  <c r="P179" i="8" s="1"/>
  <c r="M179" i="8"/>
  <c r="E180" i="8"/>
  <c r="F180" i="8"/>
  <c r="G180" i="8" s="1"/>
  <c r="H180" i="8"/>
  <c r="I180" i="8"/>
  <c r="J180" i="8"/>
  <c r="K180" i="8"/>
  <c r="P180" i="8" s="1"/>
  <c r="M180" i="8"/>
  <c r="E181" i="8"/>
  <c r="F181" i="8"/>
  <c r="G181" i="8"/>
  <c r="H181" i="8"/>
  <c r="I181" i="8"/>
  <c r="J181" i="8" s="1"/>
  <c r="K181" i="8"/>
  <c r="P181" i="8" s="1"/>
  <c r="M181" i="8"/>
  <c r="E182" i="8"/>
  <c r="F182" i="8"/>
  <c r="J182" i="8" s="1"/>
  <c r="H182" i="8"/>
  <c r="I182" i="8"/>
  <c r="K182" i="8"/>
  <c r="M182" i="8"/>
  <c r="P182" i="8"/>
  <c r="E183" i="8"/>
  <c r="J183" i="8" s="1"/>
  <c r="F183" i="8"/>
  <c r="G183" i="8"/>
  <c r="H183" i="8"/>
  <c r="I183" i="8"/>
  <c r="K183" i="8"/>
  <c r="M183" i="8"/>
  <c r="P183" i="8"/>
  <c r="E184" i="8"/>
  <c r="F184" i="8"/>
  <c r="J184" i="8" s="1"/>
  <c r="H184" i="8"/>
  <c r="I184" i="8"/>
  <c r="K184" i="8"/>
  <c r="P184" i="8" s="1"/>
  <c r="M184" i="8"/>
  <c r="E185" i="8"/>
  <c r="G185" i="8" s="1"/>
  <c r="F185" i="8"/>
  <c r="H185" i="8"/>
  <c r="I185" i="8"/>
  <c r="K185" i="8"/>
  <c r="M185" i="8"/>
  <c r="P185" i="8"/>
  <c r="E186" i="8"/>
  <c r="G186" i="8" s="1"/>
  <c r="F186" i="8"/>
  <c r="H186" i="8"/>
  <c r="I186" i="8"/>
  <c r="J186" i="8"/>
  <c r="K186" i="8"/>
  <c r="M186" i="8"/>
  <c r="P186" i="8"/>
  <c r="E187" i="8"/>
  <c r="F187" i="8"/>
  <c r="G187" i="8"/>
  <c r="H187" i="8"/>
  <c r="I187" i="8"/>
  <c r="K187" i="8"/>
  <c r="P187" i="8" s="1"/>
  <c r="M187" i="8"/>
  <c r="E188" i="8"/>
  <c r="F188" i="8"/>
  <c r="G188" i="8" s="1"/>
  <c r="H188" i="8"/>
  <c r="I188" i="8"/>
  <c r="J188" i="8"/>
  <c r="K188" i="8"/>
  <c r="P188" i="8" s="1"/>
  <c r="M188" i="8"/>
  <c r="E189" i="8"/>
  <c r="F189" i="8"/>
  <c r="G189" i="8"/>
  <c r="H189" i="8"/>
  <c r="I189" i="8"/>
  <c r="J189" i="8" s="1"/>
  <c r="K189" i="8"/>
  <c r="P189" i="8" s="1"/>
  <c r="M189" i="8"/>
  <c r="E190" i="8"/>
  <c r="F190" i="8"/>
  <c r="J190" i="8" s="1"/>
  <c r="H190" i="8"/>
  <c r="I190" i="8"/>
  <c r="K190" i="8"/>
  <c r="P190" i="8" s="1"/>
  <c r="M190" i="8"/>
  <c r="E191" i="8"/>
  <c r="J191" i="8" s="1"/>
  <c r="F191" i="8"/>
  <c r="G191" i="8"/>
  <c r="H191" i="8"/>
  <c r="I191" i="8"/>
  <c r="K191" i="8"/>
  <c r="M191" i="8"/>
  <c r="P191" i="8"/>
  <c r="E192" i="8"/>
  <c r="F192" i="8"/>
  <c r="J192" i="8" s="1"/>
  <c r="H192" i="8"/>
  <c r="I192" i="8"/>
  <c r="K192" i="8"/>
  <c r="P192" i="8" s="1"/>
  <c r="M192" i="8"/>
  <c r="E193" i="8"/>
  <c r="G193" i="8" s="1"/>
  <c r="F193" i="8"/>
  <c r="H193" i="8"/>
  <c r="I193" i="8"/>
  <c r="K193" i="8"/>
  <c r="M193" i="8"/>
  <c r="P193" i="8"/>
  <c r="E194" i="8"/>
  <c r="G194" i="8" s="1"/>
  <c r="F194" i="8"/>
  <c r="H194" i="8"/>
  <c r="I194" i="8"/>
  <c r="J194" i="8"/>
  <c r="K194" i="8"/>
  <c r="P194" i="8" s="1"/>
  <c r="M194" i="8"/>
  <c r="M265" i="8" s="1"/>
  <c r="E195" i="8"/>
  <c r="F195" i="8"/>
  <c r="G195" i="8" s="1"/>
  <c r="H195" i="8"/>
  <c r="I195" i="8"/>
  <c r="K195" i="8"/>
  <c r="P195" i="8" s="1"/>
  <c r="M195" i="8"/>
  <c r="E196" i="8"/>
  <c r="F196" i="8"/>
  <c r="G196" i="8" s="1"/>
  <c r="H196" i="8"/>
  <c r="I196" i="8"/>
  <c r="J196" i="8"/>
  <c r="K196" i="8"/>
  <c r="P196" i="8" s="1"/>
  <c r="M196" i="8"/>
  <c r="E197" i="8"/>
  <c r="F197" i="8"/>
  <c r="G197" i="8"/>
  <c r="H197" i="8"/>
  <c r="I197" i="8"/>
  <c r="K197" i="8"/>
  <c r="P197" i="8" s="1"/>
  <c r="M197" i="8"/>
  <c r="E198" i="8"/>
  <c r="F198" i="8"/>
  <c r="J198" i="8" s="1"/>
  <c r="H198" i="8"/>
  <c r="I198" i="8"/>
  <c r="K198" i="8"/>
  <c r="P198" i="8" s="1"/>
  <c r="M198" i="8"/>
  <c r="E199" i="8"/>
  <c r="J199" i="8" s="1"/>
  <c r="F199" i="8"/>
  <c r="G199" i="8"/>
  <c r="H199" i="8"/>
  <c r="I199" i="8"/>
  <c r="K199" i="8"/>
  <c r="M199" i="8"/>
  <c r="P199" i="8"/>
  <c r="E200" i="8"/>
  <c r="F200" i="8"/>
  <c r="J200" i="8" s="1"/>
  <c r="H200" i="8"/>
  <c r="I200" i="8"/>
  <c r="K200" i="8"/>
  <c r="P200" i="8" s="1"/>
  <c r="M200" i="8"/>
  <c r="E201" i="8"/>
  <c r="G201" i="8" s="1"/>
  <c r="F201" i="8"/>
  <c r="H201" i="8"/>
  <c r="I201" i="8"/>
  <c r="K201" i="8"/>
  <c r="M201" i="8"/>
  <c r="P201" i="8"/>
  <c r="E202" i="8"/>
  <c r="G202" i="8" s="1"/>
  <c r="F202" i="8"/>
  <c r="H202" i="8"/>
  <c r="I202" i="8"/>
  <c r="J202" i="8"/>
  <c r="K202" i="8"/>
  <c r="P202" i="8" s="1"/>
  <c r="M202" i="8"/>
  <c r="E203" i="8"/>
  <c r="F203" i="8"/>
  <c r="G203" i="8" s="1"/>
  <c r="H203" i="8"/>
  <c r="J203" i="8" s="1"/>
  <c r="I203" i="8"/>
  <c r="K203" i="8"/>
  <c r="P203" i="8" s="1"/>
  <c r="M203" i="8"/>
  <c r="E204" i="8"/>
  <c r="F204" i="8"/>
  <c r="G204" i="8" s="1"/>
  <c r="H204" i="8"/>
  <c r="I204" i="8"/>
  <c r="J204" i="8"/>
  <c r="K204" i="8"/>
  <c r="P204" i="8" s="1"/>
  <c r="M204" i="8"/>
  <c r="E205" i="8"/>
  <c r="F205" i="8"/>
  <c r="G205" i="8"/>
  <c r="H205" i="8"/>
  <c r="I205" i="8"/>
  <c r="K205" i="8"/>
  <c r="P205" i="8" s="1"/>
  <c r="M205" i="8"/>
  <c r="E206" i="8"/>
  <c r="F206" i="8"/>
  <c r="J206" i="8" s="1"/>
  <c r="H206" i="8"/>
  <c r="I206" i="8"/>
  <c r="K206" i="8"/>
  <c r="P206" i="8" s="1"/>
  <c r="M206" i="8"/>
  <c r="E207" i="8"/>
  <c r="J207" i="8" s="1"/>
  <c r="F207" i="8"/>
  <c r="G207" i="8"/>
  <c r="H207" i="8"/>
  <c r="I207" i="8"/>
  <c r="K207" i="8"/>
  <c r="M207" i="8"/>
  <c r="P207" i="8"/>
  <c r="E208" i="8"/>
  <c r="F208" i="8"/>
  <c r="J208" i="8" s="1"/>
  <c r="H208" i="8"/>
  <c r="I208" i="8"/>
  <c r="K208" i="8"/>
  <c r="P208" i="8" s="1"/>
  <c r="M208" i="8"/>
  <c r="E209" i="8"/>
  <c r="G209" i="8" s="1"/>
  <c r="F209" i="8"/>
  <c r="H209" i="8"/>
  <c r="I209" i="8"/>
  <c r="K209" i="8"/>
  <c r="M209" i="8"/>
  <c r="P209" i="8"/>
  <c r="E210" i="8"/>
  <c r="G210" i="8" s="1"/>
  <c r="F210" i="8"/>
  <c r="H210" i="8"/>
  <c r="I210" i="8"/>
  <c r="J210" i="8"/>
  <c r="K210" i="8"/>
  <c r="P210" i="8" s="1"/>
  <c r="M210" i="8"/>
  <c r="E211" i="8"/>
  <c r="F211" i="8"/>
  <c r="G211" i="8" s="1"/>
  <c r="H211" i="8"/>
  <c r="I211" i="8"/>
  <c r="K211" i="8"/>
  <c r="P211" i="8" s="1"/>
  <c r="M211" i="8"/>
  <c r="E212" i="8"/>
  <c r="G212" i="8" s="1"/>
  <c r="F212" i="8"/>
  <c r="H212" i="8"/>
  <c r="I212" i="8"/>
  <c r="J212" i="8"/>
  <c r="K212" i="8"/>
  <c r="P212" i="8" s="1"/>
  <c r="M212" i="8"/>
  <c r="E213" i="8"/>
  <c r="F213" i="8"/>
  <c r="G213" i="8"/>
  <c r="H213" i="8"/>
  <c r="I213" i="8"/>
  <c r="J213" i="8" s="1"/>
  <c r="K213" i="8"/>
  <c r="P213" i="8" s="1"/>
  <c r="M213" i="8"/>
  <c r="E214" i="8"/>
  <c r="F214" i="8"/>
  <c r="J214" i="8" s="1"/>
  <c r="H214" i="8"/>
  <c r="I214" i="8"/>
  <c r="K214" i="8"/>
  <c r="P214" i="8" s="1"/>
  <c r="M214" i="8"/>
  <c r="E215" i="8"/>
  <c r="J215" i="8" s="1"/>
  <c r="F215" i="8"/>
  <c r="G215" i="8"/>
  <c r="H215" i="8"/>
  <c r="I215" i="8"/>
  <c r="K215" i="8"/>
  <c r="M215" i="8"/>
  <c r="P215" i="8"/>
  <c r="E216" i="8"/>
  <c r="F216" i="8"/>
  <c r="J216" i="8" s="1"/>
  <c r="H216" i="8"/>
  <c r="I216" i="8"/>
  <c r="K216" i="8"/>
  <c r="P216" i="8" s="1"/>
  <c r="M216" i="8"/>
  <c r="E217" i="8"/>
  <c r="G217" i="8" s="1"/>
  <c r="F217" i="8"/>
  <c r="H217" i="8"/>
  <c r="I217" i="8"/>
  <c r="K217" i="8"/>
  <c r="M217" i="8"/>
  <c r="P217" i="8"/>
  <c r="E218" i="8"/>
  <c r="G218" i="8" s="1"/>
  <c r="F218" i="8"/>
  <c r="H218" i="8"/>
  <c r="I218" i="8"/>
  <c r="J218" i="8"/>
  <c r="K218" i="8"/>
  <c r="P218" i="8" s="1"/>
  <c r="M218" i="8"/>
  <c r="E219" i="8"/>
  <c r="F219" i="8"/>
  <c r="G219" i="8" s="1"/>
  <c r="H219" i="8"/>
  <c r="I219" i="8"/>
  <c r="K219" i="8"/>
  <c r="P219" i="8" s="1"/>
  <c r="M219" i="8"/>
  <c r="E220" i="8"/>
  <c r="F220" i="8"/>
  <c r="G220" i="8" s="1"/>
  <c r="H220" i="8"/>
  <c r="I220" i="8"/>
  <c r="J220" i="8"/>
  <c r="K220" i="8"/>
  <c r="P220" i="8" s="1"/>
  <c r="M220" i="8"/>
  <c r="E221" i="8"/>
  <c r="F221" i="8"/>
  <c r="G221" i="8"/>
  <c r="H221" i="8"/>
  <c r="I221" i="8"/>
  <c r="K221" i="8"/>
  <c r="P221" i="8" s="1"/>
  <c r="M221" i="8"/>
  <c r="E222" i="8"/>
  <c r="F222" i="8"/>
  <c r="J222" i="8" s="1"/>
  <c r="H222" i="8"/>
  <c r="I222" i="8"/>
  <c r="K222" i="8"/>
  <c r="P222" i="8" s="1"/>
  <c r="M222" i="8"/>
  <c r="E223" i="8"/>
  <c r="J223" i="8" s="1"/>
  <c r="F223" i="8"/>
  <c r="G223" i="8"/>
  <c r="H223" i="8"/>
  <c r="I223" i="8"/>
  <c r="K223" i="8"/>
  <c r="M223" i="8"/>
  <c r="P223" i="8"/>
  <c r="E224" i="8"/>
  <c r="F224" i="8"/>
  <c r="J224" i="8" s="1"/>
  <c r="H224" i="8"/>
  <c r="I224" i="8"/>
  <c r="K224" i="8"/>
  <c r="P224" i="8" s="1"/>
  <c r="M224" i="8"/>
  <c r="E225" i="8"/>
  <c r="G225" i="8" s="1"/>
  <c r="F225" i="8"/>
  <c r="H225" i="8"/>
  <c r="I225" i="8"/>
  <c r="K225" i="8"/>
  <c r="M225" i="8"/>
  <c r="P225" i="8"/>
  <c r="E226" i="8"/>
  <c r="G226" i="8" s="1"/>
  <c r="F226" i="8"/>
  <c r="H226" i="8"/>
  <c r="I226" i="8"/>
  <c r="J226" i="8"/>
  <c r="K226" i="8"/>
  <c r="P226" i="8" s="1"/>
  <c r="M226" i="8"/>
  <c r="E227" i="8"/>
  <c r="F227" i="8"/>
  <c r="G227" i="8" s="1"/>
  <c r="H227" i="8"/>
  <c r="J227" i="8" s="1"/>
  <c r="I227" i="8"/>
  <c r="K227" i="8"/>
  <c r="P227" i="8" s="1"/>
  <c r="M227" i="8"/>
  <c r="E228" i="8"/>
  <c r="F228" i="8"/>
  <c r="G228" i="8" s="1"/>
  <c r="H228" i="8"/>
  <c r="I228" i="8"/>
  <c r="J228" i="8"/>
  <c r="K228" i="8"/>
  <c r="P228" i="8" s="1"/>
  <c r="M228" i="8"/>
  <c r="E229" i="8"/>
  <c r="F229" i="8"/>
  <c r="G229" i="8"/>
  <c r="H229" i="8"/>
  <c r="I229" i="8"/>
  <c r="K229" i="8"/>
  <c r="P229" i="8" s="1"/>
  <c r="M229" i="8"/>
  <c r="E230" i="8"/>
  <c r="F230" i="8"/>
  <c r="J230" i="8" s="1"/>
  <c r="H230" i="8"/>
  <c r="I230" i="8"/>
  <c r="K230" i="8"/>
  <c r="P230" i="8" s="1"/>
  <c r="M230" i="8"/>
  <c r="E231" i="8"/>
  <c r="J231" i="8" s="1"/>
  <c r="F231" i="8"/>
  <c r="G231" i="8"/>
  <c r="H231" i="8"/>
  <c r="I231" i="8"/>
  <c r="K231" i="8"/>
  <c r="M231" i="8"/>
  <c r="P231" i="8"/>
  <c r="E232" i="8"/>
  <c r="F232" i="8"/>
  <c r="J232" i="8" s="1"/>
  <c r="H232" i="8"/>
  <c r="I232" i="8"/>
  <c r="K232" i="8"/>
  <c r="P232" i="8" s="1"/>
  <c r="M232" i="8"/>
  <c r="E233" i="8"/>
  <c r="G233" i="8" s="1"/>
  <c r="F233" i="8"/>
  <c r="H233" i="8"/>
  <c r="I233" i="8"/>
  <c r="K233" i="8"/>
  <c r="M233" i="8"/>
  <c r="P233" i="8"/>
  <c r="E234" i="8"/>
  <c r="G234" i="8" s="1"/>
  <c r="F234" i="8"/>
  <c r="H234" i="8"/>
  <c r="I234" i="8"/>
  <c r="J234" i="8"/>
  <c r="K234" i="8"/>
  <c r="P234" i="8" s="1"/>
  <c r="M234" i="8"/>
  <c r="E235" i="8"/>
  <c r="F235" i="8"/>
  <c r="G235" i="8" s="1"/>
  <c r="H235" i="8"/>
  <c r="I235" i="8"/>
  <c r="K235" i="8"/>
  <c r="P235" i="8" s="1"/>
  <c r="M235" i="8"/>
  <c r="E236" i="8"/>
  <c r="F236" i="8"/>
  <c r="G236" i="8" s="1"/>
  <c r="H236" i="8"/>
  <c r="I236" i="8"/>
  <c r="J236" i="8"/>
  <c r="K236" i="8"/>
  <c r="P236" i="8" s="1"/>
  <c r="M236" i="8"/>
  <c r="E237" i="8"/>
  <c r="F237" i="8"/>
  <c r="G237" i="8"/>
  <c r="H237" i="8"/>
  <c r="I237" i="8"/>
  <c r="K237" i="8"/>
  <c r="P237" i="8" s="1"/>
  <c r="M237" i="8"/>
  <c r="E238" i="8"/>
  <c r="G238" i="8" s="1"/>
  <c r="F238" i="8"/>
  <c r="J238" i="8" s="1"/>
  <c r="H238" i="8"/>
  <c r="I238" i="8"/>
  <c r="K238" i="8"/>
  <c r="P238" i="8" s="1"/>
  <c r="M238" i="8"/>
  <c r="E239" i="8"/>
  <c r="J239" i="8" s="1"/>
  <c r="F239" i="8"/>
  <c r="G239" i="8"/>
  <c r="H239" i="8"/>
  <c r="I239" i="8"/>
  <c r="K239" i="8"/>
  <c r="M239" i="8"/>
  <c r="P239" i="8"/>
  <c r="E240" i="8"/>
  <c r="F240" i="8"/>
  <c r="J240" i="8" s="1"/>
  <c r="H240" i="8"/>
  <c r="I240" i="8"/>
  <c r="K240" i="8"/>
  <c r="P240" i="8" s="1"/>
  <c r="M240" i="8"/>
  <c r="E241" i="8"/>
  <c r="G241" i="8" s="1"/>
  <c r="F241" i="8"/>
  <c r="H241" i="8"/>
  <c r="I241" i="8"/>
  <c r="K241" i="8"/>
  <c r="M241" i="8"/>
  <c r="P241" i="8"/>
  <c r="E242" i="8"/>
  <c r="G242" i="8" s="1"/>
  <c r="F242" i="8"/>
  <c r="H242" i="8"/>
  <c r="I242" i="8"/>
  <c r="J242" i="8"/>
  <c r="K242" i="8"/>
  <c r="P242" i="8" s="1"/>
  <c r="M242" i="8"/>
  <c r="E243" i="8"/>
  <c r="G243" i="8" s="1"/>
  <c r="F243" i="8"/>
  <c r="K243" i="8"/>
  <c r="M243" i="8"/>
  <c r="P243" i="8"/>
  <c r="E244" i="8"/>
  <c r="G244" i="8" s="1"/>
  <c r="F244" i="8"/>
  <c r="K244" i="8"/>
  <c r="M244" i="8"/>
  <c r="P244" i="8"/>
  <c r="E245" i="8"/>
  <c r="G245" i="8" s="1"/>
  <c r="F245" i="8"/>
  <c r="K245" i="8"/>
  <c r="M245" i="8"/>
  <c r="P245" i="8"/>
  <c r="E246" i="8"/>
  <c r="J246" i="8" s="1"/>
  <c r="F246" i="8"/>
  <c r="K246" i="8"/>
  <c r="M246" i="8"/>
  <c r="P246" i="8"/>
  <c r="E247" i="8"/>
  <c r="J247" i="8" s="1"/>
  <c r="F247" i="8"/>
  <c r="G247" i="8"/>
  <c r="K247" i="8"/>
  <c r="M247" i="8"/>
  <c r="P247" i="8"/>
  <c r="E248" i="8"/>
  <c r="F248" i="8"/>
  <c r="G248" i="8" s="1"/>
  <c r="J248" i="8"/>
  <c r="K248" i="8"/>
  <c r="M248" i="8"/>
  <c r="P248" i="8"/>
  <c r="E249" i="8"/>
  <c r="J249" i="8" s="1"/>
  <c r="F249" i="8"/>
  <c r="G249" i="8"/>
  <c r="K249" i="8"/>
  <c r="P249" i="8" s="1"/>
  <c r="M249" i="8"/>
  <c r="E250" i="8"/>
  <c r="G250" i="8" s="1"/>
  <c r="F250" i="8"/>
  <c r="J250" i="8" s="1"/>
  <c r="K250" i="8"/>
  <c r="M250" i="8"/>
  <c r="P250" i="8"/>
  <c r="E251" i="8"/>
  <c r="F251" i="8"/>
  <c r="G251" i="8" s="1"/>
  <c r="K251" i="8"/>
  <c r="M251" i="8"/>
  <c r="P251" i="8"/>
  <c r="E252" i="8"/>
  <c r="F252" i="8"/>
  <c r="G252" i="8"/>
  <c r="J252" i="8"/>
  <c r="K252" i="8"/>
  <c r="M252" i="8"/>
  <c r="P252" i="8"/>
  <c r="E253" i="8"/>
  <c r="G253" i="8" s="1"/>
  <c r="F253" i="8"/>
  <c r="K253" i="8"/>
  <c r="M253" i="8"/>
  <c r="E254" i="8"/>
  <c r="J254" i="8" s="1"/>
  <c r="F254" i="8"/>
  <c r="G254" i="8"/>
  <c r="K254" i="8"/>
  <c r="M254" i="8"/>
  <c r="E255" i="8"/>
  <c r="F255" i="8"/>
  <c r="G255" i="8" s="1"/>
  <c r="K255" i="8"/>
  <c r="M255" i="8"/>
  <c r="E256" i="8"/>
  <c r="F256" i="8"/>
  <c r="G256" i="8" s="1"/>
  <c r="K256" i="8"/>
  <c r="M256" i="8"/>
  <c r="E257" i="8"/>
  <c r="G257" i="8" s="1"/>
  <c r="F257" i="8"/>
  <c r="K257" i="8"/>
  <c r="M257" i="8"/>
  <c r="E258" i="8"/>
  <c r="F258" i="8"/>
  <c r="J258" i="8" s="1"/>
  <c r="G258" i="8"/>
  <c r="K258" i="8"/>
  <c r="P258" i="8" s="1"/>
  <c r="M258" i="8"/>
  <c r="E259" i="8"/>
  <c r="G259" i="8" s="1"/>
  <c r="F259" i="8"/>
  <c r="J259" i="8"/>
  <c r="K259" i="8"/>
  <c r="P259" i="8" s="1"/>
  <c r="M259" i="8"/>
  <c r="E260" i="8"/>
  <c r="F260" i="8"/>
  <c r="G260" i="8" s="1"/>
  <c r="K260" i="8"/>
  <c r="P260" i="8" s="1"/>
  <c r="M260" i="8"/>
  <c r="E261" i="8"/>
  <c r="J261" i="8" s="1"/>
  <c r="F261" i="8"/>
  <c r="G261" i="8"/>
  <c r="K261" i="8"/>
  <c r="M261" i="8"/>
  <c r="P261" i="8"/>
  <c r="E262" i="8"/>
  <c r="G262" i="8" s="1"/>
  <c r="F262" i="8"/>
  <c r="J262" i="8" s="1"/>
  <c r="K262" i="8"/>
  <c r="M262" i="8"/>
  <c r="P262" i="8"/>
  <c r="E263" i="8"/>
  <c r="G263" i="8" s="1"/>
  <c r="F263" i="8"/>
  <c r="K263" i="8"/>
  <c r="M263" i="8"/>
  <c r="P263" i="8"/>
  <c r="E264" i="8"/>
  <c r="G264" i="8" s="1"/>
  <c r="J264" i="8" s="1"/>
  <c r="F264" i="8"/>
  <c r="K264" i="8"/>
  <c r="M264" i="8"/>
  <c r="P264" i="8"/>
  <c r="H266" i="8"/>
  <c r="H269" i="8" s="1"/>
  <c r="M269" i="8" s="1"/>
  <c r="N266" i="8"/>
  <c r="M267" i="8"/>
  <c r="H268" i="8"/>
  <c r="N268" i="8"/>
  <c r="F267" i="8" s="1"/>
  <c r="C268" i="8" s="1"/>
  <c r="N273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G244" i="106" s="1"/>
  <c r="J244" i="106" s="1"/>
  <c r="E245" i="106"/>
  <c r="G245" i="106" s="1"/>
  <c r="J245" i="106" s="1"/>
  <c r="E246" i="106"/>
  <c r="E247" i="106"/>
  <c r="E248" i="106"/>
  <c r="E249" i="106"/>
  <c r="E250" i="106"/>
  <c r="E251" i="106"/>
  <c r="E252" i="106"/>
  <c r="G252" i="106" s="1"/>
  <c r="J252" i="106" s="1"/>
  <c r="E253" i="106"/>
  <c r="E254" i="106"/>
  <c r="E255" i="106"/>
  <c r="E256" i="106"/>
  <c r="E257" i="106"/>
  <c r="E258" i="106"/>
  <c r="E259" i="106"/>
  <c r="E260" i="106"/>
  <c r="E261" i="106"/>
  <c r="E262" i="106"/>
  <c r="E26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G252" i="105" s="1"/>
  <c r="J252" i="105" s="1"/>
  <c r="E253" i="105"/>
  <c r="E254" i="105"/>
  <c r="E255" i="105"/>
  <c r="E256" i="105"/>
  <c r="E257" i="105"/>
  <c r="E258" i="105"/>
  <c r="E259" i="105"/>
  <c r="E260" i="105"/>
  <c r="E261" i="105"/>
  <c r="E262" i="105"/>
  <c r="E26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G244" i="104" s="1"/>
  <c r="J244" i="104" s="1"/>
  <c r="E245" i="104"/>
  <c r="E246" i="104"/>
  <c r="E247" i="104"/>
  <c r="E248" i="104"/>
  <c r="E249" i="104"/>
  <c r="E250" i="104"/>
  <c r="E251" i="104"/>
  <c r="E252" i="104"/>
  <c r="G252" i="104" s="1"/>
  <c r="J252" i="104" s="1"/>
  <c r="E253" i="104"/>
  <c r="E254" i="104"/>
  <c r="E255" i="104"/>
  <c r="E256" i="104"/>
  <c r="E257" i="104"/>
  <c r="E258" i="104"/>
  <c r="E259" i="104"/>
  <c r="E260" i="104"/>
  <c r="E261" i="104"/>
  <c r="E262" i="104"/>
  <c r="E263" i="104"/>
  <c r="E264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G253" i="103" s="1"/>
  <c r="J253" i="103" s="1"/>
  <c r="E254" i="103"/>
  <c r="E255" i="103"/>
  <c r="E256" i="103"/>
  <c r="E257" i="103"/>
  <c r="E258" i="103"/>
  <c r="E259" i="103"/>
  <c r="E260" i="103"/>
  <c r="E261" i="103"/>
  <c r="E262" i="103"/>
  <c r="E263" i="103"/>
  <c r="E264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G247" i="102" s="1"/>
  <c r="J247" i="102" s="1"/>
  <c r="E248" i="102"/>
  <c r="E249" i="102"/>
  <c r="E250" i="102"/>
  <c r="E251" i="102"/>
  <c r="E252" i="102"/>
  <c r="E253" i="102"/>
  <c r="E254" i="102"/>
  <c r="E255" i="102"/>
  <c r="G255" i="102" s="1"/>
  <c r="J255" i="102" s="1"/>
  <c r="E256" i="102"/>
  <c r="E257" i="102"/>
  <c r="E258" i="102"/>
  <c r="E259" i="102"/>
  <c r="E260" i="102"/>
  <c r="E261" i="102"/>
  <c r="E262" i="102"/>
  <c r="E263" i="102"/>
  <c r="E264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G253" i="101" s="1"/>
  <c r="J253" i="101" s="1"/>
  <c r="E254" i="101"/>
  <c r="E255" i="101"/>
  <c r="E256" i="101"/>
  <c r="E257" i="101"/>
  <c r="E258" i="101"/>
  <c r="E259" i="101"/>
  <c r="E260" i="101"/>
  <c r="E261" i="101"/>
  <c r="E262" i="101"/>
  <c r="E263" i="101"/>
  <c r="E264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G245" i="100" s="1"/>
  <c r="J245" i="100" s="1"/>
  <c r="E246" i="100"/>
  <c r="E247" i="100"/>
  <c r="E248" i="100"/>
  <c r="E249" i="100"/>
  <c r="E250" i="100"/>
  <c r="E251" i="100"/>
  <c r="E252" i="100"/>
  <c r="E253" i="100"/>
  <c r="G253" i="100" s="1"/>
  <c r="J253" i="100" s="1"/>
  <c r="E254" i="100"/>
  <c r="E255" i="100"/>
  <c r="E256" i="100"/>
  <c r="E257" i="100"/>
  <c r="E258" i="100"/>
  <c r="E259" i="100"/>
  <c r="E260" i="100"/>
  <c r="E261" i="100"/>
  <c r="E262" i="100"/>
  <c r="E263" i="100"/>
  <c r="E264" i="100"/>
  <c r="E5" i="100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G242" i="99" s="1"/>
  <c r="J242" i="99" s="1"/>
  <c r="E243" i="99"/>
  <c r="E244" i="99"/>
  <c r="E245" i="99"/>
  <c r="E246" i="99"/>
  <c r="E247" i="99"/>
  <c r="E248" i="99"/>
  <c r="E249" i="99"/>
  <c r="E250" i="99"/>
  <c r="G250" i="99" s="1"/>
  <c r="J250" i="99" s="1"/>
  <c r="E251" i="99"/>
  <c r="E252" i="99"/>
  <c r="E253" i="99"/>
  <c r="E254" i="99"/>
  <c r="E255" i="99"/>
  <c r="E256" i="99"/>
  <c r="E257" i="99"/>
  <c r="E258" i="99"/>
  <c r="E259" i="99"/>
  <c r="E260" i="99"/>
  <c r="E261" i="99"/>
  <c r="E262" i="99"/>
  <c r="E263" i="99"/>
  <c r="E26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G245" i="98" s="1"/>
  <c r="J245" i="98" s="1"/>
  <c r="E246" i="98"/>
  <c r="E247" i="98"/>
  <c r="E248" i="98"/>
  <c r="E249" i="98"/>
  <c r="E250" i="98"/>
  <c r="E251" i="98"/>
  <c r="G251" i="98" s="1"/>
  <c r="J251" i="98" s="1"/>
  <c r="E252" i="98"/>
  <c r="E253" i="98"/>
  <c r="E254" i="98"/>
  <c r="E255" i="98"/>
  <c r="E256" i="98"/>
  <c r="E257" i="98"/>
  <c r="E258" i="98"/>
  <c r="E259" i="98"/>
  <c r="E260" i="98"/>
  <c r="E261" i="98"/>
  <c r="E262" i="98"/>
  <c r="E263" i="98"/>
  <c r="E264" i="98"/>
  <c r="E5" i="98"/>
  <c r="P64" i="97"/>
  <c r="P65" i="97"/>
  <c r="P66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5" i="97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G242" i="96" s="1"/>
  <c r="J242" i="96" s="1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G258" i="96" s="1"/>
  <c r="J258" i="96" s="1"/>
  <c r="E259" i="96"/>
  <c r="E260" i="96"/>
  <c r="E261" i="96"/>
  <c r="E262" i="96"/>
  <c r="E263" i="96"/>
  <c r="E26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5" i="96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G248" i="95" s="1"/>
  <c r="J248" i="95" s="1"/>
  <c r="E249" i="95"/>
  <c r="E250" i="95"/>
  <c r="E251" i="95"/>
  <c r="E252" i="95"/>
  <c r="E253" i="95"/>
  <c r="E254" i="95"/>
  <c r="E255" i="95"/>
  <c r="E256" i="95"/>
  <c r="G256" i="95" s="1"/>
  <c r="J256" i="95" s="1"/>
  <c r="E257" i="95"/>
  <c r="E258" i="95"/>
  <c r="E259" i="95"/>
  <c r="E260" i="95"/>
  <c r="E261" i="95"/>
  <c r="E262" i="95"/>
  <c r="E263" i="95"/>
  <c r="E264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5" i="95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G256" i="94" s="1"/>
  <c r="J256" i="94" s="1"/>
  <c r="E257" i="94"/>
  <c r="E258" i="94"/>
  <c r="E259" i="94"/>
  <c r="E260" i="94"/>
  <c r="E261" i="94"/>
  <c r="E262" i="94"/>
  <c r="E263" i="94"/>
  <c r="E6" i="94"/>
  <c r="E7" i="94"/>
  <c r="E8" i="94"/>
  <c r="E9" i="94"/>
  <c r="E10" i="94"/>
  <c r="E11" i="94"/>
  <c r="E12" i="94"/>
  <c r="E13" i="94"/>
  <c r="E14" i="94"/>
  <c r="E15" i="94"/>
  <c r="E16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G243" i="93" s="1"/>
  <c r="J243" i="93" s="1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G259" i="93" s="1"/>
  <c r="J259" i="93" s="1"/>
  <c r="E260" i="93"/>
  <c r="E261" i="93"/>
  <c r="E262" i="93"/>
  <c r="E263" i="93"/>
  <c r="E264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G246" i="92" s="1"/>
  <c r="J246" i="92" s="1"/>
  <c r="E247" i="92"/>
  <c r="E248" i="92"/>
  <c r="E249" i="92"/>
  <c r="E250" i="92"/>
  <c r="E251" i="92"/>
  <c r="E252" i="92"/>
  <c r="E253" i="92"/>
  <c r="E254" i="92"/>
  <c r="G254" i="92" s="1"/>
  <c r="J254" i="92" s="1"/>
  <c r="E255" i="92"/>
  <c r="E256" i="92"/>
  <c r="E257" i="92"/>
  <c r="E258" i="92"/>
  <c r="E259" i="92"/>
  <c r="E260" i="92"/>
  <c r="E261" i="92"/>
  <c r="E262" i="92"/>
  <c r="E263" i="92"/>
  <c r="E264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G246" i="91" s="1"/>
  <c r="J246" i="91" s="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260" i="91"/>
  <c r="E261" i="91"/>
  <c r="E262" i="91"/>
  <c r="E263" i="91"/>
  <c r="E264" i="91"/>
  <c r="E26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5" i="91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G251" i="90" s="1"/>
  <c r="J251" i="90" s="1"/>
  <c r="E252" i="90"/>
  <c r="E253" i="90"/>
  <c r="E254" i="90"/>
  <c r="E255" i="90"/>
  <c r="E256" i="90"/>
  <c r="E257" i="90"/>
  <c r="E258" i="90"/>
  <c r="E259" i="90"/>
  <c r="G259" i="90" s="1"/>
  <c r="J259" i="90" s="1"/>
  <c r="E260" i="90"/>
  <c r="E261" i="90"/>
  <c r="E262" i="90"/>
  <c r="E263" i="90"/>
  <c r="E26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G253" i="89" s="1"/>
  <c r="J253" i="89" s="1"/>
  <c r="E254" i="89"/>
  <c r="E255" i="89"/>
  <c r="E256" i="89"/>
  <c r="E257" i="89"/>
  <c r="E258" i="89"/>
  <c r="E259" i="89"/>
  <c r="E260" i="89"/>
  <c r="E261" i="89"/>
  <c r="E262" i="89"/>
  <c r="E263" i="89"/>
  <c r="E264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G245" i="88" s="1"/>
  <c r="J245" i="88" s="1"/>
  <c r="E246" i="88"/>
  <c r="E247" i="88"/>
  <c r="E248" i="88"/>
  <c r="E249" i="88"/>
  <c r="E250" i="88"/>
  <c r="E251" i="88"/>
  <c r="E252" i="88"/>
  <c r="E253" i="88"/>
  <c r="G253" i="88" s="1"/>
  <c r="J253" i="88" s="1"/>
  <c r="E254" i="88"/>
  <c r="E255" i="88"/>
  <c r="E256" i="88"/>
  <c r="E257" i="88"/>
  <c r="E258" i="88"/>
  <c r="E259" i="88"/>
  <c r="E260" i="88"/>
  <c r="E261" i="88"/>
  <c r="E262" i="88"/>
  <c r="E263" i="88"/>
  <c r="E264" i="88"/>
  <c r="E5" i="88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G245" i="87" s="1"/>
  <c r="J245" i="87" s="1"/>
  <c r="E246" i="87"/>
  <c r="E247" i="87"/>
  <c r="E248" i="87"/>
  <c r="E249" i="87"/>
  <c r="E250" i="87"/>
  <c r="E251" i="87"/>
  <c r="E252" i="87"/>
  <c r="E253" i="87"/>
  <c r="G253" i="87" s="1"/>
  <c r="J253" i="87" s="1"/>
  <c r="E254" i="87"/>
  <c r="E255" i="87"/>
  <c r="E256" i="87"/>
  <c r="E257" i="87"/>
  <c r="E258" i="87"/>
  <c r="E259" i="87"/>
  <c r="E260" i="87"/>
  <c r="E261" i="87"/>
  <c r="E262" i="87"/>
  <c r="E263" i="87"/>
  <c r="E264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G245" i="86" s="1"/>
  <c r="J245" i="86" s="1"/>
  <c r="E246" i="86"/>
  <c r="E247" i="86"/>
  <c r="E248" i="86"/>
  <c r="E249" i="86"/>
  <c r="E250" i="86"/>
  <c r="E251" i="86"/>
  <c r="E252" i="86"/>
  <c r="E253" i="86"/>
  <c r="G253" i="86" s="1"/>
  <c r="J253" i="86" s="1"/>
  <c r="E254" i="86"/>
  <c r="E255" i="86"/>
  <c r="E256" i="86"/>
  <c r="E257" i="86"/>
  <c r="E258" i="86"/>
  <c r="E259" i="86"/>
  <c r="E260" i="86"/>
  <c r="E261" i="86"/>
  <c r="E262" i="86"/>
  <c r="E263" i="86"/>
  <c r="E6" i="86"/>
  <c r="E7" i="86"/>
  <c r="E8" i="86"/>
  <c r="E9" i="86"/>
  <c r="E10" i="86"/>
  <c r="E12" i="86"/>
  <c r="E13" i="86"/>
  <c r="E14" i="86"/>
  <c r="E15" i="86"/>
  <c r="E16" i="86"/>
  <c r="E17" i="86"/>
  <c r="E18" i="86"/>
  <c r="E19" i="86"/>
  <c r="E20" i="86"/>
  <c r="E21" i="86"/>
  <c r="E5" i="86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G253" i="85" s="1"/>
  <c r="J253" i="85" s="1"/>
  <c r="E254" i="85"/>
  <c r="E255" i="85"/>
  <c r="E256" i="85"/>
  <c r="E257" i="85"/>
  <c r="E258" i="85"/>
  <c r="E259" i="85"/>
  <c r="E260" i="85"/>
  <c r="E261" i="85"/>
  <c r="E262" i="85"/>
  <c r="E263" i="85"/>
  <c r="E264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5" i="85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G246" i="84" s="1"/>
  <c r="J246" i="84" s="1"/>
  <c r="E247" i="84"/>
  <c r="G247" i="84" s="1"/>
  <c r="J247" i="84" s="1"/>
  <c r="E248" i="84"/>
  <c r="E249" i="84"/>
  <c r="E250" i="84"/>
  <c r="E251" i="84"/>
  <c r="E252" i="84"/>
  <c r="E253" i="84"/>
  <c r="E254" i="84"/>
  <c r="G254" i="84" s="1"/>
  <c r="J254" i="84" s="1"/>
  <c r="E255" i="84"/>
  <c r="G255" i="84" s="1"/>
  <c r="J255" i="84" s="1"/>
  <c r="E256" i="84"/>
  <c r="E257" i="84"/>
  <c r="E258" i="84"/>
  <c r="E259" i="84"/>
  <c r="E260" i="84"/>
  <c r="E261" i="84"/>
  <c r="E262" i="84"/>
  <c r="E263" i="84"/>
  <c r="E26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5" i="84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G248" i="83" s="1"/>
  <c r="J248" i="83" s="1"/>
  <c r="E249" i="83"/>
  <c r="E250" i="83"/>
  <c r="E251" i="83"/>
  <c r="E252" i="83"/>
  <c r="E253" i="83"/>
  <c r="E254" i="83"/>
  <c r="E255" i="83"/>
  <c r="E256" i="83"/>
  <c r="G256" i="83" s="1"/>
  <c r="J256" i="83" s="1"/>
  <c r="E257" i="83"/>
  <c r="E258" i="83"/>
  <c r="E259" i="83"/>
  <c r="E260" i="83"/>
  <c r="E261" i="83"/>
  <c r="E262" i="83"/>
  <c r="E263" i="83"/>
  <c r="E264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5" i="83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G244" i="82" s="1"/>
  <c r="J244" i="82" s="1"/>
  <c r="E245" i="82"/>
  <c r="E246" i="82"/>
  <c r="E247" i="82"/>
  <c r="E248" i="82"/>
  <c r="E249" i="82"/>
  <c r="E250" i="82"/>
  <c r="E251" i="82"/>
  <c r="E252" i="82"/>
  <c r="G252" i="82" s="1"/>
  <c r="J252" i="82" s="1"/>
  <c r="E253" i="82"/>
  <c r="E254" i="82"/>
  <c r="E255" i="82"/>
  <c r="E256" i="82"/>
  <c r="E257" i="82"/>
  <c r="E258" i="82"/>
  <c r="E259" i="82"/>
  <c r="E260" i="82"/>
  <c r="E261" i="82"/>
  <c r="E262" i="82"/>
  <c r="E263" i="82"/>
  <c r="E264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5" i="82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G241" i="81" s="1"/>
  <c r="J241" i="81" s="1"/>
  <c r="E242" i="81"/>
  <c r="E243" i="81"/>
  <c r="E244" i="81"/>
  <c r="E245" i="81"/>
  <c r="E246" i="81"/>
  <c r="E247" i="81"/>
  <c r="E248" i="81"/>
  <c r="E249" i="81"/>
  <c r="G249" i="81" s="1"/>
  <c r="J249" i="81" s="1"/>
  <c r="E250" i="81"/>
  <c r="E251" i="81"/>
  <c r="E252" i="81"/>
  <c r="E253" i="81"/>
  <c r="E254" i="81"/>
  <c r="E255" i="81"/>
  <c r="E256" i="81"/>
  <c r="E257" i="81"/>
  <c r="G257" i="81" s="1"/>
  <c r="J257" i="81" s="1"/>
  <c r="E258" i="81"/>
  <c r="E259" i="81"/>
  <c r="E260" i="81"/>
  <c r="E261" i="81"/>
  <c r="E262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G241" i="80" s="1"/>
  <c r="J241" i="80" s="1"/>
  <c r="E242" i="80"/>
  <c r="E243" i="80"/>
  <c r="E244" i="80"/>
  <c r="E245" i="80"/>
  <c r="E246" i="80"/>
  <c r="E247" i="80"/>
  <c r="E248" i="80"/>
  <c r="E249" i="80"/>
  <c r="G249" i="80" s="1"/>
  <c r="J249" i="80" s="1"/>
  <c r="E250" i="80"/>
  <c r="E251" i="80"/>
  <c r="E252" i="80"/>
  <c r="E253" i="80"/>
  <c r="E254" i="80"/>
  <c r="E255" i="80"/>
  <c r="E256" i="80"/>
  <c r="E257" i="80"/>
  <c r="G257" i="80" s="1"/>
  <c r="J257" i="80" s="1"/>
  <c r="E258" i="80"/>
  <c r="E259" i="80"/>
  <c r="G259" i="80" s="1"/>
  <c r="J259" i="80" s="1"/>
  <c r="E260" i="80"/>
  <c r="E261" i="80"/>
  <c r="E262" i="80"/>
  <c r="E263" i="80"/>
  <c r="E264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G242" i="79" s="1"/>
  <c r="J242" i="79" s="1"/>
  <c r="E243" i="79"/>
  <c r="E244" i="79"/>
  <c r="E245" i="79"/>
  <c r="E246" i="79"/>
  <c r="E247" i="79"/>
  <c r="E248" i="79"/>
  <c r="E249" i="79"/>
  <c r="E250" i="79"/>
  <c r="G250" i="79" s="1"/>
  <c r="J250" i="79" s="1"/>
  <c r="E251" i="79"/>
  <c r="E252" i="79"/>
  <c r="E253" i="79"/>
  <c r="E254" i="79"/>
  <c r="E255" i="79"/>
  <c r="E256" i="79"/>
  <c r="E257" i="79"/>
  <c r="E258" i="79"/>
  <c r="G258" i="79" s="1"/>
  <c r="J258" i="79" s="1"/>
  <c r="E259" i="79"/>
  <c r="E260" i="79"/>
  <c r="E261" i="79"/>
  <c r="E262" i="79"/>
  <c r="E263" i="79"/>
  <c r="E264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5" i="79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G247" i="78" s="1"/>
  <c r="J247" i="78" s="1"/>
  <c r="E248" i="78"/>
  <c r="E249" i="78"/>
  <c r="E250" i="78"/>
  <c r="E251" i="78"/>
  <c r="E252" i="78"/>
  <c r="E253" i="78"/>
  <c r="E254" i="78"/>
  <c r="E255" i="78"/>
  <c r="G255" i="78" s="1"/>
  <c r="J255" i="78" s="1"/>
  <c r="E256" i="78"/>
  <c r="E257" i="78"/>
  <c r="E258" i="78"/>
  <c r="E259" i="78"/>
  <c r="E260" i="78"/>
  <c r="E261" i="78"/>
  <c r="E262" i="78"/>
  <c r="E263" i="78"/>
  <c r="E264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5" i="78"/>
  <c r="G259" i="81"/>
  <c r="J259" i="81" s="1"/>
  <c r="G258" i="81"/>
  <c r="J258" i="81" s="1"/>
  <c r="G256" i="81"/>
  <c r="J256" i="81" s="1"/>
  <c r="G255" i="81"/>
  <c r="J255" i="81" s="1"/>
  <c r="G254" i="81"/>
  <c r="J254" i="81" s="1"/>
  <c r="G253" i="81"/>
  <c r="J253" i="81" s="1"/>
  <c r="G252" i="81"/>
  <c r="J252" i="81" s="1"/>
  <c r="G251" i="81"/>
  <c r="J251" i="81" s="1"/>
  <c r="G250" i="81"/>
  <c r="J250" i="81" s="1"/>
  <c r="G248" i="81"/>
  <c r="J248" i="81" s="1"/>
  <c r="G247" i="81"/>
  <c r="J247" i="81" s="1"/>
  <c r="G246" i="81"/>
  <c r="J246" i="81" s="1"/>
  <c r="G245" i="81"/>
  <c r="J245" i="81" s="1"/>
  <c r="G244" i="81"/>
  <c r="J244" i="81" s="1"/>
  <c r="G243" i="81"/>
  <c r="J243" i="81" s="1"/>
  <c r="G242" i="81"/>
  <c r="J242" i="81" s="1"/>
  <c r="G259" i="82"/>
  <c r="J259" i="82" s="1"/>
  <c r="G258" i="82"/>
  <c r="J258" i="82" s="1"/>
  <c r="G257" i="82"/>
  <c r="J257" i="82" s="1"/>
  <c r="G256" i="82"/>
  <c r="J256" i="82" s="1"/>
  <c r="G255" i="82"/>
  <c r="J255" i="82" s="1"/>
  <c r="G254" i="82"/>
  <c r="J254" i="82" s="1"/>
  <c r="G253" i="82"/>
  <c r="J253" i="82" s="1"/>
  <c r="G251" i="82"/>
  <c r="J251" i="82" s="1"/>
  <c r="G250" i="82"/>
  <c r="J250" i="82" s="1"/>
  <c r="G249" i="82"/>
  <c r="J249" i="82" s="1"/>
  <c r="J248" i="82"/>
  <c r="G248" i="82"/>
  <c r="G247" i="82"/>
  <c r="J247" i="82" s="1"/>
  <c r="G246" i="82"/>
  <c r="J246" i="82" s="1"/>
  <c r="G245" i="82"/>
  <c r="J245" i="82" s="1"/>
  <c r="G243" i="82"/>
  <c r="J243" i="82" s="1"/>
  <c r="G242" i="82"/>
  <c r="J242" i="82" s="1"/>
  <c r="G241" i="82"/>
  <c r="J241" i="82" s="1"/>
  <c r="G259" i="83"/>
  <c r="J259" i="83" s="1"/>
  <c r="G258" i="83"/>
  <c r="J258" i="83" s="1"/>
  <c r="G257" i="83"/>
  <c r="J257" i="83" s="1"/>
  <c r="G255" i="83"/>
  <c r="J255" i="83" s="1"/>
  <c r="G254" i="83"/>
  <c r="J254" i="83" s="1"/>
  <c r="G253" i="83"/>
  <c r="J253" i="83" s="1"/>
  <c r="G252" i="83"/>
  <c r="J252" i="83" s="1"/>
  <c r="G251" i="83"/>
  <c r="J251" i="83" s="1"/>
  <c r="G250" i="83"/>
  <c r="J250" i="83" s="1"/>
  <c r="G249" i="83"/>
  <c r="J249" i="83" s="1"/>
  <c r="G247" i="83"/>
  <c r="J247" i="83" s="1"/>
  <c r="G246" i="83"/>
  <c r="J246" i="83" s="1"/>
  <c r="G245" i="83"/>
  <c r="J245" i="83" s="1"/>
  <c r="G244" i="83"/>
  <c r="J244" i="83" s="1"/>
  <c r="G243" i="83"/>
  <c r="J243" i="83" s="1"/>
  <c r="G242" i="83"/>
  <c r="J242" i="83" s="1"/>
  <c r="G241" i="83"/>
  <c r="J241" i="83" s="1"/>
  <c r="G259" i="84"/>
  <c r="J259" i="84" s="1"/>
  <c r="G258" i="84"/>
  <c r="J258" i="84" s="1"/>
  <c r="G257" i="84"/>
  <c r="J257" i="84" s="1"/>
  <c r="G256" i="84"/>
  <c r="J256" i="84" s="1"/>
  <c r="G253" i="84"/>
  <c r="J253" i="84" s="1"/>
  <c r="G252" i="84"/>
  <c r="J252" i="84" s="1"/>
  <c r="G251" i="84"/>
  <c r="J251" i="84" s="1"/>
  <c r="G250" i="84"/>
  <c r="J250" i="84" s="1"/>
  <c r="G249" i="84"/>
  <c r="J249" i="84" s="1"/>
  <c r="G248" i="84"/>
  <c r="J248" i="84" s="1"/>
  <c r="G245" i="84"/>
  <c r="J245" i="84" s="1"/>
  <c r="G244" i="84"/>
  <c r="J244" i="84" s="1"/>
  <c r="G243" i="84"/>
  <c r="J243" i="84" s="1"/>
  <c r="G242" i="84"/>
  <c r="J242" i="84" s="1"/>
  <c r="G241" i="84"/>
  <c r="J241" i="84" s="1"/>
  <c r="G259" i="85"/>
  <c r="J259" i="85" s="1"/>
  <c r="G258" i="85"/>
  <c r="J258" i="85" s="1"/>
  <c r="G257" i="85"/>
  <c r="J257" i="85" s="1"/>
  <c r="G256" i="85"/>
  <c r="J256" i="85" s="1"/>
  <c r="G255" i="85"/>
  <c r="J255" i="85" s="1"/>
  <c r="G254" i="85"/>
  <c r="J254" i="85" s="1"/>
  <c r="G252" i="85"/>
  <c r="J252" i="85" s="1"/>
  <c r="G251" i="85"/>
  <c r="J251" i="85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4" i="85"/>
  <c r="J244" i="85" s="1"/>
  <c r="G243" i="85"/>
  <c r="J243" i="85" s="1"/>
  <c r="G242" i="85"/>
  <c r="J242" i="85" s="1"/>
  <c r="G241" i="85"/>
  <c r="J241" i="85" s="1"/>
  <c r="G259" i="86"/>
  <c r="J259" i="86" s="1"/>
  <c r="G258" i="86"/>
  <c r="J258" i="86" s="1"/>
  <c r="G257" i="86"/>
  <c r="J257" i="86" s="1"/>
  <c r="G256" i="86"/>
  <c r="J256" i="86" s="1"/>
  <c r="G255" i="86"/>
  <c r="J255" i="86" s="1"/>
  <c r="G254" i="86"/>
  <c r="J254" i="86" s="1"/>
  <c r="G252" i="86"/>
  <c r="J252" i="86" s="1"/>
  <c r="G251" i="86"/>
  <c r="J251" i="86" s="1"/>
  <c r="G250" i="86"/>
  <c r="J250" i="86" s="1"/>
  <c r="G249" i="86"/>
  <c r="J249" i="86" s="1"/>
  <c r="G248" i="86"/>
  <c r="J248" i="86" s="1"/>
  <c r="G247" i="86"/>
  <c r="J247" i="86" s="1"/>
  <c r="G246" i="86"/>
  <c r="J246" i="86" s="1"/>
  <c r="G244" i="86"/>
  <c r="J244" i="86" s="1"/>
  <c r="G243" i="86"/>
  <c r="J243" i="86" s="1"/>
  <c r="G242" i="86"/>
  <c r="J242" i="86" s="1"/>
  <c r="G241" i="86"/>
  <c r="J241" i="86" s="1"/>
  <c r="G259" i="87"/>
  <c r="J259" i="87" s="1"/>
  <c r="G258" i="87"/>
  <c r="J258" i="87" s="1"/>
  <c r="G257" i="87"/>
  <c r="J257" i="87" s="1"/>
  <c r="G256" i="87"/>
  <c r="J256" i="87" s="1"/>
  <c r="G255" i="87"/>
  <c r="J255" i="87" s="1"/>
  <c r="G254" i="87"/>
  <c r="J254" i="87" s="1"/>
  <c r="G252" i="87"/>
  <c r="J252" i="87" s="1"/>
  <c r="G251" i="87"/>
  <c r="J251" i="87" s="1"/>
  <c r="G250" i="87"/>
  <c r="J250" i="87" s="1"/>
  <c r="G249" i="87"/>
  <c r="J249" i="87" s="1"/>
  <c r="G248" i="87"/>
  <c r="J248" i="87" s="1"/>
  <c r="G247" i="87"/>
  <c r="J247" i="87" s="1"/>
  <c r="G246" i="87"/>
  <c r="J246" i="87" s="1"/>
  <c r="G244" i="87"/>
  <c r="J244" i="87" s="1"/>
  <c r="G243" i="87"/>
  <c r="J243" i="87" s="1"/>
  <c r="G242" i="87"/>
  <c r="J242" i="87" s="1"/>
  <c r="G241" i="87"/>
  <c r="J241" i="87" s="1"/>
  <c r="G259" i="88"/>
  <c r="J259" i="88" s="1"/>
  <c r="G258" i="88"/>
  <c r="J258" i="88" s="1"/>
  <c r="G257" i="88"/>
  <c r="J257" i="88" s="1"/>
  <c r="G256" i="88"/>
  <c r="J256" i="88" s="1"/>
  <c r="G255" i="88"/>
  <c r="J255" i="88" s="1"/>
  <c r="G254" i="88"/>
  <c r="J254" i="88" s="1"/>
  <c r="G252" i="88"/>
  <c r="J252" i="88" s="1"/>
  <c r="G251" i="88"/>
  <c r="J251" i="88" s="1"/>
  <c r="G250" i="88"/>
  <c r="J250" i="88" s="1"/>
  <c r="G249" i="88"/>
  <c r="J249" i="88" s="1"/>
  <c r="G248" i="88"/>
  <c r="J248" i="88" s="1"/>
  <c r="G247" i="88"/>
  <c r="J247" i="88" s="1"/>
  <c r="G246" i="88"/>
  <c r="J246" i="88" s="1"/>
  <c r="G244" i="88"/>
  <c r="J244" i="88" s="1"/>
  <c r="G243" i="88"/>
  <c r="J243" i="88" s="1"/>
  <c r="G242" i="88"/>
  <c r="J242" i="88" s="1"/>
  <c r="G241" i="88"/>
  <c r="J241" i="88" s="1"/>
  <c r="G259" i="89"/>
  <c r="J259" i="89" s="1"/>
  <c r="G258" i="89"/>
  <c r="J258" i="89" s="1"/>
  <c r="G257" i="89"/>
  <c r="J257" i="89" s="1"/>
  <c r="G256" i="89"/>
  <c r="J256" i="89" s="1"/>
  <c r="G255" i="89"/>
  <c r="J255" i="89" s="1"/>
  <c r="G254" i="89"/>
  <c r="J254" i="89" s="1"/>
  <c r="G252" i="89"/>
  <c r="J252" i="89" s="1"/>
  <c r="G251" i="89"/>
  <c r="J251" i="89" s="1"/>
  <c r="G250" i="89"/>
  <c r="J250" i="89" s="1"/>
  <c r="G249" i="89"/>
  <c r="J249" i="89" s="1"/>
  <c r="G248" i="89"/>
  <c r="J248" i="89" s="1"/>
  <c r="G247" i="89"/>
  <c r="J247" i="89" s="1"/>
  <c r="G246" i="89"/>
  <c r="J246" i="89" s="1"/>
  <c r="G244" i="89"/>
  <c r="J244" i="89" s="1"/>
  <c r="G243" i="89"/>
  <c r="J243" i="89" s="1"/>
  <c r="G242" i="89"/>
  <c r="J242" i="89" s="1"/>
  <c r="G241" i="89"/>
  <c r="J241" i="89" s="1"/>
  <c r="G258" i="90"/>
  <c r="J258" i="90" s="1"/>
  <c r="G257" i="90"/>
  <c r="J257" i="90" s="1"/>
  <c r="G256" i="90"/>
  <c r="J256" i="90" s="1"/>
  <c r="G255" i="90"/>
  <c r="J255" i="90" s="1"/>
  <c r="G254" i="90"/>
  <c r="J254" i="90" s="1"/>
  <c r="G253" i="90"/>
  <c r="J253" i="90" s="1"/>
  <c r="G252" i="90"/>
  <c r="J252" i="90" s="1"/>
  <c r="G250" i="90"/>
  <c r="J250" i="90" s="1"/>
  <c r="G249" i="90"/>
  <c r="J249" i="90" s="1"/>
  <c r="G248" i="90"/>
  <c r="J248" i="90" s="1"/>
  <c r="G247" i="90"/>
  <c r="J247" i="90" s="1"/>
  <c r="G246" i="90"/>
  <c r="J246" i="90" s="1"/>
  <c r="G245" i="90"/>
  <c r="J245" i="90" s="1"/>
  <c r="G244" i="90"/>
  <c r="J244" i="90" s="1"/>
  <c r="G243" i="90"/>
  <c r="J243" i="90" s="1"/>
  <c r="G242" i="90"/>
  <c r="J242" i="90" s="1"/>
  <c r="G241" i="90"/>
  <c r="J241" i="90" s="1"/>
  <c r="G259" i="91"/>
  <c r="J259" i="91" s="1"/>
  <c r="G258" i="91"/>
  <c r="J258" i="91" s="1"/>
  <c r="G257" i="91"/>
  <c r="J257" i="91" s="1"/>
  <c r="G256" i="91"/>
  <c r="J256" i="91" s="1"/>
  <c r="G255" i="91"/>
  <c r="J255" i="91" s="1"/>
  <c r="G254" i="91"/>
  <c r="J254" i="91" s="1"/>
  <c r="G253" i="91"/>
  <c r="J253" i="91" s="1"/>
  <c r="G252" i="91"/>
  <c r="J252" i="91" s="1"/>
  <c r="G251" i="91"/>
  <c r="J251" i="91" s="1"/>
  <c r="G250" i="91"/>
  <c r="J250" i="91" s="1"/>
  <c r="G249" i="91"/>
  <c r="J249" i="91" s="1"/>
  <c r="G248" i="91"/>
  <c r="J248" i="91" s="1"/>
  <c r="G247" i="91"/>
  <c r="J247" i="91" s="1"/>
  <c r="G245" i="91"/>
  <c r="J245" i="91" s="1"/>
  <c r="G244" i="91"/>
  <c r="J244" i="91" s="1"/>
  <c r="G243" i="91"/>
  <c r="J243" i="91" s="1"/>
  <c r="G242" i="91"/>
  <c r="J242" i="91" s="1"/>
  <c r="G241" i="91"/>
  <c r="J241" i="91" s="1"/>
  <c r="G259" i="92"/>
  <c r="J259" i="92" s="1"/>
  <c r="J258" i="92"/>
  <c r="G258" i="92"/>
  <c r="G257" i="92"/>
  <c r="J257" i="92" s="1"/>
  <c r="G256" i="92"/>
  <c r="J256" i="92" s="1"/>
  <c r="G255" i="92"/>
  <c r="J255" i="92" s="1"/>
  <c r="G253" i="92"/>
  <c r="J253" i="92" s="1"/>
  <c r="G252" i="92"/>
  <c r="J252" i="92" s="1"/>
  <c r="G251" i="92"/>
  <c r="J251" i="92" s="1"/>
  <c r="G250" i="92"/>
  <c r="J250" i="92" s="1"/>
  <c r="G249" i="92"/>
  <c r="J249" i="92" s="1"/>
  <c r="G248" i="92"/>
  <c r="J248" i="92" s="1"/>
  <c r="G247" i="92"/>
  <c r="J247" i="92" s="1"/>
  <c r="G245" i="92"/>
  <c r="J245" i="92" s="1"/>
  <c r="G244" i="92"/>
  <c r="J244" i="92" s="1"/>
  <c r="G243" i="92"/>
  <c r="J243" i="92" s="1"/>
  <c r="G242" i="92"/>
  <c r="J242" i="92" s="1"/>
  <c r="G241" i="92"/>
  <c r="J241" i="92" s="1"/>
  <c r="G258" i="93"/>
  <c r="J258" i="93" s="1"/>
  <c r="G257" i="93"/>
  <c r="J257" i="93" s="1"/>
  <c r="G256" i="93"/>
  <c r="J256" i="93" s="1"/>
  <c r="G255" i="93"/>
  <c r="J255" i="93" s="1"/>
  <c r="G254" i="93"/>
  <c r="J254" i="93" s="1"/>
  <c r="G253" i="93"/>
  <c r="J253" i="93" s="1"/>
  <c r="G252" i="93"/>
  <c r="J252" i="93" s="1"/>
  <c r="G251" i="93"/>
  <c r="J251" i="93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2" i="93"/>
  <c r="J242" i="93" s="1"/>
  <c r="G241" i="93"/>
  <c r="J241" i="93" s="1"/>
  <c r="G259" i="94"/>
  <c r="J259" i="94" s="1"/>
  <c r="G258" i="94"/>
  <c r="J258" i="94" s="1"/>
  <c r="G257" i="94"/>
  <c r="J257" i="94" s="1"/>
  <c r="G255" i="94"/>
  <c r="J255" i="94" s="1"/>
  <c r="G254" i="94"/>
  <c r="J254" i="94" s="1"/>
  <c r="G253" i="94"/>
  <c r="J253" i="94" s="1"/>
  <c r="G252" i="94"/>
  <c r="J252" i="94" s="1"/>
  <c r="G251" i="94"/>
  <c r="J251" i="94" s="1"/>
  <c r="G250" i="94"/>
  <c r="J250" i="94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2" i="94"/>
  <c r="J242" i="94" s="1"/>
  <c r="G241" i="94"/>
  <c r="J241" i="94" s="1"/>
  <c r="G259" i="95"/>
  <c r="J259" i="95" s="1"/>
  <c r="G258" i="95"/>
  <c r="J258" i="95" s="1"/>
  <c r="G257" i="95"/>
  <c r="J257" i="95" s="1"/>
  <c r="G255" i="95"/>
  <c r="J255" i="95" s="1"/>
  <c r="G254" i="95"/>
  <c r="J254" i="95" s="1"/>
  <c r="G253" i="95"/>
  <c r="J253" i="95" s="1"/>
  <c r="G252" i="95"/>
  <c r="J252" i="95" s="1"/>
  <c r="G251" i="95"/>
  <c r="J251" i="95" s="1"/>
  <c r="G250" i="95"/>
  <c r="J250" i="95" s="1"/>
  <c r="G249" i="95"/>
  <c r="J249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2" i="95"/>
  <c r="J242" i="95" s="1"/>
  <c r="G241" i="95"/>
  <c r="J241" i="95" s="1"/>
  <c r="G259" i="96"/>
  <c r="J259" i="96" s="1"/>
  <c r="G257" i="96"/>
  <c r="J257" i="96" s="1"/>
  <c r="G256" i="96"/>
  <c r="J256" i="96" s="1"/>
  <c r="G255" i="96"/>
  <c r="J255" i="96" s="1"/>
  <c r="G254" i="96"/>
  <c r="J254" i="96" s="1"/>
  <c r="G253" i="96"/>
  <c r="J253" i="96" s="1"/>
  <c r="G252" i="96"/>
  <c r="J252" i="96" s="1"/>
  <c r="G251" i="96"/>
  <c r="J251" i="96" s="1"/>
  <c r="G250" i="96"/>
  <c r="J250" i="96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1" i="96"/>
  <c r="J241" i="96" s="1"/>
  <c r="G259" i="97"/>
  <c r="J259" i="97" s="1"/>
  <c r="G258" i="97"/>
  <c r="J258" i="97" s="1"/>
  <c r="G257" i="97"/>
  <c r="J257" i="97" s="1"/>
  <c r="G256" i="97"/>
  <c r="J256" i="97" s="1"/>
  <c r="G255" i="97"/>
  <c r="J255" i="97" s="1"/>
  <c r="G254" i="97"/>
  <c r="J254" i="97" s="1"/>
  <c r="G253" i="97"/>
  <c r="J253" i="97" s="1"/>
  <c r="G252" i="97"/>
  <c r="J252" i="97" s="1"/>
  <c r="G251" i="97"/>
  <c r="J251" i="97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4" i="97"/>
  <c r="J244" i="97" s="1"/>
  <c r="G243" i="97"/>
  <c r="J243" i="97" s="1"/>
  <c r="G242" i="97"/>
  <c r="J242" i="97" s="1"/>
  <c r="G241" i="97"/>
  <c r="J241" i="97" s="1"/>
  <c r="G259" i="98"/>
  <c r="J259" i="98" s="1"/>
  <c r="G258" i="98"/>
  <c r="J258" i="98" s="1"/>
  <c r="G257" i="98"/>
  <c r="J257" i="98" s="1"/>
  <c r="G256" i="98"/>
  <c r="J256" i="98" s="1"/>
  <c r="G255" i="98"/>
  <c r="J255" i="98" s="1"/>
  <c r="G254" i="98"/>
  <c r="J254" i="98" s="1"/>
  <c r="G253" i="98"/>
  <c r="J253" i="98" s="1"/>
  <c r="G252" i="98"/>
  <c r="J252" i="98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4" i="98"/>
  <c r="J244" i="98" s="1"/>
  <c r="G243" i="98"/>
  <c r="J243" i="98" s="1"/>
  <c r="G242" i="98"/>
  <c r="J242" i="98" s="1"/>
  <c r="G241" i="98"/>
  <c r="J241" i="98" s="1"/>
  <c r="G259" i="99"/>
  <c r="J259" i="99" s="1"/>
  <c r="G258" i="99"/>
  <c r="J258" i="99" s="1"/>
  <c r="G257" i="99"/>
  <c r="J257" i="99" s="1"/>
  <c r="G256" i="99"/>
  <c r="J256" i="99" s="1"/>
  <c r="G255" i="99"/>
  <c r="J255" i="99" s="1"/>
  <c r="G254" i="99"/>
  <c r="J254" i="99" s="1"/>
  <c r="G253" i="99"/>
  <c r="J253" i="99" s="1"/>
  <c r="G252" i="99"/>
  <c r="J252" i="99" s="1"/>
  <c r="G251" i="99"/>
  <c r="J251" i="99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1" i="99"/>
  <c r="J241" i="99" s="1"/>
  <c r="G259" i="100"/>
  <c r="J259" i="100" s="1"/>
  <c r="G258" i="100"/>
  <c r="J258" i="100" s="1"/>
  <c r="G257" i="100"/>
  <c r="J257" i="100" s="1"/>
  <c r="G256" i="100"/>
  <c r="J256" i="100" s="1"/>
  <c r="G255" i="100"/>
  <c r="J255" i="100" s="1"/>
  <c r="G254" i="100"/>
  <c r="J254" i="100" s="1"/>
  <c r="G252" i="100"/>
  <c r="J252" i="100" s="1"/>
  <c r="G251" i="100"/>
  <c r="J251" i="100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4" i="100"/>
  <c r="J244" i="100" s="1"/>
  <c r="G243" i="100"/>
  <c r="J243" i="100" s="1"/>
  <c r="G242" i="100"/>
  <c r="J242" i="100" s="1"/>
  <c r="G241" i="100"/>
  <c r="J241" i="100" s="1"/>
  <c r="G259" i="101"/>
  <c r="J259" i="101" s="1"/>
  <c r="G258" i="101"/>
  <c r="J258" i="101" s="1"/>
  <c r="G257" i="101"/>
  <c r="J257" i="101" s="1"/>
  <c r="G256" i="101"/>
  <c r="J256" i="101" s="1"/>
  <c r="G255" i="101"/>
  <c r="J255" i="101" s="1"/>
  <c r="G254" i="101"/>
  <c r="J254" i="101" s="1"/>
  <c r="G252" i="101"/>
  <c r="J252" i="101" s="1"/>
  <c r="G251" i="101"/>
  <c r="J251" i="101" s="1"/>
  <c r="G250" i="101"/>
  <c r="J250" i="101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2" i="101"/>
  <c r="J242" i="101" s="1"/>
  <c r="G241" i="101"/>
  <c r="J241" i="101" s="1"/>
  <c r="G259" i="102"/>
  <c r="J259" i="102" s="1"/>
  <c r="G258" i="102"/>
  <c r="J258" i="102" s="1"/>
  <c r="G257" i="102"/>
  <c r="J257" i="102" s="1"/>
  <c r="G256" i="102"/>
  <c r="J256" i="102" s="1"/>
  <c r="G254" i="102"/>
  <c r="J254" i="102" s="1"/>
  <c r="G253" i="102"/>
  <c r="J253" i="102" s="1"/>
  <c r="G252" i="102"/>
  <c r="J252" i="102" s="1"/>
  <c r="G251" i="102"/>
  <c r="J251" i="102" s="1"/>
  <c r="G250" i="102"/>
  <c r="J250" i="102" s="1"/>
  <c r="G249" i="102"/>
  <c r="J249" i="102" s="1"/>
  <c r="G248" i="102"/>
  <c r="J248" i="102" s="1"/>
  <c r="G246" i="102"/>
  <c r="J246" i="102" s="1"/>
  <c r="G245" i="102"/>
  <c r="J245" i="102" s="1"/>
  <c r="G244" i="102"/>
  <c r="J244" i="102" s="1"/>
  <c r="G243" i="102"/>
  <c r="J243" i="102" s="1"/>
  <c r="G242" i="102"/>
  <c r="J242" i="102" s="1"/>
  <c r="G241" i="102"/>
  <c r="J241" i="102" s="1"/>
  <c r="G259" i="103"/>
  <c r="J259" i="103" s="1"/>
  <c r="G258" i="103"/>
  <c r="J258" i="103" s="1"/>
  <c r="G257" i="103"/>
  <c r="J257" i="103" s="1"/>
  <c r="G256" i="103"/>
  <c r="J256" i="103" s="1"/>
  <c r="G255" i="103"/>
  <c r="J255" i="103" s="1"/>
  <c r="G254" i="103"/>
  <c r="J254" i="103" s="1"/>
  <c r="G252" i="103"/>
  <c r="J252" i="103" s="1"/>
  <c r="G251" i="103"/>
  <c r="J251" i="103" s="1"/>
  <c r="G250" i="103"/>
  <c r="J250" i="103" s="1"/>
  <c r="G249" i="103"/>
  <c r="J249" i="103" s="1"/>
  <c r="G248" i="103"/>
  <c r="J248" i="103" s="1"/>
  <c r="G247" i="103"/>
  <c r="J247" i="103" s="1"/>
  <c r="G246" i="103"/>
  <c r="J246" i="103" s="1"/>
  <c r="G244" i="103"/>
  <c r="J244" i="103" s="1"/>
  <c r="G243" i="103"/>
  <c r="J243" i="103" s="1"/>
  <c r="G242" i="103"/>
  <c r="J242" i="103" s="1"/>
  <c r="G241" i="103"/>
  <c r="J241" i="103" s="1"/>
  <c r="G259" i="104"/>
  <c r="J259" i="104" s="1"/>
  <c r="G258" i="104"/>
  <c r="J258" i="104" s="1"/>
  <c r="J257" i="104"/>
  <c r="G257" i="104"/>
  <c r="G256" i="104"/>
  <c r="J256" i="104" s="1"/>
  <c r="G255" i="104"/>
  <c r="J255" i="104" s="1"/>
  <c r="G254" i="104"/>
  <c r="J254" i="104" s="1"/>
  <c r="G253" i="104"/>
  <c r="J253" i="104" s="1"/>
  <c r="G251" i="104"/>
  <c r="J251" i="104" s="1"/>
  <c r="G250" i="104"/>
  <c r="J250" i="104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3" i="104"/>
  <c r="J243" i="104" s="1"/>
  <c r="G242" i="104"/>
  <c r="J242" i="104" s="1"/>
  <c r="G241" i="104"/>
  <c r="J241" i="104" s="1"/>
  <c r="G259" i="105"/>
  <c r="J259" i="105" s="1"/>
  <c r="G258" i="105"/>
  <c r="J258" i="105" s="1"/>
  <c r="G257" i="105"/>
  <c r="J257" i="105" s="1"/>
  <c r="G256" i="105"/>
  <c r="J256" i="105" s="1"/>
  <c r="G255" i="105"/>
  <c r="J255" i="105" s="1"/>
  <c r="G254" i="105"/>
  <c r="J254" i="105" s="1"/>
  <c r="G253" i="105"/>
  <c r="J253" i="105" s="1"/>
  <c r="G251" i="105"/>
  <c r="J251" i="105" s="1"/>
  <c r="G250" i="105"/>
  <c r="J250" i="105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2" i="105"/>
  <c r="J242" i="105" s="1"/>
  <c r="G241" i="105"/>
  <c r="J241" i="105" s="1"/>
  <c r="G259" i="106"/>
  <c r="J259" i="106" s="1"/>
  <c r="G258" i="106"/>
  <c r="J258" i="106" s="1"/>
  <c r="G257" i="106"/>
  <c r="J257" i="106" s="1"/>
  <c r="G256" i="106"/>
  <c r="J256" i="106" s="1"/>
  <c r="G255" i="106"/>
  <c r="J255" i="106" s="1"/>
  <c r="G254" i="106"/>
  <c r="J254" i="106" s="1"/>
  <c r="G253" i="106"/>
  <c r="J253" i="106" s="1"/>
  <c r="G251" i="106"/>
  <c r="J251" i="106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3" i="106"/>
  <c r="J243" i="106" s="1"/>
  <c r="G242" i="106"/>
  <c r="J242" i="106" s="1"/>
  <c r="G241" i="106"/>
  <c r="J241" i="106" s="1"/>
  <c r="G259" i="107"/>
  <c r="J259" i="107" s="1"/>
  <c r="J258" i="107"/>
  <c r="G258" i="107"/>
  <c r="G257" i="107"/>
  <c r="J257" i="107" s="1"/>
  <c r="G256" i="107"/>
  <c r="J256" i="107" s="1"/>
  <c r="G255" i="107"/>
  <c r="J255" i="107" s="1"/>
  <c r="J254" i="107"/>
  <c r="G254" i="107"/>
  <c r="G253" i="107"/>
  <c r="J253" i="107" s="1"/>
  <c r="G252" i="107"/>
  <c r="J252" i="107" s="1"/>
  <c r="G251" i="107"/>
  <c r="J251" i="107" s="1"/>
  <c r="J250" i="107"/>
  <c r="G250" i="107"/>
  <c r="G249" i="107"/>
  <c r="J249" i="107" s="1"/>
  <c r="G248" i="107"/>
  <c r="J248" i="107" s="1"/>
  <c r="G247" i="107"/>
  <c r="J247" i="107" s="1"/>
  <c r="J246" i="107"/>
  <c r="G246" i="107"/>
  <c r="G245" i="107"/>
  <c r="J245" i="107" s="1"/>
  <c r="G244" i="107"/>
  <c r="J244" i="107" s="1"/>
  <c r="G243" i="107"/>
  <c r="J243" i="107" s="1"/>
  <c r="J242" i="107"/>
  <c r="G242" i="107"/>
  <c r="G241" i="107"/>
  <c r="J241" i="107" s="1"/>
  <c r="G258" i="80"/>
  <c r="J258" i="80" s="1"/>
  <c r="G256" i="80"/>
  <c r="J256" i="80" s="1"/>
  <c r="G255" i="80"/>
  <c r="J255" i="80" s="1"/>
  <c r="G254" i="80"/>
  <c r="J254" i="80" s="1"/>
  <c r="G253" i="80"/>
  <c r="J253" i="80" s="1"/>
  <c r="G252" i="80"/>
  <c r="J252" i="80" s="1"/>
  <c r="G251" i="80"/>
  <c r="J251" i="80" s="1"/>
  <c r="G250" i="80"/>
  <c r="J250" i="80" s="1"/>
  <c r="G248" i="80"/>
  <c r="J248" i="80" s="1"/>
  <c r="G247" i="80"/>
  <c r="J247" i="80" s="1"/>
  <c r="G246" i="80"/>
  <c r="J246" i="80" s="1"/>
  <c r="G245" i="80"/>
  <c r="J245" i="80" s="1"/>
  <c r="G244" i="80"/>
  <c r="J244" i="80" s="1"/>
  <c r="G243" i="80"/>
  <c r="J243" i="80" s="1"/>
  <c r="G242" i="80"/>
  <c r="J242" i="80" s="1"/>
  <c r="G259" i="79"/>
  <c r="J259" i="79" s="1"/>
  <c r="G257" i="79"/>
  <c r="J257" i="79" s="1"/>
  <c r="G256" i="79"/>
  <c r="J256" i="79" s="1"/>
  <c r="G255" i="79"/>
  <c r="J255" i="79" s="1"/>
  <c r="G254" i="79"/>
  <c r="J254" i="79" s="1"/>
  <c r="G253" i="79"/>
  <c r="J253" i="79" s="1"/>
  <c r="G252" i="79"/>
  <c r="J252" i="79" s="1"/>
  <c r="G251" i="79"/>
  <c r="J251" i="79" s="1"/>
  <c r="G249" i="79"/>
  <c r="J249" i="79" s="1"/>
  <c r="G248" i="79"/>
  <c r="J248" i="79" s="1"/>
  <c r="G247" i="79"/>
  <c r="J247" i="79" s="1"/>
  <c r="G246" i="79"/>
  <c r="J246" i="79" s="1"/>
  <c r="G245" i="79"/>
  <c r="J245" i="79" s="1"/>
  <c r="G244" i="79"/>
  <c r="J244" i="79" s="1"/>
  <c r="G243" i="79"/>
  <c r="J243" i="79" s="1"/>
  <c r="G241" i="79"/>
  <c r="J241" i="79" s="1"/>
  <c r="G259" i="78"/>
  <c r="J259" i="78" s="1"/>
  <c r="G258" i="78"/>
  <c r="J258" i="78" s="1"/>
  <c r="G257" i="78"/>
  <c r="J257" i="78" s="1"/>
  <c r="G256" i="78"/>
  <c r="J256" i="78" s="1"/>
  <c r="G254" i="78"/>
  <c r="J254" i="78" s="1"/>
  <c r="G253" i="78"/>
  <c r="J253" i="78" s="1"/>
  <c r="G252" i="78"/>
  <c r="J252" i="78" s="1"/>
  <c r="G251" i="78"/>
  <c r="J251" i="78" s="1"/>
  <c r="G250" i="78"/>
  <c r="J250" i="78" s="1"/>
  <c r="G249" i="78"/>
  <c r="J249" i="78" s="1"/>
  <c r="G248" i="78"/>
  <c r="J248" i="78" s="1"/>
  <c r="G246" i="78"/>
  <c r="J246" i="78" s="1"/>
  <c r="G245" i="78"/>
  <c r="J245" i="78" s="1"/>
  <c r="G244" i="78"/>
  <c r="J244" i="78" s="1"/>
  <c r="G243" i="78"/>
  <c r="J243" i="78" s="1"/>
  <c r="G242" i="78"/>
  <c r="J242" i="78" s="1"/>
  <c r="G241" i="78"/>
  <c r="J241" i="78" s="1"/>
  <c r="G260" i="77"/>
  <c r="J260" i="77" s="1"/>
  <c r="G259" i="77"/>
  <c r="J259" i="77" s="1"/>
  <c r="G258" i="77"/>
  <c r="J258" i="77" s="1"/>
  <c r="G257" i="77"/>
  <c r="J257" i="77" s="1"/>
  <c r="G256" i="77"/>
  <c r="J256" i="77" s="1"/>
  <c r="G255" i="77"/>
  <c r="J255" i="77" s="1"/>
  <c r="G254" i="77"/>
  <c r="J254" i="77" s="1"/>
  <c r="G253" i="77"/>
  <c r="J253" i="77" s="1"/>
  <c r="G252" i="77"/>
  <c r="J252" i="77" s="1"/>
  <c r="G251" i="77"/>
  <c r="J251" i="77" s="1"/>
  <c r="G250" i="77"/>
  <c r="J250" i="77" s="1"/>
  <c r="G249" i="77"/>
  <c r="J249" i="77" s="1"/>
  <c r="G248" i="77"/>
  <c r="J248" i="77" s="1"/>
  <c r="G247" i="77"/>
  <c r="J247" i="77" s="1"/>
  <c r="G246" i="77"/>
  <c r="J246" i="77" s="1"/>
  <c r="G245" i="77"/>
  <c r="J245" i="77" s="1"/>
  <c r="G244" i="77"/>
  <c r="J244" i="77" s="1"/>
  <c r="G243" i="77"/>
  <c r="J243" i="77" s="1"/>
  <c r="G242" i="77"/>
  <c r="J242" i="77" s="1"/>
  <c r="G241" i="77"/>
  <c r="J241" i="77" s="1"/>
  <c r="J23" i="74"/>
  <c r="J24" i="74"/>
  <c r="J25" i="74"/>
  <c r="J26" i="74"/>
  <c r="J27" i="74"/>
  <c r="J28" i="74"/>
  <c r="E28" i="77" s="1"/>
  <c r="J29" i="74"/>
  <c r="J30" i="74"/>
  <c r="J31" i="74"/>
  <c r="J32" i="74"/>
  <c r="J33" i="74"/>
  <c r="J36" i="74"/>
  <c r="E36" i="77" s="1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E60" i="77" s="1"/>
  <c r="J61" i="74"/>
  <c r="J62" i="74"/>
  <c r="J63" i="74"/>
  <c r="J64" i="74"/>
  <c r="J65" i="74"/>
  <c r="J66" i="74"/>
  <c r="J67" i="74"/>
  <c r="J68" i="74"/>
  <c r="E68" i="77" s="1"/>
  <c r="J69" i="74"/>
  <c r="J70" i="74"/>
  <c r="J71" i="74"/>
  <c r="J72" i="74"/>
  <c r="J73" i="74"/>
  <c r="J74" i="74"/>
  <c r="J75" i="74"/>
  <c r="J76" i="74"/>
  <c r="E76" i="77" s="1"/>
  <c r="J77" i="74"/>
  <c r="J78" i="74"/>
  <c r="J79" i="74"/>
  <c r="J80" i="74"/>
  <c r="J81" i="74"/>
  <c r="J82" i="74"/>
  <c r="J83" i="74"/>
  <c r="J84" i="74"/>
  <c r="E84" i="77" s="1"/>
  <c r="J85" i="74"/>
  <c r="J86" i="74"/>
  <c r="J87" i="74"/>
  <c r="J88" i="74"/>
  <c r="J89" i="74"/>
  <c r="J90" i="74"/>
  <c r="J91" i="74"/>
  <c r="J92" i="74"/>
  <c r="E92" i="77" s="1"/>
  <c r="J93" i="74"/>
  <c r="J94" i="74"/>
  <c r="J95" i="74"/>
  <c r="J96" i="74"/>
  <c r="J97" i="74"/>
  <c r="J98" i="74"/>
  <c r="J99" i="74"/>
  <c r="J100" i="74"/>
  <c r="E100" i="77" s="1"/>
  <c r="J101" i="74"/>
  <c r="J102" i="74"/>
  <c r="J103" i="74"/>
  <c r="J104" i="74"/>
  <c r="J105" i="74"/>
  <c r="J106" i="74"/>
  <c r="J107" i="74"/>
  <c r="J108" i="74"/>
  <c r="E108" i="77" s="1"/>
  <c r="J109" i="74"/>
  <c r="J110" i="74"/>
  <c r="J111" i="74"/>
  <c r="J112" i="74"/>
  <c r="J113" i="74"/>
  <c r="J114" i="74"/>
  <c r="J115" i="74"/>
  <c r="J116" i="74"/>
  <c r="E116" i="77" s="1"/>
  <c r="J117" i="74"/>
  <c r="J118" i="74"/>
  <c r="J119" i="74"/>
  <c r="J120" i="74"/>
  <c r="J121" i="74"/>
  <c r="J122" i="74"/>
  <c r="J123" i="74"/>
  <c r="J124" i="74"/>
  <c r="E124" i="77" s="1"/>
  <c r="J125" i="74"/>
  <c r="J126" i="74"/>
  <c r="J127" i="74"/>
  <c r="J128" i="74"/>
  <c r="J129" i="74"/>
  <c r="J130" i="74"/>
  <c r="J131" i="74"/>
  <c r="J132" i="74"/>
  <c r="E132" i="77" s="1"/>
  <c r="J133" i="74"/>
  <c r="J134" i="74"/>
  <c r="J135" i="74"/>
  <c r="J136" i="74"/>
  <c r="J137" i="74"/>
  <c r="J138" i="74"/>
  <c r="J139" i="74"/>
  <c r="J140" i="74"/>
  <c r="E140" i="77" s="1"/>
  <c r="J141" i="74"/>
  <c r="J142" i="74"/>
  <c r="J143" i="74"/>
  <c r="J144" i="74"/>
  <c r="J145" i="74"/>
  <c r="J146" i="74"/>
  <c r="J147" i="74"/>
  <c r="J148" i="74"/>
  <c r="E148" i="77" s="1"/>
  <c r="J149" i="74"/>
  <c r="J150" i="74"/>
  <c r="J151" i="74"/>
  <c r="J152" i="74"/>
  <c r="J153" i="74"/>
  <c r="J154" i="74"/>
  <c r="J155" i="74"/>
  <c r="J156" i="74"/>
  <c r="E156" i="77" s="1"/>
  <c r="J157" i="74"/>
  <c r="J158" i="74"/>
  <c r="J159" i="74"/>
  <c r="J160" i="74"/>
  <c r="J161" i="74"/>
  <c r="J162" i="74"/>
  <c r="J163" i="74"/>
  <c r="J164" i="74"/>
  <c r="E164" i="77" s="1"/>
  <c r="J165" i="74"/>
  <c r="J166" i="74"/>
  <c r="J167" i="74"/>
  <c r="E167" i="77" s="1"/>
  <c r="J168" i="74"/>
  <c r="J169" i="74"/>
  <c r="J170" i="74"/>
  <c r="J171" i="74"/>
  <c r="J172" i="74"/>
  <c r="E172" i="77" s="1"/>
  <c r="J173" i="74"/>
  <c r="J174" i="74"/>
  <c r="E174" i="77" s="1"/>
  <c r="J175" i="74"/>
  <c r="J176" i="74"/>
  <c r="J177" i="74"/>
  <c r="J178" i="74"/>
  <c r="J179" i="74"/>
  <c r="J180" i="74"/>
  <c r="E180" i="77" s="1"/>
  <c r="J181" i="74"/>
  <c r="J182" i="74"/>
  <c r="E182" i="77" s="1"/>
  <c r="J183" i="74"/>
  <c r="E183" i="77" s="1"/>
  <c r="J184" i="74"/>
  <c r="J185" i="74"/>
  <c r="J186" i="74"/>
  <c r="J187" i="74"/>
  <c r="J188" i="74"/>
  <c r="E188" i="77" s="1"/>
  <c r="J189" i="74"/>
  <c r="J190" i="74"/>
  <c r="E190" i="77" s="1"/>
  <c r="J191" i="74"/>
  <c r="E191" i="77" s="1"/>
  <c r="J192" i="74"/>
  <c r="J193" i="74"/>
  <c r="J194" i="74"/>
  <c r="J195" i="74"/>
  <c r="J196" i="74"/>
  <c r="E196" i="77" s="1"/>
  <c r="J197" i="74"/>
  <c r="J198" i="74"/>
  <c r="E198" i="77" s="1"/>
  <c r="J199" i="74"/>
  <c r="E199" i="77" s="1"/>
  <c r="J200" i="74"/>
  <c r="J201" i="74"/>
  <c r="J202" i="74"/>
  <c r="J203" i="74"/>
  <c r="J204" i="74"/>
  <c r="E204" i="77" s="1"/>
  <c r="J205" i="74"/>
  <c r="J206" i="74"/>
  <c r="E206" i="77" s="1"/>
  <c r="J207" i="74"/>
  <c r="E207" i="77" s="1"/>
  <c r="J208" i="74"/>
  <c r="J209" i="74"/>
  <c r="J210" i="74"/>
  <c r="J211" i="74"/>
  <c r="J212" i="74"/>
  <c r="E212" i="77" s="1"/>
  <c r="J213" i="74"/>
  <c r="J214" i="74"/>
  <c r="E214" i="77" s="1"/>
  <c r="J215" i="74"/>
  <c r="E215" i="77" s="1"/>
  <c r="J216" i="74"/>
  <c r="J217" i="74"/>
  <c r="J218" i="74"/>
  <c r="J219" i="74"/>
  <c r="J220" i="74"/>
  <c r="E220" i="77" s="1"/>
  <c r="J221" i="74"/>
  <c r="J222" i="74"/>
  <c r="E222" i="77" s="1"/>
  <c r="J223" i="74"/>
  <c r="E223" i="77" s="1"/>
  <c r="J224" i="74"/>
  <c r="J225" i="74"/>
  <c r="J226" i="74"/>
  <c r="J227" i="74"/>
  <c r="J228" i="74"/>
  <c r="E228" i="77" s="1"/>
  <c r="J229" i="74"/>
  <c r="J230" i="74"/>
  <c r="E230" i="77" s="1"/>
  <c r="J231" i="74"/>
  <c r="E231" i="77" s="1"/>
  <c r="J232" i="74"/>
  <c r="J233" i="74"/>
  <c r="J234" i="74"/>
  <c r="J235" i="74"/>
  <c r="J236" i="74"/>
  <c r="E236" i="77" s="1"/>
  <c r="J237" i="74"/>
  <c r="J238" i="74"/>
  <c r="E238" i="77" s="1"/>
  <c r="J239" i="74"/>
  <c r="E239" i="77" s="1"/>
  <c r="J240" i="74"/>
  <c r="J241" i="74"/>
  <c r="J242" i="74"/>
  <c r="J243" i="74"/>
  <c r="J244" i="74"/>
  <c r="J245" i="74"/>
  <c r="J246" i="74"/>
  <c r="J247" i="74"/>
  <c r="J248" i="74"/>
  <c r="J249" i="74"/>
  <c r="J250" i="74"/>
  <c r="J251" i="74"/>
  <c r="J252" i="74"/>
  <c r="J253" i="74"/>
  <c r="J254" i="74"/>
  <c r="J255" i="74"/>
  <c r="J256" i="74"/>
  <c r="J257" i="74"/>
  <c r="J258" i="74"/>
  <c r="J259" i="74"/>
  <c r="J260" i="74"/>
  <c r="J261" i="74"/>
  <c r="J262" i="74"/>
  <c r="E262" i="77" s="1"/>
  <c r="J6" i="74"/>
  <c r="J7" i="74"/>
  <c r="J8" i="74"/>
  <c r="J9" i="74"/>
  <c r="J10" i="74"/>
  <c r="J11" i="74"/>
  <c r="J12" i="74"/>
  <c r="E12" i="77" s="1"/>
  <c r="J13" i="74"/>
  <c r="E13" i="77" s="1"/>
  <c r="J14" i="74"/>
  <c r="J15" i="74"/>
  <c r="J16" i="74"/>
  <c r="J17" i="74"/>
  <c r="J18" i="74"/>
  <c r="J19" i="74"/>
  <c r="E19" i="77" s="1"/>
  <c r="J20" i="74"/>
  <c r="E20" i="77" s="1"/>
  <c r="J21" i="74"/>
  <c r="E21" i="77" s="1"/>
  <c r="J22" i="74"/>
  <c r="E26" i="77"/>
  <c r="E27" i="77"/>
  <c r="E29" i="77"/>
  <c r="E30" i="77"/>
  <c r="E31" i="77"/>
  <c r="E32" i="77"/>
  <c r="E33" i="77"/>
  <c r="E37" i="77"/>
  <c r="E38" i="77"/>
  <c r="E39" i="77"/>
  <c r="E40" i="77"/>
  <c r="E41" i="77"/>
  <c r="E42" i="77"/>
  <c r="E43" i="77"/>
  <c r="E45" i="77"/>
  <c r="E46" i="77"/>
  <c r="E47" i="77"/>
  <c r="E48" i="77"/>
  <c r="E49" i="77"/>
  <c r="E50" i="77"/>
  <c r="E51" i="77"/>
  <c r="E53" i="77"/>
  <c r="E54" i="77"/>
  <c r="E55" i="77"/>
  <c r="E56" i="77"/>
  <c r="E57" i="77"/>
  <c r="E58" i="77"/>
  <c r="E59" i="77"/>
  <c r="E61" i="77"/>
  <c r="E62" i="77"/>
  <c r="E63" i="77"/>
  <c r="E64" i="77"/>
  <c r="E65" i="77"/>
  <c r="E66" i="77"/>
  <c r="E67" i="77"/>
  <c r="E69" i="77"/>
  <c r="E70" i="77"/>
  <c r="E71" i="77"/>
  <c r="E72" i="77"/>
  <c r="E73" i="77"/>
  <c r="E74" i="77"/>
  <c r="E75" i="77"/>
  <c r="E77" i="77"/>
  <c r="E78" i="77"/>
  <c r="E79" i="77"/>
  <c r="E80" i="77"/>
  <c r="E81" i="77"/>
  <c r="E82" i="77"/>
  <c r="E83" i="77"/>
  <c r="E85" i="77"/>
  <c r="E86" i="77"/>
  <c r="E87" i="77"/>
  <c r="E88" i="77"/>
  <c r="E89" i="77"/>
  <c r="E90" i="77"/>
  <c r="E91" i="77"/>
  <c r="E93" i="77"/>
  <c r="E94" i="77"/>
  <c r="E95" i="77"/>
  <c r="E96" i="77"/>
  <c r="E97" i="77"/>
  <c r="E98" i="77"/>
  <c r="E99" i="77"/>
  <c r="E101" i="77"/>
  <c r="E102" i="77"/>
  <c r="E103" i="77"/>
  <c r="E104" i="77"/>
  <c r="E105" i="77"/>
  <c r="E106" i="77"/>
  <c r="E107" i="77"/>
  <c r="E109" i="77"/>
  <c r="E110" i="77"/>
  <c r="E111" i="77"/>
  <c r="E112" i="77"/>
  <c r="E113" i="77"/>
  <c r="E114" i="77"/>
  <c r="E115" i="77"/>
  <c r="E117" i="77"/>
  <c r="E118" i="77"/>
  <c r="E119" i="77"/>
  <c r="E120" i="77"/>
  <c r="E121" i="77"/>
  <c r="E122" i="77"/>
  <c r="E123" i="77"/>
  <c r="E125" i="77"/>
  <c r="E126" i="77"/>
  <c r="E127" i="77"/>
  <c r="E128" i="77"/>
  <c r="E129" i="77"/>
  <c r="E130" i="77"/>
  <c r="E131" i="77"/>
  <c r="E133" i="77"/>
  <c r="E134" i="77"/>
  <c r="E135" i="77"/>
  <c r="E136" i="77"/>
  <c r="E137" i="77"/>
  <c r="E138" i="77"/>
  <c r="E139" i="77"/>
  <c r="E141" i="77"/>
  <c r="E142" i="77"/>
  <c r="E143" i="77"/>
  <c r="E144" i="77"/>
  <c r="E145" i="77"/>
  <c r="E146" i="77"/>
  <c r="E147" i="77"/>
  <c r="E149" i="77"/>
  <c r="E150" i="77"/>
  <c r="E151" i="77"/>
  <c r="E152" i="77"/>
  <c r="E153" i="77"/>
  <c r="E154" i="77"/>
  <c r="E155" i="77"/>
  <c r="E157" i="77"/>
  <c r="E158" i="77"/>
  <c r="E159" i="77"/>
  <c r="E160" i="77"/>
  <c r="E161" i="77"/>
  <c r="E162" i="77"/>
  <c r="E163" i="77"/>
  <c r="E165" i="77"/>
  <c r="E166" i="77"/>
  <c r="E168" i="77"/>
  <c r="E169" i="77"/>
  <c r="E170" i="77"/>
  <c r="E171" i="77"/>
  <c r="E173" i="77"/>
  <c r="E175" i="77"/>
  <c r="E176" i="77"/>
  <c r="E177" i="77"/>
  <c r="E178" i="77"/>
  <c r="E179" i="77"/>
  <c r="E181" i="77"/>
  <c r="E184" i="77"/>
  <c r="E185" i="77"/>
  <c r="E186" i="77"/>
  <c r="E187" i="77"/>
  <c r="E189" i="77"/>
  <c r="E192" i="77"/>
  <c r="E193" i="77"/>
  <c r="E194" i="77"/>
  <c r="E195" i="77"/>
  <c r="E197" i="77"/>
  <c r="E200" i="77"/>
  <c r="E201" i="77"/>
  <c r="E202" i="77"/>
  <c r="E203" i="77"/>
  <c r="E205" i="77"/>
  <c r="E208" i="77"/>
  <c r="E209" i="77"/>
  <c r="E210" i="77"/>
  <c r="E211" i="77"/>
  <c r="E213" i="77"/>
  <c r="E216" i="77"/>
  <c r="E217" i="77"/>
  <c r="E218" i="77"/>
  <c r="E219" i="77"/>
  <c r="E221" i="77"/>
  <c r="E224" i="77"/>
  <c r="E225" i="77"/>
  <c r="E226" i="77"/>
  <c r="E227" i="77"/>
  <c r="E229" i="77"/>
  <c r="E232" i="77"/>
  <c r="E233" i="77"/>
  <c r="E234" i="77"/>
  <c r="E235" i="77"/>
  <c r="E237" i="77"/>
  <c r="E240" i="77"/>
  <c r="E261" i="77"/>
  <c r="E263" i="77"/>
  <c r="E6" i="77"/>
  <c r="E7" i="77"/>
  <c r="E8" i="77"/>
  <c r="E9" i="77"/>
  <c r="E10" i="77"/>
  <c r="E11" i="77"/>
  <c r="E14" i="77"/>
  <c r="E15" i="77"/>
  <c r="E16" i="77"/>
  <c r="E17" i="77"/>
  <c r="E18" i="77"/>
  <c r="E22" i="77"/>
  <c r="E23" i="77"/>
  <c r="E24" i="77"/>
  <c r="E25" i="77"/>
  <c r="E5" i="77"/>
  <c r="E264" i="77"/>
  <c r="G259" i="74"/>
  <c r="G258" i="74"/>
  <c r="G257" i="74"/>
  <c r="G256" i="74"/>
  <c r="G255" i="74"/>
  <c r="G254" i="74"/>
  <c r="G253" i="74"/>
  <c r="G252" i="74"/>
  <c r="F266" i="8" l="1"/>
  <c r="F269" i="8" s="1"/>
  <c r="F271" i="8" s="1"/>
  <c r="M268" i="8"/>
  <c r="G246" i="8"/>
  <c r="G240" i="8"/>
  <c r="J237" i="8"/>
  <c r="G232" i="8"/>
  <c r="J229" i="8"/>
  <c r="G224" i="8"/>
  <c r="J221" i="8"/>
  <c r="G216" i="8"/>
  <c r="G208" i="8"/>
  <c r="J205" i="8"/>
  <c r="G200" i="8"/>
  <c r="J197" i="8"/>
  <c r="G192" i="8"/>
  <c r="G184" i="8"/>
  <c r="G176" i="8"/>
  <c r="P142" i="8"/>
  <c r="J142" i="8"/>
  <c r="J104" i="8"/>
  <c r="P94" i="8"/>
  <c r="J94" i="8"/>
  <c r="Z31" i="8"/>
  <c r="AC31" i="8" s="1"/>
  <c r="Z21" i="8"/>
  <c r="AC21" i="8" s="1"/>
  <c r="J6" i="8"/>
  <c r="G140" i="8"/>
  <c r="J140" i="8"/>
  <c r="P102" i="8"/>
  <c r="J102" i="8"/>
  <c r="G84" i="8"/>
  <c r="J84" i="8"/>
  <c r="G67" i="8"/>
  <c r="J67" i="8"/>
  <c r="J260" i="8"/>
  <c r="J255" i="8"/>
  <c r="J235" i="8"/>
  <c r="G230" i="8"/>
  <c r="G222" i="8"/>
  <c r="J219" i="8"/>
  <c r="G214" i="8"/>
  <c r="J211" i="8"/>
  <c r="G206" i="8"/>
  <c r="G198" i="8"/>
  <c r="J195" i="8"/>
  <c r="G190" i="8"/>
  <c r="J187" i="8"/>
  <c r="G182" i="8"/>
  <c r="J161" i="8"/>
  <c r="J150" i="8"/>
  <c r="J149" i="8"/>
  <c r="J136" i="8"/>
  <c r="P110" i="8"/>
  <c r="J110" i="8"/>
  <c r="G99" i="8"/>
  <c r="G92" i="8"/>
  <c r="J92" i="8"/>
  <c r="G60" i="8"/>
  <c r="J60" i="8"/>
  <c r="G43" i="8"/>
  <c r="J43" i="8"/>
  <c r="J36" i="8"/>
  <c r="Z33" i="8"/>
  <c r="AC33" i="8" s="1"/>
  <c r="J28" i="8"/>
  <c r="Z25" i="8"/>
  <c r="AC25" i="8" s="1"/>
  <c r="X24" i="8"/>
  <c r="Z24" i="8" s="1"/>
  <c r="AC24" i="8" s="1"/>
  <c r="J8" i="8"/>
  <c r="Z5" i="8"/>
  <c r="J169" i="8"/>
  <c r="P165" i="8"/>
  <c r="J165" i="8"/>
  <c r="G147" i="8"/>
  <c r="J147" i="8"/>
  <c r="J129" i="8"/>
  <c r="P118" i="8"/>
  <c r="J118" i="8"/>
  <c r="G100" i="8"/>
  <c r="J100" i="8"/>
  <c r="X26" i="8"/>
  <c r="Z26" i="8" s="1"/>
  <c r="AC26" i="8" s="1"/>
  <c r="X8" i="8"/>
  <c r="Z8" i="8" s="1"/>
  <c r="AC8" i="8" s="1"/>
  <c r="J256" i="8"/>
  <c r="J251" i="8"/>
  <c r="J243" i="8"/>
  <c r="J241" i="8"/>
  <c r="J233" i="8"/>
  <c r="J225" i="8"/>
  <c r="J217" i="8"/>
  <c r="J209" i="8"/>
  <c r="J201" i="8"/>
  <c r="J193" i="8"/>
  <c r="J185" i="8"/>
  <c r="J177" i="8"/>
  <c r="J162" i="8"/>
  <c r="J158" i="8"/>
  <c r="G155" i="8"/>
  <c r="J155" i="8"/>
  <c r="G148" i="8"/>
  <c r="J148" i="8"/>
  <c r="P126" i="8"/>
  <c r="J126" i="8"/>
  <c r="G115" i="8"/>
  <c r="G108" i="8"/>
  <c r="J108" i="8"/>
  <c r="J81" i="8"/>
  <c r="J80" i="8"/>
  <c r="G75" i="8"/>
  <c r="J75" i="8"/>
  <c r="G68" i="8"/>
  <c r="J68" i="8"/>
  <c r="J57" i="8"/>
  <c r="J56" i="8"/>
  <c r="G51" i="8"/>
  <c r="J51" i="8"/>
  <c r="J30" i="8"/>
  <c r="Z27" i="8"/>
  <c r="AC27" i="8" s="1"/>
  <c r="X14" i="8"/>
  <c r="Z14" i="8" s="1"/>
  <c r="AC14" i="8" s="1"/>
  <c r="J10" i="8"/>
  <c r="J263" i="8"/>
  <c r="J244" i="8"/>
  <c r="G163" i="8"/>
  <c r="J163" i="8"/>
  <c r="G156" i="8"/>
  <c r="J156" i="8"/>
  <c r="P134" i="8"/>
  <c r="J134" i="8"/>
  <c r="G116" i="8"/>
  <c r="J116" i="8"/>
  <c r="G44" i="8"/>
  <c r="J44" i="8"/>
  <c r="J38" i="8"/>
  <c r="Z15" i="8"/>
  <c r="J257" i="8"/>
  <c r="J253" i="8"/>
  <c r="J245" i="8"/>
  <c r="J174" i="8"/>
  <c r="J173" i="8"/>
  <c r="G171" i="8"/>
  <c r="J171" i="8"/>
  <c r="G164" i="8"/>
  <c r="J164" i="8"/>
  <c r="J152" i="8"/>
  <c r="G131" i="8"/>
  <c r="G124" i="8"/>
  <c r="J124" i="8"/>
  <c r="J88" i="8"/>
  <c r="J65" i="8"/>
  <c r="J64" i="8"/>
  <c r="J46" i="8"/>
  <c r="J32" i="8"/>
  <c r="J22" i="8"/>
  <c r="G172" i="8"/>
  <c r="J172" i="8"/>
  <c r="G132" i="8"/>
  <c r="J132" i="8"/>
  <c r="J97" i="8"/>
  <c r="P86" i="8"/>
  <c r="J86" i="8"/>
  <c r="G76" i="8"/>
  <c r="J76" i="8"/>
  <c r="G59" i="8"/>
  <c r="J59" i="8"/>
  <c r="G52" i="8"/>
  <c r="J52" i="8"/>
  <c r="J24" i="8"/>
  <c r="Z19" i="8"/>
  <c r="AC19" i="8" s="1"/>
  <c r="X18" i="8"/>
  <c r="Z18" i="8" s="1"/>
  <c r="AC18" i="8" s="1"/>
  <c r="Z17" i="8"/>
  <c r="AC17" i="8" s="1"/>
  <c r="J12" i="8"/>
  <c r="G81" i="8"/>
  <c r="G73" i="8"/>
  <c r="G65" i="8"/>
  <c r="G57" i="8"/>
  <c r="G49" i="8"/>
  <c r="G41" i="8"/>
  <c r="G36" i="8"/>
  <c r="G32" i="8"/>
  <c r="G30" i="8"/>
  <c r="G28" i="8"/>
  <c r="G26" i="8"/>
  <c r="G24" i="8"/>
  <c r="G22" i="8"/>
  <c r="G20" i="8"/>
  <c r="G18" i="8"/>
  <c r="G14" i="8"/>
  <c r="G10" i="8"/>
  <c r="G8" i="8"/>
  <c r="G6" i="8"/>
  <c r="J157" i="8"/>
  <c r="J141" i="8"/>
  <c r="J133" i="8"/>
  <c r="J125" i="8"/>
  <c r="J117" i="8"/>
  <c r="G112" i="8"/>
  <c r="J109" i="8"/>
  <c r="G104" i="8"/>
  <c r="G96" i="8"/>
  <c r="G88" i="8"/>
  <c r="G80" i="8"/>
  <c r="G72" i="8"/>
  <c r="G64" i="8"/>
  <c r="G56" i="8"/>
  <c r="G48" i="8"/>
  <c r="G40" i="8"/>
  <c r="Y36" i="8"/>
  <c r="M271" i="8" s="1"/>
  <c r="J139" i="8"/>
  <c r="J131" i="8"/>
  <c r="J123" i="8"/>
  <c r="J115" i="8"/>
  <c r="J107" i="8"/>
  <c r="J99" i="8"/>
  <c r="J91" i="8"/>
  <c r="J83" i="8"/>
  <c r="AC15" i="8"/>
  <c r="AC5" i="8"/>
  <c r="E52" i="77"/>
  <c r="E44" i="77"/>
  <c r="R251" i="107"/>
  <c r="R252" i="107"/>
  <c r="R253" i="107"/>
  <c r="R254" i="107"/>
  <c r="R255" i="107"/>
  <c r="R256" i="107"/>
  <c r="R257" i="107"/>
  <c r="R258" i="107"/>
  <c r="R259" i="107"/>
  <c r="R260" i="107"/>
  <c r="R261" i="107"/>
  <c r="R262" i="107"/>
  <c r="R263" i="107"/>
  <c r="P253" i="107"/>
  <c r="P254" i="107"/>
  <c r="P255" i="107"/>
  <c r="P256" i="107"/>
  <c r="P258" i="107"/>
  <c r="P260" i="107"/>
  <c r="P261" i="107"/>
  <c r="P262" i="107"/>
  <c r="M250" i="107"/>
  <c r="M251" i="107"/>
  <c r="P251" i="107" s="1"/>
  <c r="M252" i="107"/>
  <c r="P252" i="107" s="1"/>
  <c r="M253" i="107"/>
  <c r="M254" i="107"/>
  <c r="M255" i="107"/>
  <c r="M256" i="107"/>
  <c r="M257" i="107"/>
  <c r="P257" i="107" s="1"/>
  <c r="M258" i="107"/>
  <c r="M259" i="107"/>
  <c r="P259" i="107" s="1"/>
  <c r="M260" i="107"/>
  <c r="R250" i="106"/>
  <c r="R251" i="106"/>
  <c r="R252" i="106"/>
  <c r="R253" i="106"/>
  <c r="R254" i="106"/>
  <c r="R255" i="106"/>
  <c r="R256" i="106"/>
  <c r="R257" i="106"/>
  <c r="R258" i="106"/>
  <c r="R259" i="106"/>
  <c r="R260" i="106"/>
  <c r="R261" i="106"/>
  <c r="M248" i="106"/>
  <c r="M249" i="106"/>
  <c r="P249" i="106" s="1"/>
  <c r="M250" i="106"/>
  <c r="P250" i="106" s="1"/>
  <c r="M251" i="106"/>
  <c r="P251" i="106" s="1"/>
  <c r="M252" i="106"/>
  <c r="P252" i="106" s="1"/>
  <c r="M253" i="106"/>
  <c r="P253" i="106" s="1"/>
  <c r="M254" i="106"/>
  <c r="P254" i="106" s="1"/>
  <c r="M255" i="106"/>
  <c r="P255" i="106" s="1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G260" i="106"/>
  <c r="J260" i="106" s="1"/>
  <c r="G261" i="106"/>
  <c r="J261" i="106" s="1"/>
  <c r="R251" i="105"/>
  <c r="R252" i="105"/>
  <c r="R253" i="105"/>
  <c r="R254" i="105"/>
  <c r="R255" i="105"/>
  <c r="R256" i="105"/>
  <c r="R257" i="105"/>
  <c r="R258" i="105"/>
  <c r="R259" i="105"/>
  <c r="R260" i="105"/>
  <c r="R261" i="105"/>
  <c r="M251" i="105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G260" i="105"/>
  <c r="J260" i="105" s="1"/>
  <c r="G261" i="105"/>
  <c r="G262" i="105"/>
  <c r="R251" i="104"/>
  <c r="R252" i="104"/>
  <c r="R253" i="104"/>
  <c r="R254" i="104"/>
  <c r="R255" i="104"/>
  <c r="R256" i="104"/>
  <c r="R257" i="104"/>
  <c r="R258" i="104"/>
  <c r="R259" i="104"/>
  <c r="R260" i="104"/>
  <c r="R261" i="104"/>
  <c r="M250" i="104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G260" i="104"/>
  <c r="J260" i="104" s="1"/>
  <c r="G261" i="104"/>
  <c r="J261" i="104" s="1"/>
  <c r="R249" i="103"/>
  <c r="R250" i="103"/>
  <c r="R251" i="103"/>
  <c r="R252" i="103"/>
  <c r="R253" i="103"/>
  <c r="R254" i="103"/>
  <c r="R255" i="103"/>
  <c r="R256" i="103"/>
  <c r="R257" i="103"/>
  <c r="R258" i="103"/>
  <c r="R259" i="103"/>
  <c r="R260" i="103"/>
  <c r="P254" i="103"/>
  <c r="P259" i="103"/>
  <c r="M248" i="103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M255" i="103"/>
  <c r="P255" i="103" s="1"/>
  <c r="M256" i="103"/>
  <c r="P256" i="103" s="1"/>
  <c r="M257" i="103"/>
  <c r="P257" i="103" s="1"/>
  <c r="M258" i="103"/>
  <c r="P258" i="103" s="1"/>
  <c r="M259" i="103"/>
  <c r="M260" i="103"/>
  <c r="P260" i="103" s="1"/>
  <c r="M261" i="103"/>
  <c r="P261" i="103" s="1"/>
  <c r="R250" i="102"/>
  <c r="R251" i="102"/>
  <c r="R252" i="102"/>
  <c r="R253" i="102"/>
  <c r="R254" i="102"/>
  <c r="R255" i="102"/>
  <c r="R256" i="102"/>
  <c r="R257" i="102"/>
  <c r="R258" i="102"/>
  <c r="R259" i="102"/>
  <c r="R260" i="102"/>
  <c r="P254" i="102"/>
  <c r="M250" i="102"/>
  <c r="M251" i="102"/>
  <c r="P251" i="102" s="1"/>
  <c r="M252" i="102"/>
  <c r="P252" i="102" s="1"/>
  <c r="M253" i="102"/>
  <c r="P253" i="102" s="1"/>
  <c r="M254" i="102"/>
  <c r="M255" i="102"/>
  <c r="P255" i="102" s="1"/>
  <c r="M256" i="102"/>
  <c r="P256" i="102" s="1"/>
  <c r="M257" i="102"/>
  <c r="P257" i="102" s="1"/>
  <c r="M258" i="102"/>
  <c r="P258" i="102" s="1"/>
  <c r="M259" i="102"/>
  <c r="P259" i="102" s="1"/>
  <c r="M260" i="102"/>
  <c r="P260" i="102" s="1"/>
  <c r="M261" i="102"/>
  <c r="P261" i="102" s="1"/>
  <c r="G260" i="102"/>
  <c r="J260" i="102" s="1"/>
  <c r="G261" i="102"/>
  <c r="J261" i="102" s="1"/>
  <c r="R250" i="101"/>
  <c r="R251" i="101"/>
  <c r="R252" i="101"/>
  <c r="R253" i="101"/>
  <c r="R254" i="101"/>
  <c r="R255" i="101"/>
  <c r="R256" i="101"/>
  <c r="R257" i="101"/>
  <c r="R258" i="101"/>
  <c r="R259" i="101"/>
  <c r="R260" i="101"/>
  <c r="R261" i="101"/>
  <c r="R262" i="101"/>
  <c r="M250" i="101"/>
  <c r="M251" i="101"/>
  <c r="P251" i="101" s="1"/>
  <c r="M252" i="101"/>
  <c r="P252" i="101" s="1"/>
  <c r="M253" i="101"/>
  <c r="P253" i="101" s="1"/>
  <c r="M254" i="101"/>
  <c r="P254" i="101" s="1"/>
  <c r="M255" i="101"/>
  <c r="P255" i="101" s="1"/>
  <c r="M256" i="101"/>
  <c r="P256" i="101" s="1"/>
  <c r="M257" i="101"/>
  <c r="P257" i="101" s="1"/>
  <c r="M258" i="101"/>
  <c r="P258" i="101" s="1"/>
  <c r="M259" i="101"/>
  <c r="P259" i="101" s="1"/>
  <c r="M260" i="101"/>
  <c r="P260" i="101" s="1"/>
  <c r="M261" i="101"/>
  <c r="P261" i="101" s="1"/>
  <c r="M262" i="101"/>
  <c r="P262" i="101" s="1"/>
  <c r="G260" i="101"/>
  <c r="J260" i="101" s="1"/>
  <c r="G261" i="101"/>
  <c r="J261" i="101" s="1"/>
  <c r="G262" i="101"/>
  <c r="J262" i="101" s="1"/>
  <c r="G263" i="101"/>
  <c r="G264" i="101"/>
  <c r="R251" i="100"/>
  <c r="R252" i="100"/>
  <c r="R253" i="100"/>
  <c r="R254" i="100"/>
  <c r="R255" i="100"/>
  <c r="R256" i="100"/>
  <c r="R257" i="100"/>
  <c r="R258" i="100"/>
  <c r="R259" i="100"/>
  <c r="R260" i="100"/>
  <c r="R261" i="100"/>
  <c r="R262" i="100"/>
  <c r="P252" i="100"/>
  <c r="M249" i="100"/>
  <c r="M250" i="100"/>
  <c r="P250" i="100" s="1"/>
  <c r="M251" i="100"/>
  <c r="P251" i="100" s="1"/>
  <c r="M252" i="100"/>
  <c r="M253" i="100"/>
  <c r="P253" i="100" s="1"/>
  <c r="M254" i="100"/>
  <c r="P254" i="100" s="1"/>
  <c r="M255" i="100"/>
  <c r="P255" i="100" s="1"/>
  <c r="M256" i="100"/>
  <c r="P256" i="100" s="1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G260" i="100"/>
  <c r="J260" i="100" s="1"/>
  <c r="G261" i="100"/>
  <c r="J261" i="100" s="1"/>
  <c r="R251" i="99"/>
  <c r="R252" i="99"/>
  <c r="R253" i="99"/>
  <c r="R254" i="99"/>
  <c r="R255" i="99"/>
  <c r="R256" i="99"/>
  <c r="R257" i="99"/>
  <c r="R258" i="99"/>
  <c r="R259" i="99"/>
  <c r="R260" i="99"/>
  <c r="R261" i="99"/>
  <c r="M250" i="99"/>
  <c r="M251" i="99"/>
  <c r="P251" i="99" s="1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G260" i="99"/>
  <c r="J260" i="99" s="1"/>
  <c r="G261" i="99"/>
  <c r="J261" i="99" s="1"/>
  <c r="R251" i="98"/>
  <c r="R252" i="98"/>
  <c r="R253" i="98"/>
  <c r="R254" i="98"/>
  <c r="R255" i="98"/>
  <c r="R256" i="98"/>
  <c r="R257" i="98"/>
  <c r="R258" i="98"/>
  <c r="R259" i="98"/>
  <c r="R260" i="98"/>
  <c r="R261" i="98"/>
  <c r="R262" i="98"/>
  <c r="P255" i="98"/>
  <c r="M250" i="98"/>
  <c r="M251" i="98"/>
  <c r="P251" i="98" s="1"/>
  <c r="M252" i="98"/>
  <c r="P252" i="98" s="1"/>
  <c r="M253" i="98"/>
  <c r="P253" i="98" s="1"/>
  <c r="M254" i="98"/>
  <c r="P254" i="98" s="1"/>
  <c r="M255" i="98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R250" i="97"/>
  <c r="R251" i="97"/>
  <c r="R252" i="97"/>
  <c r="R253" i="97"/>
  <c r="R254" i="97"/>
  <c r="R255" i="97"/>
  <c r="R256" i="97"/>
  <c r="R257" i="97"/>
  <c r="R258" i="97"/>
  <c r="R259" i="97"/>
  <c r="R260" i="97"/>
  <c r="R261" i="97"/>
  <c r="M250" i="97"/>
  <c r="P250" i="97" s="1"/>
  <c r="M251" i="97"/>
  <c r="P251" i="97" s="1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8" i="97"/>
  <c r="P258" i="97" s="1"/>
  <c r="M259" i="97"/>
  <c r="P259" i="97" s="1"/>
  <c r="M260" i="97"/>
  <c r="P260" i="97" s="1"/>
  <c r="M261" i="97"/>
  <c r="P261" i="97" s="1"/>
  <c r="M262" i="97"/>
  <c r="P262" i="97" s="1"/>
  <c r="G260" i="97"/>
  <c r="J260" i="97" s="1"/>
  <c r="G261" i="97"/>
  <c r="J261" i="97" s="1"/>
  <c r="R251" i="96"/>
  <c r="R252" i="96"/>
  <c r="R253" i="96"/>
  <c r="R254" i="96"/>
  <c r="R255" i="96"/>
  <c r="R256" i="96"/>
  <c r="R257" i="96"/>
  <c r="R258" i="96"/>
  <c r="R259" i="96"/>
  <c r="R260" i="96"/>
  <c r="R261" i="96"/>
  <c r="P252" i="96"/>
  <c r="M250" i="96"/>
  <c r="M251" i="96"/>
  <c r="P251" i="96" s="1"/>
  <c r="M252" i="96"/>
  <c r="M253" i="96"/>
  <c r="P253" i="96" s="1"/>
  <c r="M254" i="96"/>
  <c r="P254" i="96" s="1"/>
  <c r="M255" i="96"/>
  <c r="P255" i="96" s="1"/>
  <c r="M256" i="96"/>
  <c r="P256" i="96" s="1"/>
  <c r="M257" i="96"/>
  <c r="P257" i="96" s="1"/>
  <c r="M258" i="96"/>
  <c r="P258" i="96" s="1"/>
  <c r="M259" i="96"/>
  <c r="P259" i="96" s="1"/>
  <c r="M260" i="96"/>
  <c r="P260" i="96" s="1"/>
  <c r="M261" i="96"/>
  <c r="P261" i="96" s="1"/>
  <c r="G260" i="96"/>
  <c r="J260" i="96" s="1"/>
  <c r="G261" i="96"/>
  <c r="R251" i="95"/>
  <c r="R252" i="95"/>
  <c r="R253" i="95"/>
  <c r="R254" i="95"/>
  <c r="R255" i="95"/>
  <c r="R256" i="95"/>
  <c r="R257" i="95"/>
  <c r="R258" i="95"/>
  <c r="R259" i="95"/>
  <c r="R260" i="95"/>
  <c r="R261" i="95"/>
  <c r="P255" i="95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G260" i="95"/>
  <c r="J260" i="95" s="1"/>
  <c r="G261" i="95"/>
  <c r="J261" i="95" s="1"/>
  <c r="R252" i="94"/>
  <c r="R253" i="94"/>
  <c r="R254" i="94"/>
  <c r="R255" i="94"/>
  <c r="R256" i="94"/>
  <c r="R257" i="94"/>
  <c r="R258" i="94"/>
  <c r="R259" i="94"/>
  <c r="R260" i="94"/>
  <c r="R261" i="94"/>
  <c r="P260" i="94"/>
  <c r="M249" i="94"/>
  <c r="M250" i="94"/>
  <c r="M251" i="94"/>
  <c r="M252" i="94"/>
  <c r="P252" i="94" s="1"/>
  <c r="M253" i="94"/>
  <c r="P253" i="94" s="1"/>
  <c r="M254" i="94"/>
  <c r="P254" i="94" s="1"/>
  <c r="M255" i="94"/>
  <c r="P255" i="94" s="1"/>
  <c r="M256" i="94"/>
  <c r="P256" i="94" s="1"/>
  <c r="M257" i="94"/>
  <c r="P257" i="94" s="1"/>
  <c r="M258" i="94"/>
  <c r="P258" i="94" s="1"/>
  <c r="M259" i="94"/>
  <c r="P259" i="94" s="1"/>
  <c r="M260" i="94"/>
  <c r="M261" i="94"/>
  <c r="P261" i="94" s="1"/>
  <c r="G260" i="94"/>
  <c r="J260" i="94" s="1"/>
  <c r="G261" i="94"/>
  <c r="R252" i="93"/>
  <c r="R253" i="93"/>
  <c r="R254" i="93"/>
  <c r="R255" i="93"/>
  <c r="R256" i="93"/>
  <c r="R257" i="93"/>
  <c r="R258" i="93"/>
  <c r="R259" i="93"/>
  <c r="R260" i="93"/>
  <c r="R261" i="93"/>
  <c r="R262" i="93"/>
  <c r="M252" i="93"/>
  <c r="P252" i="93" s="1"/>
  <c r="M253" i="93"/>
  <c r="P253" i="93" s="1"/>
  <c r="M254" i="93"/>
  <c r="P254" i="93" s="1"/>
  <c r="M255" i="93"/>
  <c r="P255" i="93" s="1"/>
  <c r="M256" i="93"/>
  <c r="P256" i="93" s="1"/>
  <c r="M257" i="93"/>
  <c r="P257" i="93" s="1"/>
  <c r="M258" i="93"/>
  <c r="P258" i="93" s="1"/>
  <c r="M259" i="93"/>
  <c r="P259" i="93" s="1"/>
  <c r="M260" i="93"/>
  <c r="P260" i="93" s="1"/>
  <c r="M261" i="93"/>
  <c r="P261" i="93" s="1"/>
  <c r="G260" i="93"/>
  <c r="J260" i="93" s="1"/>
  <c r="R252" i="92"/>
  <c r="R253" i="92"/>
  <c r="R254" i="92"/>
  <c r="R255" i="92"/>
  <c r="R256" i="92"/>
  <c r="R257" i="92"/>
  <c r="R258" i="92"/>
  <c r="R259" i="92"/>
  <c r="R260" i="92"/>
  <c r="M252" i="92"/>
  <c r="P252" i="92" s="1"/>
  <c r="M253" i="92"/>
  <c r="P253" i="92" s="1"/>
  <c r="M254" i="92"/>
  <c r="P254" i="92" s="1"/>
  <c r="M255" i="92"/>
  <c r="P255" i="92" s="1"/>
  <c r="M256" i="92"/>
  <c r="P256" i="92" s="1"/>
  <c r="M257" i="92"/>
  <c r="P257" i="92" s="1"/>
  <c r="M258" i="92"/>
  <c r="P258" i="92" s="1"/>
  <c r="M259" i="92"/>
  <c r="P259" i="92" s="1"/>
  <c r="M260" i="92"/>
  <c r="P260" i="92" s="1"/>
  <c r="M261" i="92"/>
  <c r="P261" i="92" s="1"/>
  <c r="G260" i="92"/>
  <c r="J260" i="92" s="1"/>
  <c r="R251" i="91"/>
  <c r="R252" i="91"/>
  <c r="R253" i="91"/>
  <c r="R254" i="91"/>
  <c r="R255" i="91"/>
  <c r="R256" i="91"/>
  <c r="R257" i="91"/>
  <c r="R258" i="91"/>
  <c r="R259" i="91"/>
  <c r="R260" i="91"/>
  <c r="R261" i="91"/>
  <c r="R262" i="91"/>
  <c r="M250" i="91"/>
  <c r="P250" i="91" s="1"/>
  <c r="M251" i="91"/>
  <c r="P251" i="91" s="1"/>
  <c r="M252" i="91"/>
  <c r="P252" i="91" s="1"/>
  <c r="M253" i="91"/>
  <c r="P253" i="91" s="1"/>
  <c r="M254" i="91"/>
  <c r="P254" i="91" s="1"/>
  <c r="M255" i="91"/>
  <c r="P255" i="91" s="1"/>
  <c r="M256" i="91"/>
  <c r="P256" i="91" s="1"/>
  <c r="M257" i="91"/>
  <c r="P257" i="91" s="1"/>
  <c r="M258" i="91"/>
  <c r="P258" i="91" s="1"/>
  <c r="M259" i="91"/>
  <c r="P259" i="91" s="1"/>
  <c r="M260" i="91"/>
  <c r="P260" i="91" s="1"/>
  <c r="M261" i="91"/>
  <c r="P261" i="91" s="1"/>
  <c r="M262" i="91"/>
  <c r="P262" i="91" s="1"/>
  <c r="G260" i="91"/>
  <c r="J260" i="91" s="1"/>
  <c r="G261" i="91"/>
  <c r="J261" i="91" s="1"/>
  <c r="R253" i="90"/>
  <c r="R254" i="90"/>
  <c r="R255" i="90"/>
  <c r="R256" i="90"/>
  <c r="R257" i="90"/>
  <c r="R258" i="90"/>
  <c r="R259" i="90"/>
  <c r="R260" i="90"/>
  <c r="R261" i="90"/>
  <c r="R262" i="90"/>
  <c r="R263" i="90"/>
  <c r="P255" i="90"/>
  <c r="M252" i="90"/>
  <c r="P252" i="90" s="1"/>
  <c r="M253" i="90"/>
  <c r="P253" i="90" s="1"/>
  <c r="M254" i="90"/>
  <c r="P254" i="90" s="1"/>
  <c r="M255" i="90"/>
  <c r="M256" i="90"/>
  <c r="P256" i="90" s="1"/>
  <c r="M257" i="90"/>
  <c r="P257" i="90" s="1"/>
  <c r="M258" i="90"/>
  <c r="P258" i="90" s="1"/>
  <c r="M259" i="90"/>
  <c r="P259" i="90" s="1"/>
  <c r="M260" i="90"/>
  <c r="P260" i="90" s="1"/>
  <c r="M261" i="90"/>
  <c r="P261" i="90" s="1"/>
  <c r="M262" i="90"/>
  <c r="P262" i="90" s="1"/>
  <c r="G260" i="90"/>
  <c r="J260" i="90" s="1"/>
  <c r="G261" i="90"/>
  <c r="J261" i="90" s="1"/>
  <c r="G262" i="90"/>
  <c r="J262" i="90" s="1"/>
  <c r="R251" i="89"/>
  <c r="R252" i="89"/>
  <c r="R253" i="89"/>
  <c r="R254" i="89"/>
  <c r="R255" i="89"/>
  <c r="R256" i="89"/>
  <c r="R257" i="89"/>
  <c r="R258" i="89"/>
  <c r="R259" i="89"/>
  <c r="R260" i="89"/>
  <c r="R261" i="89"/>
  <c r="R262" i="89"/>
  <c r="M251" i="89"/>
  <c r="P251" i="89" s="1"/>
  <c r="M252" i="89"/>
  <c r="P252" i="89" s="1"/>
  <c r="M253" i="89"/>
  <c r="P253" i="89" s="1"/>
  <c r="M254" i="89"/>
  <c r="P254" i="89" s="1"/>
  <c r="M255" i="89"/>
  <c r="P255" i="89" s="1"/>
  <c r="M256" i="89"/>
  <c r="P256" i="89" s="1"/>
  <c r="M257" i="89"/>
  <c r="P257" i="89" s="1"/>
  <c r="M258" i="89"/>
  <c r="P258" i="89" s="1"/>
  <c r="M259" i="89"/>
  <c r="P259" i="89" s="1"/>
  <c r="M260" i="89"/>
  <c r="P260" i="89" s="1"/>
  <c r="M261" i="89"/>
  <c r="P261" i="89" s="1"/>
  <c r="G260" i="89"/>
  <c r="J260" i="89" s="1"/>
  <c r="G261" i="89"/>
  <c r="J261" i="89" s="1"/>
  <c r="G262" i="89"/>
  <c r="R248" i="88"/>
  <c r="R249" i="88"/>
  <c r="R250" i="88"/>
  <c r="R251" i="88"/>
  <c r="R252" i="88"/>
  <c r="R253" i="88"/>
  <c r="R254" i="88"/>
  <c r="R255" i="88"/>
  <c r="R256" i="88"/>
  <c r="R257" i="88"/>
  <c r="R258" i="88"/>
  <c r="R259" i="88"/>
  <c r="R260" i="88"/>
  <c r="R261" i="88"/>
  <c r="R262" i="88"/>
  <c r="R263" i="88"/>
  <c r="R264" i="88"/>
  <c r="M248" i="88"/>
  <c r="M249" i="88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8" i="88"/>
  <c r="P258" i="88" s="1"/>
  <c r="M259" i="88"/>
  <c r="P259" i="88" s="1"/>
  <c r="M260" i="88"/>
  <c r="P260" i="88" s="1"/>
  <c r="M261" i="88"/>
  <c r="P261" i="88" s="1"/>
  <c r="M262" i="88"/>
  <c r="G260" i="88"/>
  <c r="J260" i="88" s="1"/>
  <c r="G261" i="88"/>
  <c r="J261" i="88" s="1"/>
  <c r="G262" i="88"/>
  <c r="J262" i="88" s="1"/>
  <c r="R251" i="87"/>
  <c r="R252" i="87"/>
  <c r="R253" i="87"/>
  <c r="R254" i="87"/>
  <c r="R255" i="87"/>
  <c r="R256" i="87"/>
  <c r="R257" i="87"/>
  <c r="R258" i="87"/>
  <c r="R259" i="87"/>
  <c r="R260" i="87"/>
  <c r="R261" i="87"/>
  <c r="R262" i="87"/>
  <c r="R263" i="87"/>
  <c r="M250" i="87"/>
  <c r="M251" i="87"/>
  <c r="P251" i="87" s="1"/>
  <c r="M252" i="87"/>
  <c r="P252" i="87" s="1"/>
  <c r="M253" i="87"/>
  <c r="P253" i="87" s="1"/>
  <c r="M254" i="87"/>
  <c r="P254" i="87" s="1"/>
  <c r="M255" i="87"/>
  <c r="P255" i="87" s="1"/>
  <c r="M256" i="87"/>
  <c r="P256" i="87" s="1"/>
  <c r="M257" i="87"/>
  <c r="P257" i="87" s="1"/>
  <c r="M258" i="87"/>
  <c r="P258" i="87" s="1"/>
  <c r="M259" i="87"/>
  <c r="P259" i="87" s="1"/>
  <c r="M260" i="87"/>
  <c r="P260" i="87" s="1"/>
  <c r="G260" i="87"/>
  <c r="J260" i="87" s="1"/>
  <c r="G261" i="87"/>
  <c r="J261" i="87" s="1"/>
  <c r="G262" i="87"/>
  <c r="X36" i="8" l="1"/>
  <c r="Z36" i="8"/>
  <c r="C266" i="8"/>
  <c r="C269" i="8" s="1"/>
  <c r="M270" i="8"/>
  <c r="M273" i="8" s="1"/>
  <c r="R251" i="86"/>
  <c r="R252" i="86"/>
  <c r="R253" i="86"/>
  <c r="R254" i="86"/>
  <c r="R255" i="86"/>
  <c r="R256" i="86"/>
  <c r="R257" i="86"/>
  <c r="R258" i="86"/>
  <c r="R259" i="86"/>
  <c r="R260" i="86"/>
  <c r="R261" i="86"/>
  <c r="R262" i="86"/>
  <c r="R263" i="86"/>
  <c r="P260" i="86"/>
  <c r="M249" i="86"/>
  <c r="M250" i="86"/>
  <c r="M251" i="86"/>
  <c r="P251" i="86" s="1"/>
  <c r="M252" i="86"/>
  <c r="P252" i="86" s="1"/>
  <c r="M253" i="86"/>
  <c r="P253" i="86" s="1"/>
  <c r="M254" i="86"/>
  <c r="P254" i="86" s="1"/>
  <c r="M255" i="86"/>
  <c r="P255" i="86" s="1"/>
  <c r="M256" i="86"/>
  <c r="P256" i="86" s="1"/>
  <c r="M257" i="86"/>
  <c r="P257" i="86" s="1"/>
  <c r="M258" i="86"/>
  <c r="P258" i="86" s="1"/>
  <c r="M259" i="86"/>
  <c r="P259" i="86" s="1"/>
  <c r="M260" i="86"/>
  <c r="M261" i="86"/>
  <c r="P261" i="86" s="1"/>
  <c r="M262" i="86"/>
  <c r="P262" i="86" s="1"/>
  <c r="G260" i="86"/>
  <c r="J260" i="86" s="1"/>
  <c r="G261" i="86"/>
  <c r="J261" i="86" s="1"/>
  <c r="R251" i="85"/>
  <c r="R252" i="85"/>
  <c r="R253" i="85"/>
  <c r="R254" i="85"/>
  <c r="R255" i="85"/>
  <c r="R256" i="85"/>
  <c r="R257" i="85"/>
  <c r="R258" i="85"/>
  <c r="R259" i="85"/>
  <c r="R260" i="85"/>
  <c r="R261" i="85"/>
  <c r="P256" i="85"/>
  <c r="P258" i="85"/>
  <c r="M248" i="85"/>
  <c r="M249" i="85"/>
  <c r="M250" i="85"/>
  <c r="M251" i="85"/>
  <c r="P251" i="85" s="1"/>
  <c r="M252" i="85"/>
  <c r="P252" i="85" s="1"/>
  <c r="M253" i="85"/>
  <c r="P253" i="85" s="1"/>
  <c r="M254" i="85"/>
  <c r="P254" i="85" s="1"/>
  <c r="M255" i="85"/>
  <c r="P255" i="85" s="1"/>
  <c r="M256" i="85"/>
  <c r="M257" i="85"/>
  <c r="P257" i="85" s="1"/>
  <c r="M258" i="85"/>
  <c r="M259" i="85"/>
  <c r="P259" i="85" s="1"/>
  <c r="M260" i="85"/>
  <c r="P260" i="85" s="1"/>
  <c r="M261" i="85"/>
  <c r="P261" i="85" s="1"/>
  <c r="G260" i="85"/>
  <c r="J260" i="85" s="1"/>
  <c r="G261" i="85"/>
  <c r="J261" i="85" s="1"/>
  <c r="R250" i="84"/>
  <c r="R251" i="84"/>
  <c r="R252" i="84"/>
  <c r="R253" i="84"/>
  <c r="R254" i="84"/>
  <c r="R255" i="84"/>
  <c r="R256" i="84"/>
  <c r="R257" i="84"/>
  <c r="R258" i="84"/>
  <c r="R259" i="84"/>
  <c r="R260" i="84"/>
  <c r="R261" i="84"/>
  <c r="R262" i="84"/>
  <c r="P252" i="84"/>
  <c r="P259" i="84"/>
  <c r="M250" i="84"/>
  <c r="P250" i="84" s="1"/>
  <c r="M251" i="84"/>
  <c r="P251" i="84" s="1"/>
  <c r="M252" i="84"/>
  <c r="M253" i="84"/>
  <c r="P253" i="84" s="1"/>
  <c r="M254" i="84"/>
  <c r="P254" i="84" s="1"/>
  <c r="M255" i="84"/>
  <c r="P255" i="84" s="1"/>
  <c r="M256" i="84"/>
  <c r="P256" i="84" s="1"/>
  <c r="M257" i="84"/>
  <c r="P257" i="84" s="1"/>
  <c r="M258" i="84"/>
  <c r="P258" i="84" s="1"/>
  <c r="M259" i="84"/>
  <c r="M260" i="84"/>
  <c r="P260" i="84" s="1"/>
  <c r="M261" i="84"/>
  <c r="P261" i="84" s="1"/>
  <c r="G260" i="84"/>
  <c r="J260" i="84" s="1"/>
  <c r="G261" i="84"/>
  <c r="J261" i="84" s="1"/>
  <c r="G262" i="84"/>
  <c r="J262" i="84" s="1"/>
  <c r="R250" i="83"/>
  <c r="R251" i="83"/>
  <c r="R252" i="83"/>
  <c r="R253" i="83"/>
  <c r="R254" i="83"/>
  <c r="R255" i="83"/>
  <c r="R256" i="83"/>
  <c r="R257" i="83"/>
  <c r="R258" i="83"/>
  <c r="R259" i="83"/>
  <c r="R260" i="83"/>
  <c r="R261" i="83"/>
  <c r="R262" i="83"/>
  <c r="P262" i="83"/>
  <c r="M249" i="83"/>
  <c r="M250" i="83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P257" i="83" s="1"/>
  <c r="M258" i="83"/>
  <c r="P258" i="83" s="1"/>
  <c r="M259" i="83"/>
  <c r="P259" i="83" s="1"/>
  <c r="M260" i="83"/>
  <c r="P260" i="83" s="1"/>
  <c r="M261" i="83"/>
  <c r="P261" i="83" s="1"/>
  <c r="M262" i="83"/>
  <c r="G260" i="83"/>
  <c r="J260" i="83" s="1"/>
  <c r="G261" i="83"/>
  <c r="J261" i="83" s="1"/>
  <c r="R251" i="82"/>
  <c r="R252" i="82"/>
  <c r="R253" i="82"/>
  <c r="R254" i="82"/>
  <c r="R255" i="82"/>
  <c r="R256" i="82"/>
  <c r="R257" i="82"/>
  <c r="R258" i="82"/>
  <c r="R259" i="82"/>
  <c r="R260" i="82"/>
  <c r="R261" i="82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M257" i="82"/>
  <c r="P257" i="82" s="1"/>
  <c r="M258" i="82"/>
  <c r="P258" i="82" s="1"/>
  <c r="M259" i="82"/>
  <c r="P259" i="82" s="1"/>
  <c r="M260" i="82"/>
  <c r="P260" i="82" s="1"/>
  <c r="M261" i="82"/>
  <c r="P261" i="82" s="1"/>
  <c r="M262" i="82"/>
  <c r="G260" i="82"/>
  <c r="J260" i="82" s="1"/>
  <c r="G261" i="82"/>
  <c r="J261" i="82" s="1"/>
  <c r="G262" i="82"/>
  <c r="J262" i="82" s="1"/>
  <c r="P258" i="81"/>
  <c r="M250" i="81"/>
  <c r="P250" i="81" s="1"/>
  <c r="M251" i="81"/>
  <c r="P251" i="81" s="1"/>
  <c r="M252" i="81"/>
  <c r="P252" i="81" s="1"/>
  <c r="M253" i="81"/>
  <c r="P253" i="81" s="1"/>
  <c r="M254" i="81"/>
  <c r="P254" i="81" s="1"/>
  <c r="M255" i="81"/>
  <c r="P255" i="81" s="1"/>
  <c r="M256" i="81"/>
  <c r="P256" i="81" s="1"/>
  <c r="M257" i="81"/>
  <c r="P257" i="81" s="1"/>
  <c r="M258" i="81"/>
  <c r="M259" i="81"/>
  <c r="P259" i="81" s="1"/>
  <c r="M260" i="81"/>
  <c r="P260" i="81" s="1"/>
  <c r="M261" i="81"/>
  <c r="P261" i="81" s="1"/>
  <c r="G260" i="81"/>
  <c r="J260" i="81" s="1"/>
  <c r="M249" i="80"/>
  <c r="M250" i="80"/>
  <c r="P250" i="80" s="1"/>
  <c r="M251" i="80"/>
  <c r="P251" i="80" s="1"/>
  <c r="M252" i="80"/>
  <c r="P252" i="80" s="1"/>
  <c r="M253" i="80"/>
  <c r="P253" i="80" s="1"/>
  <c r="M254" i="80"/>
  <c r="P254" i="80" s="1"/>
  <c r="M255" i="80"/>
  <c r="P255" i="80" s="1"/>
  <c r="M256" i="80"/>
  <c r="P256" i="80" s="1"/>
  <c r="M257" i="80"/>
  <c r="P257" i="80" s="1"/>
  <c r="M258" i="80"/>
  <c r="P258" i="80" s="1"/>
  <c r="M259" i="80"/>
  <c r="P259" i="80" s="1"/>
  <c r="M260" i="80"/>
  <c r="P260" i="80" s="1"/>
  <c r="M261" i="80"/>
  <c r="P261" i="80" s="1"/>
  <c r="M262" i="80"/>
  <c r="G260" i="80"/>
  <c r="J260" i="80" s="1"/>
  <c r="G261" i="80"/>
  <c r="J261" i="80" s="1"/>
  <c r="G262" i="80"/>
  <c r="P253" i="77"/>
  <c r="P256" i="78"/>
  <c r="M248" i="79"/>
  <c r="M249" i="79"/>
  <c r="M250" i="79"/>
  <c r="M251" i="79"/>
  <c r="M252" i="79"/>
  <c r="M253" i="79"/>
  <c r="M254" i="79"/>
  <c r="M255" i="79"/>
  <c r="M256" i="79"/>
  <c r="M257" i="79"/>
  <c r="M258" i="79"/>
  <c r="M259" i="79"/>
  <c r="M260" i="79"/>
  <c r="M261" i="79"/>
  <c r="M262" i="79"/>
  <c r="M263" i="79"/>
  <c r="M264" i="79"/>
  <c r="P264" i="79" s="1"/>
  <c r="G260" i="79"/>
  <c r="J260" i="79" s="1"/>
  <c r="G261" i="79"/>
  <c r="J261" i="79" s="1"/>
  <c r="G262" i="79"/>
  <c r="J262" i="79" s="1"/>
  <c r="G263" i="79"/>
  <c r="J263" i="79" s="1"/>
  <c r="G264" i="79"/>
  <c r="M247" i="78"/>
  <c r="M248" i="78"/>
  <c r="M249" i="78"/>
  <c r="M250" i="78"/>
  <c r="P250" i="78" s="1"/>
  <c r="M251" i="78"/>
  <c r="P251" i="78" s="1"/>
  <c r="M252" i="78"/>
  <c r="P252" i="78" s="1"/>
  <c r="M253" i="78"/>
  <c r="P253" i="78" s="1"/>
  <c r="M254" i="78"/>
  <c r="P254" i="78" s="1"/>
  <c r="M255" i="78"/>
  <c r="P255" i="78" s="1"/>
  <c r="M256" i="78"/>
  <c r="M257" i="78"/>
  <c r="P257" i="78" s="1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G260" i="78"/>
  <c r="J260" i="78" s="1"/>
  <c r="G261" i="78"/>
  <c r="J261" i="78" s="1"/>
  <c r="G262" i="78"/>
  <c r="J262" i="78" s="1"/>
  <c r="G263" i="78"/>
  <c r="J263" i="78" s="1"/>
  <c r="G264" i="78"/>
  <c r="J264" i="78" s="1"/>
  <c r="G265" i="78"/>
  <c r="J265" i="78" s="1"/>
  <c r="M246" i="77"/>
  <c r="M247" i="77"/>
  <c r="P247" i="77" s="1"/>
  <c r="M248" i="77"/>
  <c r="P248" i="77" s="1"/>
  <c r="M249" i="77"/>
  <c r="P249" i="77" s="1"/>
  <c r="M250" i="77"/>
  <c r="P250" i="77" s="1"/>
  <c r="M251" i="77"/>
  <c r="P251" i="77" s="1"/>
  <c r="M252" i="77"/>
  <c r="P252" i="77" s="1"/>
  <c r="M253" i="77"/>
  <c r="M254" i="77"/>
  <c r="P254" i="77" s="1"/>
  <c r="M255" i="77"/>
  <c r="P255" i="77" s="1"/>
  <c r="M256" i="77"/>
  <c r="P256" i="77" s="1"/>
  <c r="M257" i="77"/>
  <c r="P257" i="77" s="1"/>
  <c r="M258" i="77"/>
  <c r="P258" i="77" s="1"/>
  <c r="M259" i="77"/>
  <c r="P259" i="77" s="1"/>
  <c r="M260" i="77"/>
  <c r="P260" i="77" s="1"/>
  <c r="M261" i="77"/>
  <c r="P261" i="77" s="1"/>
  <c r="M262" i="77"/>
  <c r="P262" i="77" s="1"/>
  <c r="M263" i="77"/>
  <c r="M264" i="77"/>
  <c r="G261" i="77"/>
  <c r="J261" i="77" s="1"/>
  <c r="G263" i="77"/>
  <c r="J263" i="77" s="1"/>
  <c r="G264" i="77"/>
  <c r="J264" i="77" s="1"/>
  <c r="M250" i="74"/>
  <c r="M251" i="74"/>
  <c r="M252" i="74"/>
  <c r="M253" i="74"/>
  <c r="M254" i="74"/>
  <c r="M255" i="74"/>
  <c r="M256" i="74"/>
  <c r="M257" i="74"/>
  <c r="M258" i="74"/>
  <c r="M259" i="74"/>
  <c r="M260" i="74"/>
  <c r="M261" i="74"/>
  <c r="M262" i="74"/>
  <c r="M263" i="74"/>
  <c r="G262" i="77"/>
  <c r="J262" i="77" s="1"/>
  <c r="J263" i="74"/>
  <c r="G249" i="74"/>
  <c r="G250" i="74"/>
  <c r="G251" i="74"/>
  <c r="G260" i="74"/>
  <c r="G261" i="74"/>
  <c r="G262" i="74"/>
  <c r="G263" i="74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P248" i="79" l="1"/>
  <c r="P262" i="79"/>
  <c r="P253" i="79"/>
  <c r="P261" i="79"/>
  <c r="P251" i="79"/>
  <c r="P260" i="79"/>
  <c r="P258" i="79"/>
  <c r="P250" i="79"/>
  <c r="P256" i="79"/>
  <c r="P263" i="79"/>
  <c r="P252" i="79"/>
  <c r="P249" i="79"/>
  <c r="P254" i="79"/>
  <c r="P257" i="79"/>
  <c r="P255" i="79"/>
  <c r="P259" i="79"/>
  <c r="G239" i="95"/>
  <c r="J239" i="95" s="1"/>
  <c r="G240" i="95"/>
  <c r="J240" i="95" s="1"/>
  <c r="G262" i="95"/>
  <c r="J262" i="95" s="1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M238" i="95"/>
  <c r="M239" i="95"/>
  <c r="M240" i="95"/>
  <c r="M241" i="95"/>
  <c r="M242" i="95"/>
  <c r="M243" i="95"/>
  <c r="M244" i="95"/>
  <c r="M245" i="95"/>
  <c r="M246" i="95"/>
  <c r="M247" i="95"/>
  <c r="M248" i="95"/>
  <c r="M249" i="95"/>
  <c r="M262" i="95"/>
  <c r="P262" i="95" s="1"/>
  <c r="M263" i="95"/>
  <c r="M264" i="95"/>
  <c r="M265" i="95"/>
  <c r="P94" i="107"/>
  <c r="P94" i="106"/>
  <c r="P94" i="105"/>
  <c r="P94" i="104"/>
  <c r="P94" i="102"/>
  <c r="P94" i="99"/>
  <c r="P94" i="96"/>
  <c r="G242" i="74"/>
  <c r="G243" i="74"/>
  <c r="G244" i="74"/>
  <c r="G245" i="74"/>
  <c r="G246" i="74"/>
  <c r="G247" i="74"/>
  <c r="G248" i="74"/>
  <c r="P94" i="101" l="1"/>
  <c r="M94" i="103"/>
  <c r="R261" i="74"/>
  <c r="P261" i="74"/>
  <c r="R262" i="77"/>
  <c r="R263" i="78"/>
  <c r="R263" i="79"/>
  <c r="R263" i="80"/>
  <c r="M263" i="80"/>
  <c r="G263" i="80"/>
  <c r="J263" i="80" s="1"/>
  <c r="R262" i="81"/>
  <c r="M262" i="81"/>
  <c r="G262" i="81"/>
  <c r="J262" i="81" s="1"/>
  <c r="R263" i="83"/>
  <c r="M263" i="83"/>
  <c r="P263" i="83" s="1"/>
  <c r="G263" i="83"/>
  <c r="J263" i="83" s="1"/>
  <c r="R263" i="84"/>
  <c r="M263" i="84"/>
  <c r="P263" i="84" s="1"/>
  <c r="G263" i="84"/>
  <c r="J263" i="84" s="1"/>
  <c r="R263" i="85"/>
  <c r="M263" i="85"/>
  <c r="P263" i="85" s="1"/>
  <c r="G263" i="85"/>
  <c r="J263" i="85" s="1"/>
  <c r="M263" i="86"/>
  <c r="P263" i="86" s="1"/>
  <c r="G263" i="86"/>
  <c r="J263" i="86" s="1"/>
  <c r="M263" i="87"/>
  <c r="P263" i="87" s="1"/>
  <c r="G263" i="87"/>
  <c r="J263" i="87" s="1"/>
  <c r="M263" i="88"/>
  <c r="P263" i="88" s="1"/>
  <c r="G263" i="88"/>
  <c r="J263" i="88" s="1"/>
  <c r="R263" i="89"/>
  <c r="M263" i="89"/>
  <c r="P263" i="89" s="1"/>
  <c r="G263" i="89"/>
  <c r="J263" i="89" s="1"/>
  <c r="M263" i="90"/>
  <c r="P263" i="90" s="1"/>
  <c r="G263" i="90"/>
  <c r="J263" i="90" s="1"/>
  <c r="R263" i="91"/>
  <c r="M263" i="91"/>
  <c r="P263" i="91" s="1"/>
  <c r="G263" i="91"/>
  <c r="J263" i="91" s="1"/>
  <c r="R263" i="92"/>
  <c r="M263" i="92"/>
  <c r="P263" i="92" s="1"/>
  <c r="G263" i="92"/>
  <c r="J263" i="92" s="1"/>
  <c r="R263" i="93"/>
  <c r="M263" i="93"/>
  <c r="P263" i="93" s="1"/>
  <c r="G263" i="93"/>
  <c r="J263" i="93" s="1"/>
  <c r="R263" i="94"/>
  <c r="M263" i="94"/>
  <c r="P263" i="94" s="1"/>
  <c r="G263" i="94"/>
  <c r="J263" i="94" s="1"/>
  <c r="R263" i="95"/>
  <c r="P263" i="95"/>
  <c r="G263" i="95"/>
  <c r="J263" i="95" s="1"/>
  <c r="R263" i="96"/>
  <c r="M263" i="96"/>
  <c r="P263" i="96" s="1"/>
  <c r="G263" i="96"/>
  <c r="J263" i="96" s="1"/>
  <c r="R263" i="97"/>
  <c r="M263" i="97"/>
  <c r="P263" i="97" s="1"/>
  <c r="G263" i="97"/>
  <c r="J263" i="97" s="1"/>
  <c r="R263" i="98"/>
  <c r="P263" i="98"/>
  <c r="G263" i="98"/>
  <c r="J263" i="98" s="1"/>
  <c r="R263" i="99"/>
  <c r="M263" i="99"/>
  <c r="P263" i="99" s="1"/>
  <c r="G263" i="99"/>
  <c r="J263" i="99" s="1"/>
  <c r="R263" i="100"/>
  <c r="M263" i="100"/>
  <c r="P263" i="100" s="1"/>
  <c r="G263" i="100"/>
  <c r="J263" i="100" s="1"/>
  <c r="R263" i="101"/>
  <c r="M263" i="101"/>
  <c r="P263" i="101" s="1"/>
  <c r="J263" i="101"/>
  <c r="R263" i="102"/>
  <c r="M263" i="102"/>
  <c r="P263" i="102" s="1"/>
  <c r="G263" i="102"/>
  <c r="J263" i="102" s="1"/>
  <c r="R263" i="103"/>
  <c r="M263" i="103"/>
  <c r="P263" i="103" s="1"/>
  <c r="G263" i="103"/>
  <c r="J263" i="103" s="1"/>
  <c r="R263" i="104"/>
  <c r="M263" i="104"/>
  <c r="P263" i="104" s="1"/>
  <c r="G263" i="104"/>
  <c r="J263" i="104" s="1"/>
  <c r="R263" i="105"/>
  <c r="M263" i="105"/>
  <c r="P263" i="105" s="1"/>
  <c r="G263" i="105"/>
  <c r="J263" i="105" s="1"/>
  <c r="R263" i="106"/>
  <c r="M263" i="106"/>
  <c r="P263" i="106" s="1"/>
  <c r="G263" i="106"/>
  <c r="J263" i="106" s="1"/>
  <c r="M263" i="107"/>
  <c r="P263" i="107" s="1"/>
  <c r="G263" i="107"/>
  <c r="J263" i="107" s="1"/>
  <c r="R263" i="82"/>
  <c r="M263" i="82"/>
  <c r="P263" i="82" s="1"/>
  <c r="G263" i="82"/>
  <c r="J263" i="82" s="1"/>
  <c r="R88" i="74"/>
  <c r="M88" i="74"/>
  <c r="P88" i="74" s="1"/>
  <c r="G88" i="74"/>
  <c r="G88" i="77" s="1"/>
  <c r="J88" i="77" s="1"/>
  <c r="R88" i="77"/>
  <c r="M88" i="77"/>
  <c r="P88" i="77" s="1"/>
  <c r="R88" i="78"/>
  <c r="M88" i="78"/>
  <c r="P88" i="78" s="1"/>
  <c r="R88" i="79"/>
  <c r="M88" i="79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R87" i="77"/>
  <c r="M87" i="77"/>
  <c r="R87" i="78"/>
  <c r="M87" i="78"/>
  <c r="P87" i="78" s="1"/>
  <c r="R87" i="79"/>
  <c r="M87" i="79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R253" i="74"/>
  <c r="P253" i="74"/>
  <c r="R252" i="74"/>
  <c r="P252" i="74"/>
  <c r="R251" i="74"/>
  <c r="P251" i="74"/>
  <c r="R250" i="74"/>
  <c r="P250" i="74"/>
  <c r="R249" i="74"/>
  <c r="M249" i="74"/>
  <c r="P249" i="74" s="1"/>
  <c r="R253" i="77"/>
  <c r="R252" i="77"/>
  <c r="R251" i="77"/>
  <c r="R250" i="77"/>
  <c r="R249" i="77"/>
  <c r="R253" i="78"/>
  <c r="R252" i="78"/>
  <c r="R251" i="78"/>
  <c r="R250" i="78"/>
  <c r="R249" i="78"/>
  <c r="P249" i="78"/>
  <c r="R253" i="79"/>
  <c r="R252" i="79"/>
  <c r="R251" i="79"/>
  <c r="R250" i="79"/>
  <c r="R249" i="79"/>
  <c r="R259" i="80"/>
  <c r="R252" i="80"/>
  <c r="R251" i="80"/>
  <c r="R250" i="80"/>
  <c r="R249" i="80"/>
  <c r="P249" i="80"/>
  <c r="R253" i="81"/>
  <c r="R252" i="81"/>
  <c r="R251" i="81"/>
  <c r="R250" i="81"/>
  <c r="R249" i="81"/>
  <c r="M249" i="81"/>
  <c r="R250" i="82"/>
  <c r="M250" i="82"/>
  <c r="R249" i="82"/>
  <c r="M249" i="82"/>
  <c r="P249" i="82" s="1"/>
  <c r="P250" i="83"/>
  <c r="R249" i="83"/>
  <c r="P249" i="83"/>
  <c r="R249" i="84"/>
  <c r="M249" i="84"/>
  <c r="P249" i="84" s="1"/>
  <c r="R250" i="85"/>
  <c r="P250" i="85"/>
  <c r="R249" i="85"/>
  <c r="P249" i="85"/>
  <c r="R250" i="86"/>
  <c r="P250" i="86"/>
  <c r="R249" i="86"/>
  <c r="P249" i="86"/>
  <c r="R250" i="87"/>
  <c r="P250" i="87"/>
  <c r="R249" i="87"/>
  <c r="M249" i="87"/>
  <c r="P249" i="87" s="1"/>
  <c r="P249" i="88"/>
  <c r="R250" i="89"/>
  <c r="M250" i="89"/>
  <c r="P250" i="89" s="1"/>
  <c r="R249" i="89"/>
  <c r="M249" i="89"/>
  <c r="P249" i="89" s="1"/>
  <c r="R252" i="90"/>
  <c r="R251" i="90"/>
  <c r="M251" i="90"/>
  <c r="R250" i="90"/>
  <c r="M250" i="90"/>
  <c r="P250" i="90" s="1"/>
  <c r="R249" i="90"/>
  <c r="M249" i="90"/>
  <c r="P249" i="90" s="1"/>
  <c r="R250" i="91"/>
  <c r="R249" i="91"/>
  <c r="M249" i="91"/>
  <c r="P249" i="91" s="1"/>
  <c r="R251" i="92"/>
  <c r="M251" i="92"/>
  <c r="P251" i="92" s="1"/>
  <c r="R250" i="92"/>
  <c r="M250" i="92"/>
  <c r="P250" i="92" s="1"/>
  <c r="R249" i="92"/>
  <c r="M249" i="92"/>
  <c r="P249" i="92" s="1"/>
  <c r="R251" i="93"/>
  <c r="M251" i="93"/>
  <c r="P251" i="93" s="1"/>
  <c r="R250" i="93"/>
  <c r="M250" i="93"/>
  <c r="P250" i="93" s="1"/>
  <c r="R249" i="93"/>
  <c r="M249" i="93"/>
  <c r="P249" i="93" s="1"/>
  <c r="R251" i="94"/>
  <c r="P251" i="94"/>
  <c r="R250" i="94"/>
  <c r="P250" i="94"/>
  <c r="R249" i="94"/>
  <c r="P249" i="94"/>
  <c r="R250" i="95"/>
  <c r="R249" i="95"/>
  <c r="P249" i="95"/>
  <c r="R250" i="96"/>
  <c r="P250" i="96"/>
  <c r="R249" i="96"/>
  <c r="M249" i="96"/>
  <c r="P249" i="96" s="1"/>
  <c r="R249" i="97"/>
  <c r="M249" i="97"/>
  <c r="P249" i="97" s="1"/>
  <c r="R250" i="98"/>
  <c r="P250" i="98"/>
  <c r="R249" i="98"/>
  <c r="M249" i="98"/>
  <c r="P249" i="98" s="1"/>
  <c r="R250" i="99"/>
  <c r="P250" i="99"/>
  <c r="R249" i="99"/>
  <c r="M249" i="99"/>
  <c r="P249" i="99" s="1"/>
  <c r="R250" i="100"/>
  <c r="R249" i="100"/>
  <c r="P249" i="100"/>
  <c r="P250" i="101"/>
  <c r="R249" i="101"/>
  <c r="M249" i="101"/>
  <c r="P249" i="101" s="1"/>
  <c r="P250" i="102"/>
  <c r="R249" i="102"/>
  <c r="M249" i="102"/>
  <c r="P249" i="102" s="1"/>
  <c r="R250" i="104"/>
  <c r="P250" i="104"/>
  <c r="R249" i="104"/>
  <c r="M249" i="104"/>
  <c r="P249" i="104" s="1"/>
  <c r="P251" i="105"/>
  <c r="R250" i="105"/>
  <c r="M250" i="105"/>
  <c r="P250" i="105" s="1"/>
  <c r="R249" i="105"/>
  <c r="M249" i="105"/>
  <c r="P249" i="105" s="1"/>
  <c r="R249" i="106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R245" i="77"/>
  <c r="M245" i="77"/>
  <c r="R244" i="77"/>
  <c r="M244" i="77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R245" i="79"/>
  <c r="M245" i="79"/>
  <c r="R244" i="79"/>
  <c r="M244" i="79"/>
  <c r="R243" i="79"/>
  <c r="M243" i="79"/>
  <c r="R242" i="79"/>
  <c r="M242" i="79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R240" i="74"/>
  <c r="M240" i="74"/>
  <c r="P240" i="74" s="1"/>
  <c r="G240" i="74"/>
  <c r="R239" i="74"/>
  <c r="M239" i="74"/>
  <c r="P239" i="74" s="1"/>
  <c r="G239" i="74"/>
  <c r="R238" i="74"/>
  <c r="M238" i="74"/>
  <c r="P238" i="74" s="1"/>
  <c r="G238" i="74"/>
  <c r="R237" i="74"/>
  <c r="M237" i="74"/>
  <c r="P237" i="74" s="1"/>
  <c r="G237" i="74"/>
  <c r="R236" i="74"/>
  <c r="M236" i="74"/>
  <c r="P236" i="74" s="1"/>
  <c r="G236" i="74"/>
  <c r="R235" i="74"/>
  <c r="M235" i="74"/>
  <c r="P235" i="74" s="1"/>
  <c r="G235" i="74"/>
  <c r="R247" i="77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P247" i="78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R241" i="79"/>
  <c r="M241" i="79"/>
  <c r="R240" i="79"/>
  <c r="M240" i="79"/>
  <c r="R239" i="79"/>
  <c r="M239" i="79"/>
  <c r="R238" i="79"/>
  <c r="M238" i="79"/>
  <c r="R237" i="79"/>
  <c r="M237" i="79"/>
  <c r="R236" i="79"/>
  <c r="M236" i="79"/>
  <c r="R235" i="79"/>
  <c r="M235" i="79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P238" i="95"/>
  <c r="R237" i="95"/>
  <c r="P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63" i="74"/>
  <c r="P263" i="74"/>
  <c r="R264" i="77"/>
  <c r="R265" i="78"/>
  <c r="P265" i="78"/>
  <c r="R265" i="79"/>
  <c r="M265" i="79"/>
  <c r="P265" i="79" s="1"/>
  <c r="R265" i="80"/>
  <c r="M265" i="80"/>
  <c r="P265" i="80" s="1"/>
  <c r="R264" i="81"/>
  <c r="M264" i="81"/>
  <c r="P264" i="81" s="1"/>
  <c r="R265" i="82"/>
  <c r="M265" i="82"/>
  <c r="P265" i="82" s="1"/>
  <c r="R265" i="83"/>
  <c r="M265" i="83"/>
  <c r="P265" i="83" s="1"/>
  <c r="R265" i="84"/>
  <c r="M265" i="84"/>
  <c r="P265" i="84" s="1"/>
  <c r="R265" i="85"/>
  <c r="M265" i="85"/>
  <c r="P265" i="85" s="1"/>
  <c r="R265" i="86"/>
  <c r="M265" i="86"/>
  <c r="P265" i="86" s="1"/>
  <c r="R265" i="87"/>
  <c r="M265" i="87"/>
  <c r="P265" i="87" s="1"/>
  <c r="R265" i="88"/>
  <c r="M265" i="88"/>
  <c r="P265" i="88" s="1"/>
  <c r="R265" i="89"/>
  <c r="M265" i="89"/>
  <c r="P265" i="89" s="1"/>
  <c r="R265" i="90"/>
  <c r="M265" i="90"/>
  <c r="P265" i="90" s="1"/>
  <c r="R265" i="91"/>
  <c r="M265" i="91"/>
  <c r="P265" i="91" s="1"/>
  <c r="R265" i="92"/>
  <c r="M265" i="92"/>
  <c r="P265" i="92" s="1"/>
  <c r="R265" i="93"/>
  <c r="M265" i="93"/>
  <c r="P265" i="93" s="1"/>
  <c r="R265" i="94"/>
  <c r="M265" i="94"/>
  <c r="P265" i="94" s="1"/>
  <c r="R265" i="95"/>
  <c r="P265" i="95"/>
  <c r="R265" i="96"/>
  <c r="M265" i="96"/>
  <c r="P265" i="96" s="1"/>
  <c r="R265" i="97"/>
  <c r="M265" i="97"/>
  <c r="P265" i="97" s="1"/>
  <c r="R265" i="98"/>
  <c r="M265" i="98"/>
  <c r="P265" i="98" s="1"/>
  <c r="R265" i="99"/>
  <c r="M265" i="99"/>
  <c r="P265" i="99" s="1"/>
  <c r="R265" i="100"/>
  <c r="M265" i="100"/>
  <c r="P265" i="100" s="1"/>
  <c r="R265" i="101"/>
  <c r="M265" i="101"/>
  <c r="P265" i="101" s="1"/>
  <c r="G265" i="101"/>
  <c r="J265" i="101" s="1"/>
  <c r="R265" i="102"/>
  <c r="M265" i="102"/>
  <c r="P265" i="102" s="1"/>
  <c r="R265" i="103"/>
  <c r="M265" i="103"/>
  <c r="P265" i="103" s="1"/>
  <c r="R265" i="104"/>
  <c r="M265" i="104"/>
  <c r="P265" i="104" s="1"/>
  <c r="R265" i="105"/>
  <c r="M265" i="105"/>
  <c r="P265" i="105" s="1"/>
  <c r="R265" i="106"/>
  <c r="M265" i="106"/>
  <c r="P265" i="106" s="1"/>
  <c r="R265" i="107"/>
  <c r="M265" i="107"/>
  <c r="P265" i="107" s="1"/>
  <c r="R174" i="74"/>
  <c r="M174" i="74"/>
  <c r="P174" i="74" s="1"/>
  <c r="G174" i="74"/>
  <c r="R174" i="77"/>
  <c r="M174" i="77"/>
  <c r="P174" i="77" s="1"/>
  <c r="R174" i="78"/>
  <c r="M174" i="78"/>
  <c r="P174" i="78" s="1"/>
  <c r="R174" i="79"/>
  <c r="M174" i="79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R102" i="77"/>
  <c r="M102" i="77"/>
  <c r="P102" i="77" s="1"/>
  <c r="R102" i="78"/>
  <c r="M102" i="78"/>
  <c r="P102" i="78" s="1"/>
  <c r="R102" i="79"/>
  <c r="M102" i="79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M48" i="98"/>
  <c r="P48" i="98" s="1"/>
  <c r="P251" i="90" l="1"/>
  <c r="P250" i="82"/>
  <c r="P249" i="81"/>
  <c r="P262" i="81"/>
  <c r="P263" i="80"/>
  <c r="P174" i="79"/>
  <c r="P243" i="79"/>
  <c r="P88" i="79"/>
  <c r="P247" i="79"/>
  <c r="P235" i="79"/>
  <c r="P239" i="79"/>
  <c r="P244" i="79"/>
  <c r="P236" i="79"/>
  <c r="P240" i="79"/>
  <c r="P102" i="79"/>
  <c r="P245" i="79"/>
  <c r="P87" i="79"/>
  <c r="P237" i="79"/>
  <c r="P241" i="79"/>
  <c r="P238" i="79"/>
  <c r="P242" i="79"/>
  <c r="P246" i="79"/>
  <c r="P94" i="103"/>
  <c r="P264" i="77"/>
  <c r="P244" i="77"/>
  <c r="P245" i="77"/>
  <c r="P246" i="77"/>
  <c r="P237" i="82"/>
  <c r="P87" i="77"/>
  <c r="P241" i="78"/>
  <c r="P242" i="77"/>
  <c r="P238" i="77"/>
  <c r="P247" i="80"/>
  <c r="N273" i="78" l="1"/>
  <c r="N272" i="77"/>
  <c r="G27" i="74"/>
  <c r="G28" i="74"/>
  <c r="G29" i="74"/>
  <c r="G30" i="74"/>
  <c r="G31" i="74"/>
  <c r="G32" i="74"/>
  <c r="G33" i="74"/>
  <c r="G34" i="74"/>
  <c r="J34" i="74" s="1"/>
  <c r="G35" i="74"/>
  <c r="J35" i="74" s="1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7" i="74"/>
  <c r="G78" i="74"/>
  <c r="G79" i="74"/>
  <c r="G80" i="74"/>
  <c r="G81" i="74"/>
  <c r="G83" i="74"/>
  <c r="G84" i="74"/>
  <c r="G85" i="74"/>
  <c r="G86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173" i="74"/>
  <c r="G82" i="74"/>
  <c r="G103" i="74"/>
  <c r="G104" i="74"/>
  <c r="N273" i="107"/>
  <c r="N270" i="107"/>
  <c r="M267" i="107"/>
  <c r="N270" i="106"/>
  <c r="M267" i="106"/>
  <c r="N273" i="105"/>
  <c r="N270" i="105"/>
  <c r="M267" i="105"/>
  <c r="N273" i="104"/>
  <c r="N270" i="104"/>
  <c r="M267" i="104"/>
  <c r="N273" i="103"/>
  <c r="N270" i="103"/>
  <c r="M267" i="103"/>
  <c r="N273" i="102"/>
  <c r="N270" i="102"/>
  <c r="M267" i="102"/>
  <c r="N273" i="101"/>
  <c r="N270" i="101"/>
  <c r="M267" i="101"/>
  <c r="N273" i="100"/>
  <c r="N270" i="100"/>
  <c r="M267" i="100"/>
  <c r="N273" i="99"/>
  <c r="N270" i="99"/>
  <c r="M267" i="99"/>
  <c r="N273" i="98"/>
  <c r="N270" i="98"/>
  <c r="M267" i="98"/>
  <c r="N273" i="97"/>
  <c r="N270" i="97"/>
  <c r="M267" i="97"/>
  <c r="N273" i="96"/>
  <c r="N270" i="96"/>
  <c r="M267" i="96"/>
  <c r="N273" i="95"/>
  <c r="N270" i="95"/>
  <c r="M267" i="95"/>
  <c r="N273" i="94"/>
  <c r="N270" i="94"/>
  <c r="M267" i="94"/>
  <c r="N273" i="93"/>
  <c r="N270" i="93"/>
  <c r="M267" i="93"/>
  <c r="N273" i="92"/>
  <c r="N270" i="92"/>
  <c r="M267" i="92"/>
  <c r="N273" i="91"/>
  <c r="N270" i="91"/>
  <c r="M267" i="91"/>
  <c r="N273" i="90"/>
  <c r="N270" i="90"/>
  <c r="M267" i="90"/>
  <c r="N273" i="89"/>
  <c r="N270" i="89"/>
  <c r="M267" i="89"/>
  <c r="N273" i="88"/>
  <c r="N270" i="88"/>
  <c r="M267" i="88"/>
  <c r="N273" i="87"/>
  <c r="N270" i="87"/>
  <c r="M267" i="87"/>
  <c r="N273" i="86"/>
  <c r="N270" i="86"/>
  <c r="M267" i="86"/>
  <c r="N273" i="85"/>
  <c r="N270" i="85"/>
  <c r="M267" i="85"/>
  <c r="N273" i="84"/>
  <c r="N270" i="84"/>
  <c r="M267" i="84"/>
  <c r="N273" i="83"/>
  <c r="N270" i="83"/>
  <c r="M267" i="83"/>
  <c r="N273" i="82"/>
  <c r="N270" i="82"/>
  <c r="M267" i="82"/>
  <c r="N272" i="81"/>
  <c r="N269" i="81"/>
  <c r="M266" i="81"/>
  <c r="N273" i="80"/>
  <c r="N270" i="80"/>
  <c r="M267" i="80"/>
  <c r="N273" i="79"/>
  <c r="N270" i="79"/>
  <c r="M267" i="79"/>
  <c r="N270" i="78"/>
  <c r="M267" i="78"/>
  <c r="N269" i="77"/>
  <c r="M266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4" i="107"/>
  <c r="P264" i="107" s="1"/>
  <c r="M262" i="107"/>
  <c r="M261" i="107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4" i="106"/>
  <c r="P264" i="106" s="1"/>
  <c r="P248" i="106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4" i="105"/>
  <c r="P264" i="105" s="1"/>
  <c r="M262" i="105"/>
  <c r="P262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4" i="104"/>
  <c r="P264" i="104" s="1"/>
  <c r="M262" i="104"/>
  <c r="P262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4" i="103"/>
  <c r="P264" i="103" s="1"/>
  <c r="M262" i="103"/>
  <c r="P262" i="103" s="1"/>
  <c r="P248" i="103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4" i="102"/>
  <c r="P264" i="102" s="1"/>
  <c r="M262" i="102"/>
  <c r="P262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4" i="101"/>
  <c r="P26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4" i="100"/>
  <c r="P264" i="100" s="1"/>
  <c r="M262" i="100"/>
  <c r="P262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4" i="99"/>
  <c r="P264" i="99" s="1"/>
  <c r="P262" i="99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4" i="98"/>
  <c r="P26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4" i="96"/>
  <c r="P264" i="96" s="1"/>
  <c r="M262" i="96"/>
  <c r="P262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4" i="94"/>
  <c r="P264" i="94" s="1"/>
  <c r="M262" i="94"/>
  <c r="P262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4" i="93"/>
  <c r="P264" i="93" s="1"/>
  <c r="M262" i="93"/>
  <c r="P262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4" i="92"/>
  <c r="P264" i="92" s="1"/>
  <c r="M262" i="92"/>
  <c r="P262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4" i="91"/>
  <c r="P26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4" i="90"/>
  <c r="P26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64" i="89"/>
  <c r="P264" i="89" s="1"/>
  <c r="M262" i="89"/>
  <c r="P262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4" i="88"/>
  <c r="P264" i="88" s="1"/>
  <c r="P262" i="88"/>
  <c r="P248" i="88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4" i="87"/>
  <c r="P264" i="87" s="1"/>
  <c r="M262" i="87"/>
  <c r="P262" i="87" s="1"/>
  <c r="M261" i="87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4" i="86"/>
  <c r="P26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4" i="85"/>
  <c r="P264" i="85" s="1"/>
  <c r="M262" i="85"/>
  <c r="P262" i="85" s="1"/>
  <c r="P24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64" i="84"/>
  <c r="P264" i="84" s="1"/>
  <c r="M262" i="84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4" i="83"/>
  <c r="P26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4" i="82"/>
  <c r="P264" i="82" s="1"/>
  <c r="P262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3" i="8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4" i="80"/>
  <c r="P264" i="80" s="1"/>
  <c r="P262" i="80"/>
  <c r="M248" i="80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M207" i="79"/>
  <c r="M189" i="79"/>
  <c r="M188" i="79"/>
  <c r="M187" i="79"/>
  <c r="M105" i="79"/>
  <c r="M104" i="79"/>
  <c r="M103" i="79"/>
  <c r="M82" i="79"/>
  <c r="M173" i="79"/>
  <c r="M234" i="79"/>
  <c r="M233" i="79"/>
  <c r="M232" i="79"/>
  <c r="M231" i="79"/>
  <c r="M230" i="79"/>
  <c r="M229" i="79"/>
  <c r="M228" i="79"/>
  <c r="M227" i="79"/>
  <c r="M226" i="79"/>
  <c r="M225" i="79"/>
  <c r="M224" i="79"/>
  <c r="M223" i="79"/>
  <c r="M222" i="79"/>
  <c r="M221" i="79"/>
  <c r="M220" i="79"/>
  <c r="M219" i="79"/>
  <c r="M218" i="79"/>
  <c r="M217" i="79"/>
  <c r="M216" i="79"/>
  <c r="M215" i="79"/>
  <c r="M214" i="79"/>
  <c r="M213" i="79"/>
  <c r="M212" i="79"/>
  <c r="M211" i="79"/>
  <c r="M210" i="79"/>
  <c r="M209" i="79"/>
  <c r="M208" i="79"/>
  <c r="M206" i="79"/>
  <c r="M205" i="79"/>
  <c r="M204" i="79"/>
  <c r="M203" i="79"/>
  <c r="M202" i="79"/>
  <c r="M201" i="79"/>
  <c r="M200" i="79"/>
  <c r="M199" i="79"/>
  <c r="M198" i="79"/>
  <c r="M197" i="79"/>
  <c r="M196" i="79"/>
  <c r="M195" i="79"/>
  <c r="M194" i="79"/>
  <c r="M193" i="79"/>
  <c r="M192" i="79"/>
  <c r="M191" i="79"/>
  <c r="M190" i="79"/>
  <c r="M186" i="79"/>
  <c r="M185" i="79"/>
  <c r="M184" i="79"/>
  <c r="M183" i="79"/>
  <c r="M182" i="79"/>
  <c r="M181" i="79"/>
  <c r="M180" i="79"/>
  <c r="M179" i="79"/>
  <c r="M178" i="79"/>
  <c r="M177" i="79"/>
  <c r="M176" i="79"/>
  <c r="M175" i="79"/>
  <c r="M172" i="79"/>
  <c r="M171" i="79"/>
  <c r="M170" i="79"/>
  <c r="M169" i="79"/>
  <c r="M168" i="79"/>
  <c r="M167" i="79"/>
  <c r="M166" i="79"/>
  <c r="M165" i="79"/>
  <c r="M164" i="79"/>
  <c r="M163" i="79"/>
  <c r="M162" i="79"/>
  <c r="M161" i="79"/>
  <c r="M160" i="79"/>
  <c r="M159" i="79"/>
  <c r="M158" i="79"/>
  <c r="M157" i="79"/>
  <c r="M156" i="79"/>
  <c r="M155" i="79"/>
  <c r="M154" i="79"/>
  <c r="M153" i="79"/>
  <c r="M152" i="79"/>
  <c r="M151" i="79"/>
  <c r="M150" i="79"/>
  <c r="M149" i="79"/>
  <c r="M148" i="79"/>
  <c r="M147" i="79"/>
  <c r="M146" i="79"/>
  <c r="M145" i="79"/>
  <c r="M144" i="79"/>
  <c r="M143" i="79"/>
  <c r="M142" i="79"/>
  <c r="M141" i="79"/>
  <c r="M140" i="79"/>
  <c r="M139" i="79"/>
  <c r="M138" i="79"/>
  <c r="M137" i="79"/>
  <c r="M136" i="79"/>
  <c r="M135" i="79"/>
  <c r="M134" i="79"/>
  <c r="M133" i="79"/>
  <c r="M132" i="79"/>
  <c r="M131" i="79"/>
  <c r="M130" i="79"/>
  <c r="M129" i="79"/>
  <c r="M128" i="79"/>
  <c r="M127" i="79"/>
  <c r="M126" i="79"/>
  <c r="M125" i="79"/>
  <c r="M124" i="79"/>
  <c r="M123" i="79"/>
  <c r="M122" i="79"/>
  <c r="M121" i="79"/>
  <c r="M120" i="79"/>
  <c r="M119" i="79"/>
  <c r="M118" i="79"/>
  <c r="M117" i="79"/>
  <c r="M116" i="79"/>
  <c r="M115" i="79"/>
  <c r="M114" i="79"/>
  <c r="M113" i="79"/>
  <c r="M112" i="79"/>
  <c r="M111" i="79"/>
  <c r="M110" i="79"/>
  <c r="M109" i="79"/>
  <c r="M108" i="79"/>
  <c r="M107" i="79"/>
  <c r="M106" i="79"/>
  <c r="M101" i="79"/>
  <c r="M100" i="79"/>
  <c r="M99" i="79"/>
  <c r="M98" i="79"/>
  <c r="M97" i="79"/>
  <c r="M96" i="79"/>
  <c r="M95" i="79"/>
  <c r="M93" i="79"/>
  <c r="M92" i="79"/>
  <c r="M91" i="79"/>
  <c r="M90" i="79"/>
  <c r="M89" i="79"/>
  <c r="M86" i="79"/>
  <c r="M85" i="79"/>
  <c r="M84" i="79"/>
  <c r="M83" i="79"/>
  <c r="M81" i="79"/>
  <c r="M80" i="79"/>
  <c r="M79" i="79"/>
  <c r="M78" i="79"/>
  <c r="M77" i="79"/>
  <c r="M75" i="79"/>
  <c r="M74" i="79"/>
  <c r="M73" i="79"/>
  <c r="M72" i="79"/>
  <c r="M71" i="79"/>
  <c r="M70" i="79"/>
  <c r="M69" i="79"/>
  <c r="M68" i="79"/>
  <c r="M67" i="79"/>
  <c r="M66" i="79"/>
  <c r="M65" i="79"/>
  <c r="M64" i="79"/>
  <c r="M63" i="79"/>
  <c r="M62" i="79"/>
  <c r="M61" i="79"/>
  <c r="M60" i="79"/>
  <c r="M59" i="79"/>
  <c r="M58" i="79"/>
  <c r="M57" i="79"/>
  <c r="M56" i="79"/>
  <c r="M55" i="79"/>
  <c r="M54" i="79"/>
  <c r="M53" i="79"/>
  <c r="M52" i="79"/>
  <c r="M51" i="79"/>
  <c r="M50" i="79"/>
  <c r="M49" i="79"/>
  <c r="M48" i="79"/>
  <c r="M47" i="79"/>
  <c r="M46" i="79"/>
  <c r="M45" i="79"/>
  <c r="M44" i="79"/>
  <c r="M43" i="79"/>
  <c r="M42" i="79"/>
  <c r="M41" i="79"/>
  <c r="M40" i="79"/>
  <c r="M39" i="79"/>
  <c r="M38" i="79"/>
  <c r="M37" i="79"/>
  <c r="M36" i="79"/>
  <c r="M35" i="79"/>
  <c r="M34" i="79"/>
  <c r="M33" i="79"/>
  <c r="M32" i="79"/>
  <c r="M31" i="79"/>
  <c r="M30" i="79"/>
  <c r="M29" i="79"/>
  <c r="M28" i="79"/>
  <c r="M27" i="79"/>
  <c r="M26" i="79"/>
  <c r="M25" i="79"/>
  <c r="M24" i="79"/>
  <c r="M23" i="79"/>
  <c r="M22" i="79"/>
  <c r="M21" i="79"/>
  <c r="M20" i="79"/>
  <c r="M19" i="79"/>
  <c r="M18" i="79"/>
  <c r="M17" i="79"/>
  <c r="M16" i="79"/>
  <c r="M15" i="79"/>
  <c r="M14" i="79"/>
  <c r="M13" i="79"/>
  <c r="M12" i="79"/>
  <c r="M11" i="79"/>
  <c r="M10" i="79"/>
  <c r="M9" i="79"/>
  <c r="M8" i="79"/>
  <c r="M7" i="79"/>
  <c r="M6" i="79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P248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61" i="87" l="1"/>
  <c r="P262" i="84"/>
  <c r="P263" i="81"/>
  <c r="P248" i="80"/>
  <c r="P6" i="79"/>
  <c r="P14" i="79"/>
  <c r="P22" i="79"/>
  <c r="P30" i="79"/>
  <c r="P38" i="79"/>
  <c r="P46" i="79"/>
  <c r="P54" i="79"/>
  <c r="P62" i="79"/>
  <c r="P70" i="79"/>
  <c r="P79" i="79"/>
  <c r="P90" i="79"/>
  <c r="P99" i="79"/>
  <c r="P111" i="79"/>
  <c r="P119" i="79"/>
  <c r="P127" i="79"/>
  <c r="P135" i="79"/>
  <c r="P143" i="79"/>
  <c r="P151" i="79"/>
  <c r="P159" i="79"/>
  <c r="P167" i="79"/>
  <c r="P177" i="79"/>
  <c r="P185" i="79"/>
  <c r="P196" i="79"/>
  <c r="P204" i="79"/>
  <c r="P213" i="79"/>
  <c r="P221" i="79"/>
  <c r="P229" i="79"/>
  <c r="P103" i="79"/>
  <c r="P31" i="79"/>
  <c r="P120" i="79"/>
  <c r="P205" i="79"/>
  <c r="P8" i="79"/>
  <c r="P16" i="79"/>
  <c r="P24" i="79"/>
  <c r="P32" i="79"/>
  <c r="P56" i="79"/>
  <c r="P92" i="79"/>
  <c r="P101" i="79"/>
  <c r="P113" i="79"/>
  <c r="P121" i="79"/>
  <c r="P129" i="79"/>
  <c r="P137" i="79"/>
  <c r="P145" i="79"/>
  <c r="P153" i="79"/>
  <c r="P161" i="79"/>
  <c r="P169" i="79"/>
  <c r="P179" i="79"/>
  <c r="P198" i="79"/>
  <c r="P206" i="79"/>
  <c r="P215" i="79"/>
  <c r="P231" i="79"/>
  <c r="P105" i="79"/>
  <c r="P23" i="79"/>
  <c r="P71" i="79"/>
  <c r="P178" i="79"/>
  <c r="P9" i="79"/>
  <c r="P17" i="79"/>
  <c r="P25" i="79"/>
  <c r="P33" i="79"/>
  <c r="P49" i="79"/>
  <c r="P57" i="79"/>
  <c r="P65" i="79"/>
  <c r="P73" i="79"/>
  <c r="P83" i="79"/>
  <c r="P93" i="79"/>
  <c r="P106" i="79"/>
  <c r="P114" i="79"/>
  <c r="P122" i="79"/>
  <c r="P130" i="79"/>
  <c r="P138" i="79"/>
  <c r="P146" i="79"/>
  <c r="P154" i="79"/>
  <c r="P162" i="79"/>
  <c r="P170" i="79"/>
  <c r="P180" i="79"/>
  <c r="P191" i="79"/>
  <c r="P199" i="79"/>
  <c r="P208" i="79"/>
  <c r="P216" i="79"/>
  <c r="P224" i="79"/>
  <c r="P232" i="79"/>
  <c r="P187" i="79"/>
  <c r="P7" i="79"/>
  <c r="P55" i="79"/>
  <c r="P91" i="79"/>
  <c r="P136" i="79"/>
  <c r="P168" i="79"/>
  <c r="P222" i="79"/>
  <c r="P72" i="79"/>
  <c r="P10" i="79"/>
  <c r="P18" i="79"/>
  <c r="P26" i="79"/>
  <c r="P34" i="79"/>
  <c r="P42" i="79"/>
  <c r="P58" i="79"/>
  <c r="P66" i="79"/>
  <c r="P84" i="79"/>
  <c r="P95" i="79"/>
  <c r="P107" i="79"/>
  <c r="P115" i="79"/>
  <c r="P123" i="79"/>
  <c r="P131" i="79"/>
  <c r="P139" i="79"/>
  <c r="P147" i="79"/>
  <c r="P155" i="79"/>
  <c r="P163" i="79"/>
  <c r="P171" i="79"/>
  <c r="P181" i="79"/>
  <c r="P192" i="79"/>
  <c r="P200" i="79"/>
  <c r="P209" i="79"/>
  <c r="P217" i="79"/>
  <c r="P225" i="79"/>
  <c r="P233" i="79"/>
  <c r="P188" i="79"/>
  <c r="P80" i="79"/>
  <c r="P128" i="79"/>
  <c r="P160" i="79"/>
  <c r="P214" i="79"/>
  <c r="P64" i="79"/>
  <c r="P11" i="79"/>
  <c r="P19" i="79"/>
  <c r="P27" i="79"/>
  <c r="P35" i="79"/>
  <c r="P43" i="79"/>
  <c r="P51" i="79"/>
  <c r="P59" i="79"/>
  <c r="P67" i="79"/>
  <c r="P75" i="79"/>
  <c r="P85" i="79"/>
  <c r="P96" i="79"/>
  <c r="P108" i="79"/>
  <c r="P116" i="79"/>
  <c r="P124" i="79"/>
  <c r="P132" i="79"/>
  <c r="P140" i="79"/>
  <c r="P148" i="79"/>
  <c r="P156" i="79"/>
  <c r="P164" i="79"/>
  <c r="P172" i="79"/>
  <c r="P182" i="79"/>
  <c r="P193" i="79"/>
  <c r="P201" i="79"/>
  <c r="P210" i="79"/>
  <c r="P218" i="79"/>
  <c r="P226" i="79"/>
  <c r="P234" i="79"/>
  <c r="P189" i="79"/>
  <c r="P47" i="79"/>
  <c r="P144" i="79"/>
  <c r="P186" i="79"/>
  <c r="P230" i="79"/>
  <c r="P223" i="79"/>
  <c r="P12" i="79"/>
  <c r="P20" i="79"/>
  <c r="P28" i="79"/>
  <c r="P36" i="79"/>
  <c r="P44" i="79"/>
  <c r="P52" i="79"/>
  <c r="P60" i="79"/>
  <c r="P68" i="79"/>
  <c r="P77" i="79"/>
  <c r="P86" i="79"/>
  <c r="P97" i="79"/>
  <c r="P109" i="79"/>
  <c r="P117" i="79"/>
  <c r="P125" i="79"/>
  <c r="P133" i="79"/>
  <c r="P141" i="79"/>
  <c r="P149" i="79"/>
  <c r="P157" i="79"/>
  <c r="P165" i="79"/>
  <c r="P175" i="79"/>
  <c r="P183" i="79"/>
  <c r="P194" i="79"/>
  <c r="P202" i="79"/>
  <c r="P211" i="79"/>
  <c r="P219" i="79"/>
  <c r="P227" i="79"/>
  <c r="P173" i="79"/>
  <c r="P207" i="79"/>
  <c r="P15" i="79"/>
  <c r="P63" i="79"/>
  <c r="P100" i="79"/>
  <c r="P152" i="79"/>
  <c r="P197" i="79"/>
  <c r="P104" i="79"/>
  <c r="P190" i="79"/>
  <c r="P13" i="79"/>
  <c r="P21" i="79"/>
  <c r="P29" i="79"/>
  <c r="P37" i="79"/>
  <c r="P45" i="79"/>
  <c r="P53" i="79"/>
  <c r="P61" i="79"/>
  <c r="P69" i="79"/>
  <c r="P78" i="79"/>
  <c r="P89" i="79"/>
  <c r="P98" i="79"/>
  <c r="P110" i="79"/>
  <c r="P118" i="79"/>
  <c r="P126" i="79"/>
  <c r="P134" i="79"/>
  <c r="P142" i="79"/>
  <c r="P150" i="79"/>
  <c r="P158" i="79"/>
  <c r="P166" i="79"/>
  <c r="P176" i="79"/>
  <c r="P184" i="79"/>
  <c r="P195" i="79"/>
  <c r="P203" i="79"/>
  <c r="P212" i="79"/>
  <c r="P220" i="79"/>
  <c r="P228" i="79"/>
  <c r="P82" i="79"/>
  <c r="P76" i="79"/>
  <c r="P112" i="79"/>
  <c r="P81" i="79"/>
  <c r="P74" i="79"/>
  <c r="P50" i="79"/>
  <c r="P48" i="79"/>
  <c r="P41" i="79"/>
  <c r="P40" i="79"/>
  <c r="P39" i="79"/>
  <c r="E34" i="77"/>
  <c r="E35" i="77"/>
  <c r="N268" i="106"/>
  <c r="N274" i="106" s="1"/>
  <c r="N277" i="106" s="1"/>
  <c r="N268" i="105"/>
  <c r="N274" i="105" s="1"/>
  <c r="N276" i="105" s="1"/>
  <c r="P5" i="107"/>
  <c r="N268" i="107"/>
  <c r="N274" i="107" s="1"/>
  <c r="N277" i="107" s="1"/>
  <c r="N268" i="103"/>
  <c r="N274" i="103" s="1"/>
  <c r="N276" i="103" s="1"/>
  <c r="N268" i="104"/>
  <c r="N274" i="104" s="1"/>
  <c r="N276" i="104" s="1"/>
  <c r="P5" i="102"/>
  <c r="N268" i="102"/>
  <c r="N274" i="102" s="1"/>
  <c r="N277" i="102" s="1"/>
  <c r="P15" i="97"/>
  <c r="P39" i="97"/>
  <c r="P55" i="97"/>
  <c r="P80" i="97"/>
  <c r="P112" i="97"/>
  <c r="P136" i="97"/>
  <c r="P152" i="97"/>
  <c r="P197" i="97"/>
  <c r="P230" i="97"/>
  <c r="P16" i="97"/>
  <c r="P40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4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G174" i="77"/>
  <c r="J174" i="77" s="1"/>
  <c r="G102" i="77"/>
  <c r="J102" i="77" s="1"/>
  <c r="P207" i="95"/>
  <c r="N268" i="95"/>
  <c r="N274" i="95" s="1"/>
  <c r="N277" i="95" s="1"/>
  <c r="P97" i="78"/>
  <c r="N268" i="82"/>
  <c r="N274" i="82" s="1"/>
  <c r="N277" i="82" s="1"/>
  <c r="N268" i="90"/>
  <c r="N274" i="90" s="1"/>
  <c r="N277" i="90" s="1"/>
  <c r="N268" i="79"/>
  <c r="N274" i="79" s="1"/>
  <c r="N277" i="79" s="1"/>
  <c r="N268" i="85"/>
  <c r="N274" i="85" s="1"/>
  <c r="N277" i="85" s="1"/>
  <c r="N268" i="93"/>
  <c r="N274" i="93" s="1"/>
  <c r="N276" i="93" s="1"/>
  <c r="N268" i="101"/>
  <c r="N274" i="101" s="1"/>
  <c r="N276" i="101" s="1"/>
  <c r="N268" i="78"/>
  <c r="N274" i="78" s="1"/>
  <c r="N277" i="78" s="1"/>
  <c r="N268" i="86"/>
  <c r="N274" i="86" s="1"/>
  <c r="N277" i="86" s="1"/>
  <c r="N268" i="89"/>
  <c r="N274" i="89" s="1"/>
  <c r="N276" i="89" s="1"/>
  <c r="N267" i="81"/>
  <c r="N273" i="81" s="1"/>
  <c r="N275" i="81" s="1"/>
  <c r="N268" i="94"/>
  <c r="N274" i="94" s="1"/>
  <c r="N276" i="94" s="1"/>
  <c r="N268" i="83"/>
  <c r="N274" i="83" s="1"/>
  <c r="N277" i="83" s="1"/>
  <c r="N268" i="87"/>
  <c r="N274" i="87" s="1"/>
  <c r="N277" i="87" s="1"/>
  <c r="N268" i="91"/>
  <c r="N274" i="91" s="1"/>
  <c r="N276" i="91" s="1"/>
  <c r="N268" i="99"/>
  <c r="N274" i="99" s="1"/>
  <c r="N276" i="99" s="1"/>
  <c r="N268" i="97"/>
  <c r="N274" i="97" s="1"/>
  <c r="N277" i="97" s="1"/>
  <c r="N268" i="98"/>
  <c r="N274" i="98" s="1"/>
  <c r="N277" i="98" s="1"/>
  <c r="N268" i="80"/>
  <c r="N274" i="80" s="1"/>
  <c r="N276" i="80" s="1"/>
  <c r="N268" i="84"/>
  <c r="N274" i="84" s="1"/>
  <c r="N277" i="84" s="1"/>
  <c r="N268" i="88"/>
  <c r="N274" i="88" s="1"/>
  <c r="N276" i="88" s="1"/>
  <c r="N268" i="92"/>
  <c r="N274" i="92" s="1"/>
  <c r="N277" i="92" s="1"/>
  <c r="N268" i="96"/>
  <c r="N274" i="96" s="1"/>
  <c r="N268" i="100"/>
  <c r="N274" i="100" s="1"/>
  <c r="N277" i="100" s="1"/>
  <c r="P189" i="77"/>
  <c r="P207" i="77"/>
  <c r="P103" i="77"/>
  <c r="P105" i="77"/>
  <c r="P173" i="77"/>
  <c r="P190" i="77"/>
  <c r="P186" i="77"/>
  <c r="N277" i="103" l="1"/>
  <c r="N277" i="101"/>
  <c r="N277" i="96"/>
  <c r="N276" i="106"/>
  <c r="N277" i="93"/>
  <c r="N276" i="102"/>
  <c r="N277" i="89"/>
  <c r="N276" i="86"/>
  <c r="N277" i="105"/>
  <c r="N276" i="92"/>
  <c r="N277" i="91"/>
  <c r="N276" i="85"/>
  <c r="N276" i="83"/>
  <c r="N276" i="81"/>
  <c r="N277" i="104"/>
  <c r="N277" i="99"/>
  <c r="N276" i="79"/>
  <c r="N276" i="78"/>
  <c r="G186" i="77"/>
  <c r="J186" i="77" s="1"/>
  <c r="G186" i="78" s="1"/>
  <c r="J186" i="78" s="1"/>
  <c r="N276" i="96"/>
  <c r="N276" i="90"/>
  <c r="N276" i="100"/>
  <c r="N276" i="82"/>
  <c r="N276" i="87"/>
  <c r="N276" i="95"/>
  <c r="N276" i="107"/>
  <c r="N276" i="84"/>
  <c r="N277" i="88"/>
  <c r="N277" i="94"/>
  <c r="N276" i="97"/>
  <c r="N277" i="80"/>
  <c r="N276" i="9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G35" i="77" l="1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R86" i="107"/>
  <c r="R137" i="107"/>
  <c r="R176" i="107"/>
  <c r="R101" i="107"/>
  <c r="R100" i="107"/>
  <c r="R99" i="107"/>
  <c r="R90" i="107"/>
  <c r="R38" i="107"/>
  <c r="R89" i="107"/>
  <c r="R124" i="107"/>
  <c r="R76" i="107"/>
  <c r="R26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R86" i="106"/>
  <c r="R137" i="106"/>
  <c r="R176" i="106"/>
  <c r="R101" i="106"/>
  <c r="R100" i="106"/>
  <c r="R99" i="106"/>
  <c r="R90" i="106"/>
  <c r="R38" i="106"/>
  <c r="R89" i="106"/>
  <c r="R124" i="106"/>
  <c r="R76" i="106"/>
  <c r="R264" i="106"/>
  <c r="R262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R86" i="105"/>
  <c r="R137" i="105"/>
  <c r="R176" i="105"/>
  <c r="R101" i="105"/>
  <c r="R100" i="105"/>
  <c r="R99" i="105"/>
  <c r="R90" i="105"/>
  <c r="R38" i="105"/>
  <c r="R89" i="105"/>
  <c r="R124" i="105"/>
  <c r="R76" i="105"/>
  <c r="R264" i="105"/>
  <c r="R262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R86" i="104"/>
  <c r="R137" i="104"/>
  <c r="R176" i="104"/>
  <c r="R101" i="104"/>
  <c r="R100" i="104"/>
  <c r="R99" i="104"/>
  <c r="R90" i="104"/>
  <c r="R38" i="104"/>
  <c r="R89" i="104"/>
  <c r="R124" i="104"/>
  <c r="R76" i="104"/>
  <c r="R264" i="104"/>
  <c r="R262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R86" i="103"/>
  <c r="R137" i="103"/>
  <c r="R176" i="103"/>
  <c r="R101" i="103"/>
  <c r="R100" i="103"/>
  <c r="R99" i="103"/>
  <c r="R90" i="103"/>
  <c r="R38" i="103"/>
  <c r="R89" i="103"/>
  <c r="R124" i="103"/>
  <c r="R76" i="103"/>
  <c r="R264" i="103"/>
  <c r="R262" i="103"/>
  <c r="R261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R86" i="102"/>
  <c r="R137" i="102"/>
  <c r="R176" i="102"/>
  <c r="R101" i="102"/>
  <c r="R100" i="102"/>
  <c r="R99" i="102"/>
  <c r="R90" i="102"/>
  <c r="R38" i="102"/>
  <c r="R89" i="102"/>
  <c r="R124" i="102"/>
  <c r="R76" i="102"/>
  <c r="R264" i="102"/>
  <c r="R262" i="102"/>
  <c r="R261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R86" i="101"/>
  <c r="R137" i="101"/>
  <c r="R176" i="101"/>
  <c r="R101" i="101"/>
  <c r="R100" i="101"/>
  <c r="R99" i="101"/>
  <c r="R90" i="101"/>
  <c r="R38" i="101"/>
  <c r="R89" i="101"/>
  <c r="R124" i="101"/>
  <c r="R76" i="101"/>
  <c r="R26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R86" i="100"/>
  <c r="R137" i="100"/>
  <c r="R176" i="100"/>
  <c r="R101" i="100"/>
  <c r="R100" i="100"/>
  <c r="R99" i="100"/>
  <c r="R90" i="100"/>
  <c r="R38" i="100"/>
  <c r="R89" i="100"/>
  <c r="R124" i="100"/>
  <c r="R76" i="100"/>
  <c r="R26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R86" i="99"/>
  <c r="R137" i="99"/>
  <c r="R176" i="99"/>
  <c r="R101" i="99"/>
  <c r="R100" i="99"/>
  <c r="R99" i="99"/>
  <c r="R90" i="99"/>
  <c r="R38" i="99"/>
  <c r="R89" i="99"/>
  <c r="R124" i="99"/>
  <c r="R76" i="99"/>
  <c r="R264" i="99"/>
  <c r="R262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R86" i="98"/>
  <c r="R137" i="98"/>
  <c r="R176" i="98"/>
  <c r="R101" i="98"/>
  <c r="R100" i="98"/>
  <c r="R99" i="98"/>
  <c r="R90" i="98"/>
  <c r="R38" i="98"/>
  <c r="R89" i="98"/>
  <c r="R124" i="98"/>
  <c r="R76" i="98"/>
  <c r="R26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R86" i="97"/>
  <c r="R137" i="97"/>
  <c r="R176" i="97"/>
  <c r="R101" i="97"/>
  <c r="R100" i="97"/>
  <c r="R99" i="97"/>
  <c r="R90" i="97"/>
  <c r="R38" i="97"/>
  <c r="R89" i="97"/>
  <c r="R124" i="97"/>
  <c r="R76" i="97"/>
  <c r="R264" i="97"/>
  <c r="R262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R86" i="96"/>
  <c r="R137" i="96"/>
  <c r="R176" i="96"/>
  <c r="R101" i="96"/>
  <c r="R100" i="96"/>
  <c r="R99" i="96"/>
  <c r="R90" i="96"/>
  <c r="R38" i="96"/>
  <c r="R89" i="96"/>
  <c r="R124" i="96"/>
  <c r="R76" i="96"/>
  <c r="R264" i="96"/>
  <c r="R262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R86" i="95"/>
  <c r="R137" i="95"/>
  <c r="R176" i="95"/>
  <c r="R101" i="95"/>
  <c r="R100" i="95"/>
  <c r="R99" i="95"/>
  <c r="R90" i="95"/>
  <c r="R38" i="95"/>
  <c r="R89" i="95"/>
  <c r="R124" i="95"/>
  <c r="R76" i="95"/>
  <c r="R264" i="95"/>
  <c r="R262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64" i="94"/>
  <c r="R262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R86" i="93"/>
  <c r="R137" i="93"/>
  <c r="R176" i="93"/>
  <c r="R101" i="93"/>
  <c r="R100" i="93"/>
  <c r="R99" i="93"/>
  <c r="R90" i="93"/>
  <c r="R38" i="93"/>
  <c r="R89" i="93"/>
  <c r="R124" i="93"/>
  <c r="R76" i="93"/>
  <c r="R26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64" i="92"/>
  <c r="R262" i="92"/>
  <c r="R261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6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6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R86" i="89"/>
  <c r="R137" i="89"/>
  <c r="R176" i="89"/>
  <c r="R101" i="89"/>
  <c r="R100" i="89"/>
  <c r="R99" i="89"/>
  <c r="R90" i="89"/>
  <c r="R38" i="89"/>
  <c r="R89" i="89"/>
  <c r="R124" i="89"/>
  <c r="R76" i="89"/>
  <c r="R26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R86" i="87"/>
  <c r="R137" i="87"/>
  <c r="R176" i="87"/>
  <c r="R101" i="87"/>
  <c r="R100" i="87"/>
  <c r="R99" i="87"/>
  <c r="R90" i="87"/>
  <c r="R38" i="87"/>
  <c r="R89" i="87"/>
  <c r="R124" i="87"/>
  <c r="R76" i="87"/>
  <c r="R26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R86" i="86"/>
  <c r="R137" i="86"/>
  <c r="R176" i="86"/>
  <c r="R101" i="86"/>
  <c r="R100" i="86"/>
  <c r="R99" i="86"/>
  <c r="R90" i="86"/>
  <c r="R38" i="86"/>
  <c r="R89" i="86"/>
  <c r="R124" i="86"/>
  <c r="R76" i="86"/>
  <c r="R26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R86" i="85"/>
  <c r="R137" i="85"/>
  <c r="R176" i="85"/>
  <c r="R101" i="85"/>
  <c r="R100" i="85"/>
  <c r="R99" i="85"/>
  <c r="R90" i="85"/>
  <c r="R38" i="85"/>
  <c r="R89" i="85"/>
  <c r="R124" i="85"/>
  <c r="R76" i="85"/>
  <c r="R264" i="85"/>
  <c r="R262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6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6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R86" i="82"/>
  <c r="R137" i="82"/>
  <c r="R176" i="82"/>
  <c r="R101" i="82"/>
  <c r="R100" i="82"/>
  <c r="R99" i="82"/>
  <c r="R90" i="82"/>
  <c r="R38" i="82"/>
  <c r="R89" i="82"/>
  <c r="R124" i="82"/>
  <c r="R76" i="82"/>
  <c r="R264" i="82"/>
  <c r="R262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63" i="81"/>
  <c r="R261" i="81"/>
  <c r="R260" i="81"/>
  <c r="R259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R86" i="80"/>
  <c r="R137" i="80"/>
  <c r="R176" i="80"/>
  <c r="R101" i="80"/>
  <c r="R100" i="80"/>
  <c r="R99" i="80"/>
  <c r="R90" i="80"/>
  <c r="R38" i="80"/>
  <c r="R89" i="80"/>
  <c r="R124" i="80"/>
  <c r="R76" i="80"/>
  <c r="R264" i="80"/>
  <c r="R262" i="80"/>
  <c r="R261" i="80"/>
  <c r="R260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64" i="79"/>
  <c r="R262" i="79"/>
  <c r="R261" i="79"/>
  <c r="R260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64" i="78"/>
  <c r="R262" i="78"/>
  <c r="R261" i="78"/>
  <c r="R260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3" i="77"/>
  <c r="R261" i="77"/>
  <c r="R260" i="77"/>
  <c r="R254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5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7" i="77"/>
  <c r="N273" i="77" s="1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3" i="77"/>
  <c r="P176" i="77"/>
  <c r="R266" i="78"/>
  <c r="R266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5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6" i="79"/>
  <c r="R265" i="81"/>
  <c r="R266" i="85"/>
  <c r="R266" i="97"/>
  <c r="R266" i="86"/>
  <c r="R266" i="84"/>
  <c r="R266" i="88"/>
  <c r="R266" i="90"/>
  <c r="R266" i="98"/>
  <c r="R266" i="87"/>
  <c r="R266" i="96"/>
  <c r="R266" i="107"/>
  <c r="R266" i="99"/>
  <c r="R266" i="101"/>
  <c r="R266" i="102"/>
  <c r="R266" i="100"/>
  <c r="R266" i="104"/>
  <c r="R266" i="103"/>
  <c r="R266" i="105"/>
  <c r="R266" i="106"/>
  <c r="R266" i="89"/>
  <c r="R266" i="91"/>
  <c r="R266" i="92"/>
  <c r="R266" i="93"/>
  <c r="R266" i="94"/>
  <c r="R266" i="95"/>
  <c r="R266" i="82"/>
  <c r="R266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6" i="77"/>
  <c r="N275" i="77"/>
  <c r="M75" i="74"/>
  <c r="P75" i="74" s="1"/>
  <c r="M45" i="74"/>
  <c r="P45" i="74" s="1"/>
  <c r="M60" i="74"/>
  <c r="P60" i="74" s="1"/>
  <c r="G12" i="74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60" i="74"/>
  <c r="R262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0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2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G11" i="74"/>
  <c r="G10" i="74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31" i="79" l="1"/>
  <c r="J231" i="79" s="1"/>
  <c r="G231" i="80" s="1"/>
  <c r="J231" i="80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37" i="87" s="1"/>
  <c r="J237" i="87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71" i="74"/>
  <c r="N268" i="74"/>
  <c r="M5" i="74"/>
  <c r="N266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4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N272" i="74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5" i="74"/>
  <c r="N274" i="74"/>
  <c r="G169" i="103" l="1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G169" i="104" l="1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7" s="1"/>
  <c r="J239" i="87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G21" i="74"/>
  <c r="G20" i="74"/>
  <c r="G19" i="74"/>
  <c r="G23" i="74"/>
  <c r="G22" i="74"/>
  <c r="G25" i="74"/>
  <c r="G26" i="74"/>
  <c r="G168" i="77"/>
  <c r="J168" i="77" s="1"/>
  <c r="N204" i="64"/>
  <c r="X107" i="64"/>
  <c r="J206" i="64" s="1"/>
  <c r="K207" i="64" s="1"/>
  <c r="G20" i="77" l="1"/>
  <c r="J20" i="77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G240" i="86"/>
  <c r="J240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J262" i="80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G7" i="74"/>
  <c r="G18" i="74"/>
  <c r="G14" i="74"/>
  <c r="G16" i="74"/>
  <c r="G17" i="74"/>
  <c r="G15" i="74"/>
  <c r="G8" i="74"/>
  <c r="G6" i="74"/>
  <c r="G18" i="77" l="1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65" i="79"/>
  <c r="J265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J264" i="79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261" i="81"/>
  <c r="J261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65" i="80"/>
  <c r="J265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64" i="80"/>
  <c r="J264" i="80" s="1"/>
  <c r="G263" i="81" s="1"/>
  <c r="J263" i="81" s="1"/>
  <c r="G264" i="82" s="1"/>
  <c r="J264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64" i="81"/>
  <c r="J264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62" i="83"/>
  <c r="J262" i="83" s="1"/>
  <c r="G104" i="83"/>
  <c r="J104" i="83" s="1"/>
  <c r="G264" i="83"/>
  <c r="J26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65" i="82"/>
  <c r="J265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64" i="84"/>
  <c r="J264" i="84" s="1"/>
  <c r="G104" i="84"/>
  <c r="J104" i="84" s="1"/>
  <c r="G233" i="84"/>
  <c r="J233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65" i="83"/>
  <c r="J265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104" i="85"/>
  <c r="J104" i="85" s="1"/>
  <c r="G262" i="85"/>
  <c r="J262" i="85" s="1"/>
  <c r="G264" i="85"/>
  <c r="J26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65" i="84"/>
  <c r="J265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264" i="86"/>
  <c r="J264" i="86" s="1"/>
  <c r="G262" i="86"/>
  <c r="J262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34" i="85"/>
  <c r="J234" i="85" s="1"/>
  <c r="G265" i="85"/>
  <c r="J265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64" i="87"/>
  <c r="J264" i="87" s="1"/>
  <c r="G233" i="87"/>
  <c r="J233" i="87" s="1"/>
  <c r="J262" i="87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29" i="106"/>
  <c r="J229" i="106" s="1"/>
  <c r="G240" i="96"/>
  <c r="J240" i="96" s="1"/>
  <c r="G232" i="96"/>
  <c r="J232" i="96" s="1"/>
  <c r="G265" i="86"/>
  <c r="J265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104" i="88"/>
  <c r="J104" i="88" s="1"/>
  <c r="G264" i="88"/>
  <c r="J26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65" i="87"/>
  <c r="J265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64" i="89"/>
  <c r="J264" i="89" s="1"/>
  <c r="G104" i="89"/>
  <c r="J104" i="89" s="1"/>
  <c r="G233" i="89"/>
  <c r="J233" i="89" s="1"/>
  <c r="J262" i="89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65" i="88"/>
  <c r="J265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233" i="90"/>
  <c r="J233" i="90" s="1"/>
  <c r="G264" i="90"/>
  <c r="J26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65" i="89"/>
  <c r="J265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G264" i="91"/>
  <c r="J264" i="91" s="1"/>
  <c r="G262" i="91"/>
  <c r="J262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65" i="100"/>
  <c r="J265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65" i="90"/>
  <c r="J265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4" i="92"/>
  <c r="J264" i="92" s="1"/>
  <c r="G261" i="92"/>
  <c r="J261" i="92" s="1"/>
  <c r="G104" i="92"/>
  <c r="J104" i="92" s="1"/>
  <c r="G262" i="92"/>
  <c r="J262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65" i="91"/>
  <c r="J265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61" i="93"/>
  <c r="J261" i="93" s="1"/>
  <c r="G104" i="93"/>
  <c r="J104" i="93" s="1"/>
  <c r="G233" i="93"/>
  <c r="J233" i="93" s="1"/>
  <c r="G262" i="93"/>
  <c r="J262" i="93" s="1"/>
  <c r="G264" i="93"/>
  <c r="J26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65" i="102"/>
  <c r="J265" i="102" s="1"/>
  <c r="G227" i="94"/>
  <c r="J227" i="94" s="1"/>
  <c r="G235" i="94"/>
  <c r="J235" i="94" s="1"/>
  <c r="G228" i="94"/>
  <c r="J228" i="94" s="1"/>
  <c r="G236" i="94"/>
  <c r="J236" i="94" s="1"/>
  <c r="G265" i="92"/>
  <c r="J265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64" i="94"/>
  <c r="J264" i="94" s="1"/>
  <c r="J261" i="94"/>
  <c r="G104" i="94"/>
  <c r="J104" i="94" s="1"/>
  <c r="G262" i="94"/>
  <c r="J262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21" i="96"/>
  <c r="J21" i="96" s="1"/>
  <c r="J21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86" i="95"/>
  <c r="G87" i="95"/>
  <c r="G240" i="103"/>
  <c r="J240" i="103" s="1"/>
  <c r="G232" i="103"/>
  <c r="J232" i="103" s="1"/>
  <c r="G265" i="103"/>
  <c r="J265" i="103" s="1"/>
  <c r="G234" i="93"/>
  <c r="J234" i="93" s="1"/>
  <c r="G228" i="95"/>
  <c r="G236" i="95"/>
  <c r="J236" i="95" s="1"/>
  <c r="G227" i="95"/>
  <c r="G235" i="95"/>
  <c r="G230" i="95"/>
  <c r="G238" i="95"/>
  <c r="J238" i="95" s="1"/>
  <c r="G265" i="93"/>
  <c r="J265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264" i="95"/>
  <c r="J26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J235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65" i="104"/>
  <c r="J265" i="104" s="1"/>
  <c r="G232" i="104"/>
  <c r="J232" i="104" s="1"/>
  <c r="G265" i="94"/>
  <c r="J265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64" i="96"/>
  <c r="J264" i="96" s="1"/>
  <c r="J261" i="96"/>
  <c r="G104" i="96"/>
  <c r="J104" i="96" s="1"/>
  <c r="G233" i="96"/>
  <c r="J233" i="96" s="1"/>
  <c r="G262" i="96"/>
  <c r="J262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65" i="105"/>
  <c r="J265" i="105" s="1"/>
  <c r="G232" i="105"/>
  <c r="J232" i="105" s="1"/>
  <c r="G228" i="97"/>
  <c r="J228" i="97" s="1"/>
  <c r="G236" i="97"/>
  <c r="J236" i="97" s="1"/>
  <c r="G265" i="95"/>
  <c r="J265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G187" i="84"/>
  <c r="J187" i="84" s="1"/>
  <c r="G187" i="92"/>
  <c r="J187" i="92" s="1"/>
  <c r="G187" i="81"/>
  <c r="J187" i="81" s="1"/>
  <c r="G187" i="89"/>
  <c r="J187" i="89" s="1"/>
  <c r="G264" i="97"/>
  <c r="J264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62" i="97"/>
  <c r="J262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81" i="102" l="1"/>
  <c r="G81" i="102" s="1"/>
  <c r="J81" i="102" s="1"/>
  <c r="G6" i="96"/>
  <c r="J6" i="96" s="1"/>
  <c r="J6" i="95"/>
  <c r="G105" i="96"/>
  <c r="J105" i="96" s="1"/>
  <c r="G105" i="97" s="1"/>
  <c r="J105" i="97" s="1"/>
  <c r="J105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65" i="106"/>
  <c r="J265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265" i="96"/>
  <c r="J265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62" i="98"/>
  <c r="J262" i="98" s="1"/>
  <c r="G105" i="98"/>
  <c r="J105" i="98" s="1"/>
  <c r="G264" i="98"/>
  <c r="J264" i="98" s="1"/>
  <c r="G187" i="98"/>
  <c r="J187" i="98" s="1"/>
  <c r="G261" i="98"/>
  <c r="J261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65" i="107"/>
  <c r="J265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65" i="97"/>
  <c r="J265" i="97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104" i="99"/>
  <c r="J104" i="99" s="1"/>
  <c r="G264" i="99"/>
  <c r="J264" i="99" s="1"/>
  <c r="G187" i="99"/>
  <c r="J187" i="99" s="1"/>
  <c r="G233" i="99"/>
  <c r="J233" i="99" s="1"/>
  <c r="G262" i="99"/>
  <c r="J262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5" i="98"/>
  <c r="J265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60" i="98"/>
  <c r="J260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62" i="100"/>
  <c r="J262" i="100" s="1"/>
  <c r="G105" i="100"/>
  <c r="J105" i="100" s="1"/>
  <c r="G188" i="100"/>
  <c r="J188" i="100" s="1"/>
  <c r="G264" i="100"/>
  <c r="J264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5" i="99"/>
  <c r="J265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64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61" i="103"/>
  <c r="J261" i="103" s="1"/>
  <c r="G104" i="102"/>
  <c r="J104" i="102" s="1"/>
  <c r="G264" i="102"/>
  <c r="J264" i="102" s="1"/>
  <c r="G187" i="102"/>
  <c r="J187" i="102" s="1"/>
  <c r="G262" i="102"/>
  <c r="J262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264" i="103"/>
  <c r="J264" i="103" s="1"/>
  <c r="G105" i="103"/>
  <c r="J105" i="103" s="1"/>
  <c r="G262" i="103"/>
  <c r="J262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60" i="103"/>
  <c r="J260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62" i="104"/>
  <c r="J262" i="104" s="1"/>
  <c r="G105" i="104"/>
  <c r="J105" i="104" s="1"/>
  <c r="G264" i="104"/>
  <c r="J264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J262" i="105"/>
  <c r="G105" i="105"/>
  <c r="J105" i="105" s="1"/>
  <c r="G264" i="105"/>
  <c r="J264" i="105" s="1"/>
  <c r="G187" i="105"/>
  <c r="J187" i="105" s="1"/>
  <c r="J261" i="105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G189" i="106"/>
  <c r="J189" i="106" s="1"/>
  <c r="G186" i="106"/>
  <c r="J186" i="106" s="1"/>
  <c r="G207" i="106"/>
  <c r="J207" i="106" s="1"/>
  <c r="E261" i="107"/>
  <c r="G104" i="106"/>
  <c r="J104" i="106" s="1"/>
  <c r="G264" i="106"/>
  <c r="J264" i="106" s="1"/>
  <c r="G187" i="106"/>
  <c r="J187" i="106" s="1"/>
  <c r="G188" i="106"/>
  <c r="J188" i="106" s="1"/>
  <c r="G262" i="106"/>
  <c r="J262" i="106" s="1"/>
  <c r="E262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62" i="107"/>
  <c r="J262" i="107" s="1"/>
  <c r="G105" i="107"/>
  <c r="J105" i="107" s="1"/>
  <c r="G233" i="107"/>
  <c r="J233" i="107" s="1"/>
  <c r="G264" i="107"/>
  <c r="J264" i="107" s="1"/>
  <c r="G187" i="107"/>
  <c r="J187" i="107" s="1"/>
  <c r="G234" i="107"/>
  <c r="J234" i="107" s="1"/>
  <c r="G261" i="107"/>
  <c r="J261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E260" i="107"/>
  <c r="G260" i="107" s="1"/>
  <c r="J260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G124" i="105" l="1"/>
  <c r="J124" i="105" s="1"/>
  <c r="G124" i="106" s="1"/>
  <c r="J124" i="106" s="1"/>
  <c r="G124" i="107" s="1"/>
  <c r="J124" i="107" s="1"/>
  <c r="G73" i="93"/>
  <c r="J73" i="93" s="1"/>
  <c r="G73" i="94" l="1"/>
  <c r="J73" i="94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<sst xmlns="http://schemas.openxmlformats.org/spreadsheetml/2006/main" count="39366" uniqueCount="1439">
  <si>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</si>
  <si>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</si>
  <si>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</si>
  <si>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</si>
  <si>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</si>
  <si>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</si>
  <si>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</si>
  <si>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</si>
  <si>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</si>
  <si>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</si>
  <si>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</si>
  <si>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</si>
  <si>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</si>
  <si>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</si>
  <si>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</si>
  <si>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</si>
  <si>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</si>
  <si>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</si>
  <si>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</si>
  <si>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</si>
  <si>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</si>
  <si>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</si>
  <si>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</si>
  <si>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</si>
  <si>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</si>
  <si>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</si>
  <si>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</si>
  <si>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</si>
  <si>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</si>
  <si>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</si>
  <si>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</si>
  <si>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</si>
  <si>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</si>
  <si>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</si>
  <si>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</si>
  <si>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</si>
  <si>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</si>
  <si>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</si>
  <si>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</si>
  <si>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</si>
  <si>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</si>
  <si>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</si>
  <si>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</si>
  <si>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</si>
  <si>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</si>
  <si>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</si>
  <si>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</si>
  <si>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</si>
  <si>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</si>
  <si>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</si>
  <si>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</si>
  <si>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</si>
  <si>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</si>
  <si>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</si>
  <si>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</si>
  <si>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</si>
  <si>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</si>
  <si>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</si>
  <si>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</si>
  <si>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</si>
  <si>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</si>
  <si>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</si>
  <si>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</si>
  <si>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</si>
  <si>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</si>
  <si>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</si>
  <si>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</si>
  <si>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</si>
  <si>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</si>
  <si>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</si>
  <si>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</si>
  <si>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</si>
  <si>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</si>
  <si>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</si>
  <si>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</si>
  <si>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</si>
  <si>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</si>
  <si>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</si>
  <si>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</si>
  <si>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</si>
  <si>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</si>
  <si>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</si>
  <si>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</si>
  <si>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</si>
  <si>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</si>
  <si>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</si>
  <si>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</si>
  <si>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</si>
  <si>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</si>
  <si>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</si>
  <si>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</si>
  <si>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</si>
  <si>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</si>
  <si>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</si>
  <si>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</si>
  <si>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</si>
  <si>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</si>
  <si>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</si>
  <si>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</si>
  <si>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</si>
  <si>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</si>
  <si>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</si>
  <si>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</si>
  <si>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</si>
  <si>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</si>
  <si>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</si>
  <si>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</si>
  <si>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</si>
  <si>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</si>
  <si>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</si>
  <si>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</si>
  <si>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</si>
  <si>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</si>
  <si>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</si>
  <si>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</si>
  <si>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</si>
  <si>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</si>
  <si>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</si>
  <si>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</si>
  <si>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</si>
  <si>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</si>
  <si>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</si>
  <si>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</si>
  <si>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</si>
  <si>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</si>
  <si>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</si>
  <si>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</si>
  <si>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</si>
  <si>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</si>
  <si>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</si>
  <si>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</si>
  <si>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</si>
  <si>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</si>
  <si>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</si>
  <si>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</si>
  <si>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</si>
  <si>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</si>
  <si>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</si>
  <si>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</si>
  <si>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</si>
  <si>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</si>
  <si>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</si>
  <si>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</si>
  <si>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</si>
  <si>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</si>
  <si>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</si>
  <si>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</si>
  <si>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</si>
  <si>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</si>
  <si>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</si>
  <si>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</si>
  <si>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</si>
  <si>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</si>
  <si>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</si>
  <si>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</si>
  <si>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</si>
  <si>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</si>
  <si>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</si>
  <si>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</si>
  <si>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</si>
  <si>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</si>
  <si>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</si>
  <si>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</si>
  <si>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</si>
  <si>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</si>
  <si>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</si>
  <si>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</si>
  <si>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</si>
  <si>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</si>
  <si>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</si>
  <si>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</si>
  <si>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</si>
  <si>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</si>
  <si>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</si>
  <si>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</si>
  <si>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</si>
  <si>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</si>
  <si>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</si>
  <si>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</si>
  <si>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</si>
  <si>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</si>
  <si>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</si>
  <si>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</si>
  <si>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</si>
  <si>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</si>
  <si>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</si>
  <si>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</si>
  <si>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</si>
  <si>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</si>
  <si>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</si>
  <si>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</si>
  <si>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</si>
  <si>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</si>
  <si>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</si>
  <si>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</si>
  <si>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</si>
  <si>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</si>
  <si>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</si>
  <si>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</si>
  <si>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</si>
  <si>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</si>
  <si>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</si>
  <si>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</si>
  <si>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</si>
  <si>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</si>
  <si>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</si>
  <si>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</si>
  <si>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</si>
  <si>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</si>
  <si>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</si>
  <si>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</si>
  <si>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</si>
  <si>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</si>
  <si>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</si>
  <si>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</si>
  <si>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</si>
  <si>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</si>
  <si>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</si>
  <si>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</si>
  <si>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</si>
  <si>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</si>
  <si>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</si>
  <si>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</si>
  <si>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</si>
  <si>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</si>
  <si>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</si>
  <si>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</si>
  <si>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</si>
  <si>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</si>
  <si>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</si>
  <si>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</si>
  <si>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</si>
  <si>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</si>
  <si>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</si>
  <si>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</si>
  <si>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</si>
  <si>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</si>
  <si>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</si>
  <si>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</si>
  <si>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</si>
  <si>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</si>
  <si>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</si>
  <si>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</si>
  <si>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</si>
  <si>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</si>
  <si>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</si>
  <si>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</si>
  <si>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</si>
  <si>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</si>
  <si>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</si>
  <si>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</si>
  <si>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</si>
  <si>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</si>
  <si>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</si>
  <si>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</si>
  <si>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</si>
  <si>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</si>
  <si>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</si>
  <si>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</si>
  <si>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</si>
  <si>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</si>
  <si>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</si>
  <si>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</si>
  <si>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</si>
  <si>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</si>
  <si>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</si>
  <si>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</si>
  <si>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</si>
  <si>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</si>
  <si>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</si>
  <si>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</si>
  <si>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</si>
  <si>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</si>
  <si>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</si>
  <si>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</si>
  <si>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</si>
  <si>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</si>
  <si>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</si>
  <si>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</si>
  <si>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</si>
  <si>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</si>
  <si>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</si>
  <si>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</si>
  <si>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</si>
  <si>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</si>
  <si>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</si>
  <si>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</si>
  <si>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</si>
  <si>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</si>
  <si>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</si>
  <si>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</si>
  <si>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</si>
  <si>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</si>
  <si>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</si>
  <si>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</si>
  <si>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</si>
  <si>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</si>
  <si>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</si>
  <si>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</si>
  <si>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</si>
  <si>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</si>
  <si>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</si>
  <si>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</si>
  <si>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</si>
  <si>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</si>
  <si>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</si>
  <si>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</si>
  <si>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</si>
  <si>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</si>
  <si>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</si>
  <si>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</si>
  <si>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</si>
  <si>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</si>
  <si>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</si>
  <si>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</si>
  <si>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</si>
  <si>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</si>
  <si>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</si>
  <si>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</si>
  <si>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</si>
  <si>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</si>
  <si>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</si>
  <si>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</si>
  <si>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</si>
  <si>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</si>
  <si>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</si>
  <si>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</si>
  <si>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</si>
  <si>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</si>
  <si>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</si>
  <si>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</si>
  <si>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</si>
  <si>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</si>
  <si>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</si>
  <si>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</si>
  <si>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</si>
  <si>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</si>
  <si>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</si>
  <si>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</si>
  <si>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</si>
  <si>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</si>
  <si>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</si>
  <si>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</si>
  <si>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</si>
  <si>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</si>
  <si>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</si>
  <si>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</si>
  <si>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</si>
  <si>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</si>
  <si>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</si>
  <si>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</si>
  <si>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</si>
  <si>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</si>
  <si>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</si>
  <si>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</si>
  <si>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</si>
  <si>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</si>
  <si>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</si>
  <si>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</si>
  <si>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</si>
  <si>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</si>
  <si>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</si>
  <si>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</si>
  <si>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</si>
  <si>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</si>
  <si>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</si>
  <si>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</si>
  <si>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</si>
  <si>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</si>
  <si>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</si>
  <si>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</si>
  <si>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</si>
  <si>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</si>
  <si>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</si>
  <si>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</si>
  <si>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</si>
  <si>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</si>
  <si>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</si>
  <si>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</si>
  <si>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</si>
  <si>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</si>
  <si>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</si>
  <si>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</si>
  <si>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</si>
  <si>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</si>
  <si>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</si>
  <si>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</si>
  <si>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</si>
  <si>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</si>
  <si>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</si>
  <si>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</si>
  <si>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</si>
  <si>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</si>
  <si>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</si>
  <si>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</si>
  <si>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</si>
  <si>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</si>
  <si>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</si>
  <si>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</si>
  <si>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</si>
  <si>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</si>
  <si>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</si>
  <si>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</si>
  <si>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</si>
  <si>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</si>
  <si>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</si>
  <si>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</si>
  <si>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</si>
  <si>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</si>
  <si>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</si>
  <si>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</si>
  <si>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</si>
  <si>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</si>
  <si>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</si>
  <si>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</si>
  <si>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</si>
  <si>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</si>
  <si>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</si>
  <si>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</si>
  <si>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</si>
  <si>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</si>
  <si>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</si>
  <si>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</si>
  <si>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</si>
  <si>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</si>
  <si>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</si>
  <si>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</si>
  <si>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</si>
  <si>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</si>
  <si>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</si>
  <si>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</si>
  <si>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</si>
  <si>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</si>
  <si>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</si>
  <si>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</si>
  <si>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</si>
  <si>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</si>
  <si>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</si>
  <si>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</si>
  <si>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</si>
  <si>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</si>
  <si>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</si>
  <si>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</si>
  <si>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</si>
  <si>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</si>
  <si>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</si>
  <si>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</si>
  <si>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</si>
  <si>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</si>
  <si>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</si>
  <si>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</si>
  <si>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</si>
  <si>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</si>
  <si>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</si>
  <si>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</si>
  <si>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</si>
  <si>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</si>
  <si>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</si>
  <si>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</si>
  <si>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</si>
  <si>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</si>
  <si>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</si>
  <si>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</si>
  <si>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</si>
  <si>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</si>
  <si>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</si>
  <si>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</si>
  <si>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</si>
  <si>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</si>
  <si>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</si>
  <si>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</si>
  <si>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</si>
  <si>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</si>
  <si>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</si>
  <si>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</si>
  <si>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</si>
  <si>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</si>
  <si>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</si>
  <si>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</si>
  <si>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</si>
  <si>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</si>
  <si>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</si>
  <si>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</si>
  <si>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</si>
  <si>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</si>
  <si>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</si>
  <si>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</si>
  <si>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</si>
  <si>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</si>
  <si>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</si>
  <si>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</si>
  <si>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</si>
  <si>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</si>
  <si>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</si>
  <si>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</si>
  <si>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</si>
  <si>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</si>
  <si>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</si>
  <si>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</si>
  <si>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</si>
  <si>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</si>
  <si>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</si>
  <si>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</si>
  <si>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</si>
  <si>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</si>
  <si>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</si>
  <si>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</si>
  <si>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</si>
  <si>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</si>
  <si>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</si>
  <si>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</si>
  <si>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</si>
  <si>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</si>
  <si>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</si>
  <si>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</si>
  <si>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</si>
  <si>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</si>
  <si>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</si>
  <si>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</si>
  <si>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</si>
  <si>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</si>
  <si>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</si>
  <si>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</si>
  <si>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</si>
  <si>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</si>
  <si>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</si>
  <si>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</si>
  <si>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</si>
  <si>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</si>
  <si>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</si>
  <si>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</si>
  <si>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</si>
  <si>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</si>
  <si>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</si>
  <si>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</si>
  <si>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</si>
  <si>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</si>
  <si>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</si>
  <si>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</si>
  <si>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</si>
  <si>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</si>
  <si>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</si>
  <si>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</si>
  <si>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</si>
  <si>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</si>
  <si>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</si>
  <si>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</si>
  <si>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</si>
  <si>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</si>
  <si>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</si>
  <si>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</si>
  <si>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</si>
  <si>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</si>
  <si>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</si>
  <si>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</si>
  <si>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</si>
  <si>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</si>
  <si>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</si>
  <si>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</si>
  <si>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</si>
  <si>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</si>
  <si>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</si>
  <si>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</si>
  <si>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</si>
  <si>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</si>
  <si>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</si>
  <si>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</si>
  <si>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</si>
  <si>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</si>
  <si>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</si>
  <si>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</si>
  <si>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</si>
  <si>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</si>
  <si>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</si>
  <si>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</si>
  <si>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</si>
  <si>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</si>
  <si>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</si>
  <si>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</si>
  <si>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</si>
  <si>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</si>
  <si>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</si>
  <si>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</si>
  <si>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</si>
  <si>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</si>
  <si>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</si>
  <si>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</si>
  <si>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</si>
  <si>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</si>
  <si>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</si>
  <si>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</si>
  <si>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</si>
  <si>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</si>
  <si>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</si>
  <si>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</si>
  <si>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</si>
  <si>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</si>
  <si>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</si>
  <si>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</si>
  <si>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</si>
  <si>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</si>
  <si>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</si>
  <si>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</si>
  <si>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</si>
  <si>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</si>
  <si>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</si>
  <si>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</si>
  <si>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</si>
  <si>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</si>
  <si>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</si>
  <si>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</si>
  <si>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</si>
  <si>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</si>
  <si>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</si>
  <si>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</si>
  <si>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</si>
  <si>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</si>
  <si>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</si>
  <si>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</si>
  <si>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</si>
  <si>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</si>
  <si>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</si>
  <si>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</si>
  <si>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</si>
  <si>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</si>
  <si>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</si>
  <si>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</si>
  <si>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</si>
  <si>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</si>
  <si>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</si>
  <si>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</si>
  <si>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</si>
  <si>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</si>
  <si>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</si>
  <si>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</si>
  <si>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</si>
  <si>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</si>
  <si>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</si>
  <si>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</si>
  <si>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</si>
  <si>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</si>
  <si>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</si>
  <si>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</si>
  <si>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</si>
  <si>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</si>
  <si>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</si>
  <si>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</si>
  <si>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</si>
  <si>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</si>
  <si>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</si>
  <si>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</si>
  <si>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</si>
  <si>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</si>
  <si>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</si>
  <si>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</si>
  <si>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</si>
  <si>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</si>
  <si>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</si>
  <si>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</si>
  <si>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</si>
  <si>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</si>
  <si>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</si>
  <si>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</si>
  <si>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</si>
  <si>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</si>
  <si>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</si>
  <si>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</si>
  <si>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</si>
  <si>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</si>
  <si>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</si>
  <si>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</si>
  <si>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</si>
  <si>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</si>
  <si>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</si>
  <si>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</si>
  <si>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</si>
  <si>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</si>
  <si>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</si>
  <si>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</si>
  <si>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</si>
  <si>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</si>
  <si>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</si>
  <si>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</si>
  <si>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</si>
  <si>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</si>
  <si>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</si>
  <si>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</si>
  <si>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</si>
  <si>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</si>
  <si>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</si>
  <si>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</si>
  <si>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</si>
  <si>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</si>
  <si>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</si>
  <si>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</si>
  <si>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</si>
  <si>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</si>
  <si>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</si>
  <si>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</si>
  <si>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</si>
  <si>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</si>
  <si>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</si>
  <si>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</si>
  <si>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</si>
  <si>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</si>
  <si>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</si>
  <si>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</si>
  <si>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</si>
  <si>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</si>
  <si>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</si>
  <si>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</si>
  <si>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</si>
  <si>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</si>
  <si>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</si>
  <si>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</si>
  <si>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</si>
  <si>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</si>
  <si>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</si>
  <si>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</si>
  <si>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</si>
  <si>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</si>
  <si>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</si>
  <si>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</si>
  <si>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</si>
  <si>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</si>
  <si>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</si>
  <si>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</si>
  <si>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</si>
  <si>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</si>
  <si>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</si>
  <si>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</si>
  <si>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</si>
  <si>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</si>
  <si>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</si>
  <si>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</si>
  <si>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</si>
  <si>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</si>
  <si>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</si>
  <si>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</si>
  <si>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</si>
  <si>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</si>
  <si>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</si>
  <si>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</si>
  <si>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</si>
  <si>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</si>
  <si>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</si>
  <si>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</si>
  <si>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</si>
  <si>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</si>
  <si>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</si>
  <si>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</si>
  <si>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</si>
  <si>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</si>
  <si>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</si>
  <si>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</si>
  <si>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</si>
  <si>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</si>
  <si>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</si>
  <si>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</si>
  <si>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</si>
  <si>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</si>
  <si>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</si>
  <si>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</si>
  <si>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</si>
  <si>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</si>
  <si>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</si>
  <si>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</si>
  <si>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</si>
  <si>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</si>
  <si>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</si>
  <si>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</si>
  <si>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</si>
  <si>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</si>
  <si>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</si>
  <si>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</si>
  <si>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</si>
  <si>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</si>
  <si>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</si>
  <si>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</si>
  <si>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</si>
  <si>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</si>
  <si>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</si>
  <si>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</si>
  <si>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</si>
  <si>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</si>
  <si>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</si>
  <si>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</si>
  <si>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</si>
  <si>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</si>
  <si>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</si>
  <si>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</si>
  <si>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</si>
  <si>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</si>
  <si>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</si>
  <si>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</si>
  <si>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</si>
  <si>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</si>
  <si>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</si>
  <si>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</si>
  <si>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</si>
  <si>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</si>
  <si>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</si>
  <si>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</si>
  <si>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</si>
  <si>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</si>
  <si>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</si>
  <si>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</si>
  <si>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</si>
  <si>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</si>
  <si>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</si>
  <si>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</si>
  <si>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</si>
  <si>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</si>
  <si>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</si>
  <si>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</si>
  <si>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</si>
  <si>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</si>
  <si>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</si>
  <si>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</si>
  <si>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</si>
  <si>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</si>
  <si>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</si>
  <si>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</si>
  <si>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</si>
  <si>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</si>
  <si>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</si>
  <si>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</si>
  <si>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</si>
  <si>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</si>
  <si>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</si>
  <si>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</si>
  <si>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</si>
  <si>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</si>
  <si>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</si>
  <si>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</si>
  <si>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</si>
  <si>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</si>
  <si>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</si>
  <si>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</si>
  <si>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</si>
  <si>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</si>
  <si>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</si>
  <si>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</si>
  <si>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</si>
  <si>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</si>
  <si>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</si>
  <si>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</si>
  <si>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</si>
  <si>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</si>
  <si>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</si>
  <si>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</si>
  <si>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</si>
  <si>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</si>
  <si>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</si>
  <si>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</si>
  <si>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</si>
  <si>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</si>
  <si>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</si>
  <si>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</si>
  <si>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</si>
  <si>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</si>
  <si>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</si>
  <si>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</si>
  <si>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</si>
  <si>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</si>
  <si>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</si>
  <si>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</si>
  <si>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</si>
  <si>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</si>
  <si>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</si>
  <si>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</si>
  <si>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</si>
  <si>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</si>
  <si>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</si>
  <si>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</si>
  <si>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</si>
  <si>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</si>
  <si>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</si>
  <si>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</si>
  <si>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</si>
  <si>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</si>
  <si>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</si>
  <si>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</si>
  <si>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</si>
  <si>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</si>
  <si>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</si>
  <si>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</si>
  <si>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</si>
  <si>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</si>
  <si>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</si>
  <si>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</si>
  <si>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</si>
  <si>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</si>
  <si>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</si>
  <si>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</si>
  <si>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</si>
  <si>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</si>
  <si>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</si>
  <si>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</si>
  <si>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</si>
  <si>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</si>
  <si>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</si>
  <si>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</si>
  <si>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</si>
  <si>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</si>
  <si>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</si>
  <si>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</si>
  <si>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</si>
  <si>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</si>
  <si>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</si>
  <si>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</si>
  <si>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</si>
  <si>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</si>
  <si>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</si>
  <si>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</si>
  <si>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</si>
  <si>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</si>
  <si>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</si>
  <si>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</si>
  <si>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</si>
  <si>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</si>
  <si>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</si>
  <si>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</si>
  <si>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</si>
  <si>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</si>
  <si>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</si>
  <si>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</si>
  <si>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</si>
  <si>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</si>
  <si>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</si>
  <si>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</si>
  <si>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</si>
  <si>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</si>
  <si>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</si>
  <si>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</si>
  <si>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</si>
  <si>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</si>
  <si>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</si>
  <si>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</si>
  <si>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</si>
  <si>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</si>
  <si>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</si>
  <si>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</si>
  <si>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</si>
  <si>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</si>
  <si>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</si>
  <si>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</si>
  <si>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</si>
  <si>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</si>
  <si>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</si>
  <si>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</si>
  <si>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</si>
  <si>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</si>
  <si>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</si>
  <si>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</si>
  <si>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</si>
  <si>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</si>
  <si>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</si>
  <si>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</si>
  <si>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</si>
  <si>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</si>
  <si>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</si>
  <si>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</si>
  <si>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</si>
  <si>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</si>
  <si>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</si>
  <si>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</si>
  <si>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</si>
  <si>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</si>
  <si>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</si>
  <si>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</si>
  <si>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</si>
  <si>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</si>
  <si>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</si>
  <si>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</si>
  <si>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</si>
  <si>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</si>
  <si>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</si>
  <si>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</si>
  <si>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</si>
  <si>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</si>
  <si>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</si>
  <si>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</si>
  <si>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</si>
  <si>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</si>
  <si>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</si>
  <si>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</si>
  <si>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</si>
  <si>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</si>
  <si>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</si>
  <si>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</si>
  <si>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</si>
  <si>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</si>
  <si>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</si>
  <si>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</si>
  <si>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</si>
  <si>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</si>
  <si>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</si>
  <si>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</si>
  <si>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</si>
  <si>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</si>
  <si>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</si>
  <si>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</si>
  <si>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</si>
  <si>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</si>
  <si>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</si>
  <si>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</si>
  <si>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</si>
  <si>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</si>
  <si>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</si>
  <si>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</si>
  <si>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</si>
  <si>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</si>
  <si>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</si>
  <si>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</si>
  <si>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</si>
  <si>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</si>
  <si>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</si>
  <si>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</si>
  <si>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</si>
  <si>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</si>
  <si>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</si>
  <si>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</si>
  <si>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</si>
  <si>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</si>
  <si>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</si>
  <si>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</si>
  <si>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</si>
  <si>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</si>
  <si>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</si>
  <si>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</si>
  <si>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</si>
  <si>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</si>
  <si>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</si>
  <si>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</si>
  <si>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</si>
  <si>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</si>
  <si>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</si>
  <si>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</si>
  <si>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</si>
  <si>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</si>
  <si>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</si>
  <si>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</si>
  <si>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</si>
  <si>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</si>
  <si>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</si>
  <si>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</si>
  <si>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</si>
  <si>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</si>
  <si>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</si>
  <si>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</si>
  <si>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</si>
  <si>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</si>
  <si>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</si>
  <si>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</si>
  <si>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</si>
  <si>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</si>
  <si>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</si>
  <si>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</si>
  <si>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</si>
  <si>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</si>
  <si>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</si>
  <si>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</si>
  <si>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</si>
  <si>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</si>
  <si>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</si>
  <si>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</si>
  <si>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</si>
  <si>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</si>
  <si>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</si>
  <si>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</si>
  <si>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</si>
  <si>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</si>
  <si>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</si>
  <si>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</si>
  <si>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</si>
  <si>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</si>
  <si>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</si>
  <si>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</si>
  <si>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</si>
  <si>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</si>
  <si>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</si>
  <si>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</si>
  <si>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</si>
  <si>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</si>
  <si>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</si>
  <si>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</si>
  <si>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</si>
  <si>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</si>
  <si>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</si>
  <si>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</si>
  <si>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</si>
  <si>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</si>
  <si>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</si>
  <si>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</si>
  <si>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</si>
  <si>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</si>
  <si>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</si>
  <si>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</si>
  <si>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</si>
  <si>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</si>
  <si>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</si>
  <si>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</si>
  <si>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</si>
  <si>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</si>
  <si>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</si>
  <si>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</si>
  <si>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</si>
  <si>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</si>
  <si>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</si>
  <si>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</si>
  <si>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</si>
  <si>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</si>
  <si>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</si>
  <si>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</si>
  <si>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</si>
  <si>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</si>
  <si>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</si>
  <si>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</si>
  <si>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</si>
  <si>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</si>
  <si>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</si>
  <si>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</si>
  <si>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</si>
  <si>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</si>
  <si>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</si>
  <si>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</si>
  <si>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</si>
  <si>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</si>
  <si>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</si>
  <si>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</si>
  <si>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</si>
  <si>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</si>
  <si>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</si>
  <si>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</si>
  <si>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</si>
  <si>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</si>
  <si>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</si>
  <si>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</si>
  <si>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</si>
  <si>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</si>
  <si>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</si>
  <si>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</si>
  <si>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</si>
  <si>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</si>
  <si>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</si>
  <si>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</si>
  <si>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</si>
  <si>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</si>
  <si>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</si>
  <si>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</si>
  <si>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</si>
  <si>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</si>
  <si>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</si>
  <si>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</si>
  <si>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</si>
  <si>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</si>
  <si>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</si>
  <si>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</si>
  <si>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</si>
  <si>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</si>
  <si>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</si>
  <si>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</si>
  <si>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</si>
  <si>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</si>
  <si>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</si>
  <si>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</si>
  <si>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</si>
  <si>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</si>
  <si>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</si>
  <si>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</si>
  <si>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</si>
  <si>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</si>
  <si>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</si>
  <si>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</si>
  <si>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</si>
  <si>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</si>
  <si>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</si>
  <si>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</si>
  <si>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</si>
  <si>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</si>
  <si>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</si>
  <si>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</si>
  <si>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</si>
  <si>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</si>
  <si>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</si>
  <si>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</si>
  <si>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</si>
  <si>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</si>
  <si>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</si>
  <si>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</si>
  <si>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</si>
  <si>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</si>
  <si>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</si>
  <si>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</si>
  <si>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</si>
  <si>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</si>
  <si>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</si>
  <si>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</si>
  <si>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</si>
  <si>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</si>
  <si>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</si>
  <si>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</si>
  <si>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</si>
  <si>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</si>
  <si>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</si>
  <si>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</si>
  <si>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</si>
  <si>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</si>
  <si>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</si>
  <si>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</si>
  <si>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</si>
  <si>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</si>
  <si>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</si>
  <si>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</si>
  <si>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</si>
  <si>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</si>
  <si>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</si>
  <si>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</si>
  <si>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</si>
  <si>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</si>
  <si>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</si>
  <si>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</si>
  <si>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</si>
  <si>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</si>
  <si>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</si>
  <si>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</si>
  <si>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</si>
  <si>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</si>
  <si>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</si>
  <si>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</si>
  <si>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</si>
  <si>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</si>
  <si>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</si>
  <si>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</si>
  <si>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</si>
  <si>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</si>
  <si>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</si>
  <si>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</si>
  <si>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</si>
  <si>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</si>
  <si>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</si>
  <si>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</si>
  <si>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</si>
  <si>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</si>
  <si>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</si>
  <si>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</si>
  <si>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</si>
  <si>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</si>
  <si>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</si>
  <si>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</si>
  <si>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</si>
  <si>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</si>
  <si>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</si>
  <si>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</si>
  <si>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</si>
  <si>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</si>
  <si>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</si>
  <si>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</si>
  <si>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</si>
  <si>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</si>
  <si>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</si>
  <si>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</si>
  <si>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</si>
  <si>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</si>
  <si>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</si>
  <si>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</si>
  <si>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</si>
  <si>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</si>
  <si>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</si>
  <si>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</si>
  <si>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</si>
  <si>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</si>
  <si>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</si>
  <si>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</si>
  <si>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</si>
  <si>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</si>
  <si>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</si>
  <si>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</si>
  <si>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</si>
  <si>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</si>
  <si>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</si>
  <si>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</si>
  <si>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</si>
  <si>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</si>
  <si>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</si>
  <si>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</si>
  <si>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</si>
  <si>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</si>
  <si>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</si>
  <si>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</si>
  <si>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</si>
  <si>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</si>
  <si>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</si>
  <si>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</si>
  <si>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</si>
  <si>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</si>
  <si>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</si>
  <si>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</si>
  <si>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</si>
  <si>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</si>
  <si>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</si>
  <si>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</si>
  <si>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</si>
  <si>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</si>
  <si>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</si>
  <si>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</si>
  <si>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</si>
  <si>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</si>
  <si>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</si>
  <si>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</si>
  <si>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</si>
  <si>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</si>
  <si>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</si>
  <si>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</si>
  <si>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</si>
  <si>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</si>
  <si>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</si>
  <si>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</si>
  <si>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</si>
  <si>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</si>
  <si>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</si>
  <si>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</si>
  <si>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</si>
  <si>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</si>
  <si>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</si>
  <si>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</si>
  <si>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</si>
  <si>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</si>
  <si>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</si>
  <si>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</si>
  <si>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</si>
  <si>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</si>
  <si>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</si>
  <si>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</si>
  <si>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</si>
  <si>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</si>
  <si>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</si>
  <si>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</si>
  <si>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</si>
  <si>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</si>
  <si>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</si>
  <si>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</si>
  <si>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</si>
  <si>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</si>
  <si>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</si>
  <si>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</si>
  <si>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</si>
  <si>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</si>
  <si>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</si>
  <si>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</si>
  <si>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</si>
  <si>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</si>
  <si>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</si>
  <si>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</si>
  <si>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</si>
  <si>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</si>
  <si>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</si>
  <si>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</si>
  <si>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</si>
  <si>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</si>
  <si>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</si>
  <si>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</si>
  <si>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</si>
  <si>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</si>
  <si>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</si>
  <si>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</si>
  <si>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</si>
  <si>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</si>
  <si>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</si>
  <si>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</si>
  <si>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</si>
  <si>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</si>
  <si>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</si>
  <si>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</si>
  <si>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</si>
  <si>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</si>
  <si>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</si>
  <si>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</si>
  <si>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</si>
  <si>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</si>
  <si>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</si>
  <si>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</si>
  <si>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</si>
  <si>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</si>
  <si>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</si>
  <si>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</si>
  <si>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</si>
  <si>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</si>
  <si>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</si>
  <si>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</si>
  <si>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</si>
  <si>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</si>
  <si>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</si>
  <si>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</si>
  <si>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</si>
  <si>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</si>
  <si>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</si>
  <si>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</si>
  <si>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</si>
  <si>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</si>
  <si>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</si>
  <si>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</si>
  <si>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</si>
  <si>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</si>
  <si>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</si>
  <si>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</si>
  <si>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</si>
  <si>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</si>
  <si>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</si>
  <si>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</si>
  <si>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</si>
  <si>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</si>
  <si>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</si>
  <si>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</si>
  <si>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</si>
  <si>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</si>
  <si>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</si>
  <si>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51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</si>
  <si>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</si>
  <si>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</si>
  <si>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</si>
  <si>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</si>
  <si>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</si>
  <si>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</si>
  <si>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</si>
  <si>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 xml:space="preserve">กล่อง </t>
  </si>
  <si>
    <t>วรรณนวัชพูสนมชมพูพุดดิ้ง 100 กรัม</t>
  </si>
  <si>
    <t>พุดดิ่งชาไทย</t>
  </si>
  <si>
    <t>บราวนี่บลูเบอรี่ครีมซีส</t>
  </si>
  <si>
    <t>ขนมปังกระเทียมครีมซีส</t>
  </si>
  <si>
    <t>ชินฟ่อนไส้แยมแยกชิ้น  ฝอยทอง</t>
  </si>
  <si>
    <t>ชินฟ่อนไส้แยมแยกชิ้น ใบเตย</t>
  </si>
  <si>
    <t>ชินฟ่อนไส้แยมแยกชิ้น  เมล่อน</t>
  </si>
  <si>
    <t>ชินฟ่อนแยกชิ้น  กล้วย</t>
  </si>
  <si>
    <t>ชินฟ่อนแยกชิ้น  เนย</t>
  </si>
  <si>
    <t>บูธ ชัยพฤกษ์ วันที่ 1-30 เมษายน 2568</t>
  </si>
  <si>
    <t>สรุปยอดขาย บูธ ชัยพฤกษ์ วันที่ 1-30 เมษายน  2568</t>
  </si>
  <si>
    <t>บูธ  ชัยพฤกษ์ วันที่ 1-30  เมษายน 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</si>
</sst>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P116" sqref="P116:P259"/>
      <selection pane="bottomLeft" activeCell="P116" sqref="P116:P25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P116" sqref="P116:P259"/>
      <selection pane="topRight" activeCell="P116" sqref="P116:P259"/>
      <selection pane="bottomLeft" activeCell="P116" sqref="P116:P259"/>
      <selection pane="bottomRight" activeCell="P116" sqref="P116:P25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5"/>
  <sheetViews>
    <sheetView tabSelected="1" zoomScale="70" zoomScaleNormal="70" workbookViewId="0">
      <pane xSplit="10" ySplit="4" topLeftCell="Q5" activePane="bottomRight" state="frozen"/>
      <selection activeCell="P116" sqref="P116:P259"/>
      <selection pane="topRight" activeCell="P116" sqref="P116:P259"/>
      <selection pane="bottomLeft" activeCell="P116" sqref="P116:P259"/>
      <selection pane="bottomRight" activeCell="AB52" sqref="AB5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1437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14</v>
      </c>
      <c r="G5" s="43">
        <f t="shared" ref="G5:G85" si="0">+E5+F5</f>
        <v>20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13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650</v>
      </c>
      <c r="N5" s="19"/>
      <c r="O5" s="121">
        <v>18.97</v>
      </c>
      <c r="P5" s="79">
        <f>+K5*O5</f>
        <v>246.60999999999999</v>
      </c>
      <c r="Q5" s="45">
        <v>1</v>
      </c>
      <c r="R5" s="46">
        <f>+'1'!N267</f>
        <v>880</v>
      </c>
      <c r="S5" s="46">
        <f>+'1'!N272</f>
        <v>54</v>
      </c>
      <c r="T5" s="46">
        <f>+'1'!N270</f>
        <v>0</v>
      </c>
      <c r="U5" s="67">
        <f>+'1'!N268</f>
        <v>0</v>
      </c>
      <c r="V5" s="46">
        <f>+'1'!N271</f>
        <v>0</v>
      </c>
      <c r="W5" s="46">
        <f>+'1'!N269</f>
        <v>435</v>
      </c>
      <c r="X5" s="46">
        <f>+R5-S5-T5-U5-V5-W5</f>
        <v>391</v>
      </c>
      <c r="Y5" s="46">
        <f>+'1'!N274</f>
        <v>391</v>
      </c>
      <c r="Z5" s="47">
        <f>+Y5-X5</f>
        <v>0</v>
      </c>
      <c r="AA5" s="47" t="s">
        <v>1364</v>
      </c>
      <c r="AB5" s="47">
        <f>+W5+Y5</f>
        <v>826</v>
      </c>
      <c r="AC5" s="58">
        <f>+W5+Y5+Z5</f>
        <v>826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29</v>
      </c>
      <c r="G6" s="43">
        <f t="shared" si="0"/>
        <v>38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2500</v>
      </c>
      <c r="N6" s="19"/>
      <c r="O6" s="121">
        <v>36.43</v>
      </c>
      <c r="P6" s="79">
        <f t="shared" ref="P6:P70" si="2">+K6*O6</f>
        <v>910.75</v>
      </c>
      <c r="Q6" s="45">
        <v>2</v>
      </c>
      <c r="R6" s="46">
        <f>+'2'!N268</f>
        <v>785</v>
      </c>
      <c r="S6" s="46">
        <f>+'2'!N273</f>
        <v>15</v>
      </c>
      <c r="T6" s="46">
        <f>+'2'!N271</f>
        <v>0</v>
      </c>
      <c r="U6" s="67">
        <f>+'2'!N269</f>
        <v>0</v>
      </c>
      <c r="V6" s="46">
        <f>+'2'!N272</f>
        <v>0</v>
      </c>
      <c r="W6" s="46">
        <f>+'2'!N270</f>
        <v>670</v>
      </c>
      <c r="X6" s="46">
        <f>+R6-S6-T6-U6-V6-W6</f>
        <v>100</v>
      </c>
      <c r="Y6" s="46">
        <f>+'2'!N275</f>
        <v>100</v>
      </c>
      <c r="Z6" s="47">
        <f t="shared" ref="Z6:Z35" si="3">+Y6-X6</f>
        <v>0</v>
      </c>
      <c r="AA6" s="47" t="s">
        <v>1365</v>
      </c>
      <c r="AB6" s="47">
        <f t="shared" ref="AB6:AB35" si="4">+W6+Y6</f>
        <v>770</v>
      </c>
      <c r="AC6" s="58">
        <f t="shared" ref="AC6:AC35" si="5">+W6+Y6+Z6</f>
        <v>770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4</v>
      </c>
      <c r="G7" s="43">
        <f t="shared" si="0"/>
        <v>4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2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2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100</v>
      </c>
      <c r="N7" s="19"/>
      <c r="O7" s="90">
        <v>26.11</v>
      </c>
      <c r="P7" s="79">
        <f t="shared" si="2"/>
        <v>52.22</v>
      </c>
      <c r="Q7" s="45">
        <v>3</v>
      </c>
      <c r="R7" s="46">
        <f>+'3'!N268</f>
        <v>495</v>
      </c>
      <c r="S7" s="46">
        <f>+'3'!N273</f>
        <v>112</v>
      </c>
      <c r="T7" s="46">
        <f>+'3'!N271</f>
        <v>0</v>
      </c>
      <c r="U7" s="46">
        <f>+'3'!N269</f>
        <v>0</v>
      </c>
      <c r="V7" s="46">
        <f>+'3'!N272</f>
        <v>0</v>
      </c>
      <c r="W7" s="46">
        <f>+'3'!N270</f>
        <v>0</v>
      </c>
      <c r="X7" s="46">
        <f>+R7-S7-T7-U7-V7-W7</f>
        <v>383</v>
      </c>
      <c r="Y7" s="46">
        <f>+'3'!N275</f>
        <v>383</v>
      </c>
      <c r="Z7" s="47">
        <f>+Y7-X7</f>
        <v>0</v>
      </c>
      <c r="AA7" s="47" t="s">
        <v>1366</v>
      </c>
      <c r="AB7" s="47">
        <f>+W7+Y7</f>
        <v>383</v>
      </c>
      <c r="AC7" s="58">
        <f t="shared" si="5"/>
        <v>383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+'4'!N268</f>
        <v>560</v>
      </c>
      <c r="S8" s="46">
        <f>+'4'!N273</f>
        <v>47</v>
      </c>
      <c r="T8" s="46">
        <f>+'4'!N271</f>
        <v>0</v>
      </c>
      <c r="U8" s="46">
        <f>+'4'!N269</f>
        <v>0</v>
      </c>
      <c r="V8" s="46">
        <f>+'4'!N272</f>
        <v>0</v>
      </c>
      <c r="W8" s="46">
        <f>+'4'!N270</f>
        <v>185</v>
      </c>
      <c r="X8" s="46">
        <f t="shared" ref="X8" si="6">+R8-S8-T8-U8-V8-W8</f>
        <v>328</v>
      </c>
      <c r="Y8" s="46">
        <f>+'4'!N275</f>
        <v>328</v>
      </c>
      <c r="Z8" s="47">
        <f t="shared" si="3"/>
        <v>0</v>
      </c>
      <c r="AA8" s="98" t="s">
        <v>1367</v>
      </c>
      <c r="AB8" s="47">
        <f t="shared" si="4"/>
        <v>513</v>
      </c>
      <c r="AC8" s="58">
        <f t="shared" si="5"/>
        <v>513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+'5'!N267</f>
        <v>1435</v>
      </c>
      <c r="S9" s="46">
        <f>+'5'!N272</f>
        <v>329</v>
      </c>
      <c r="T9" s="46">
        <f>+'5'!N270</f>
        <v>0</v>
      </c>
      <c r="U9" s="46">
        <f>+'5'!N268</f>
        <v>0</v>
      </c>
      <c r="V9" s="46">
        <f>+'5'!N271</f>
        <v>0</v>
      </c>
      <c r="W9" s="46">
        <f>+'5'!N269</f>
        <v>358</v>
      </c>
      <c r="X9" s="46">
        <f t="shared" ref="X9:X34" si="7">+R9-S9-T9-U9-V9-W9</f>
        <v>748</v>
      </c>
      <c r="Y9" s="46">
        <f>+'5'!N274</f>
        <v>748</v>
      </c>
      <c r="Z9" s="47">
        <f t="shared" si="3"/>
        <v>0</v>
      </c>
      <c r="AA9" s="98" t="s">
        <v>1368</v>
      </c>
      <c r="AB9" s="47">
        <f t="shared" si="4"/>
        <v>1106</v>
      </c>
      <c r="AC9" s="58">
        <f t="shared" si="5"/>
        <v>1106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+'6'!N268</f>
        <v>1470</v>
      </c>
      <c r="S10" s="46">
        <f>+'6'!N273</f>
        <v>255</v>
      </c>
      <c r="T10" s="46">
        <f>+'6'!N271</f>
        <v>0</v>
      </c>
      <c r="U10" s="46">
        <f>+'6'!N269</f>
        <v>0</v>
      </c>
      <c r="V10" s="46">
        <f>+'6'!N272</f>
        <v>0</v>
      </c>
      <c r="W10" s="46">
        <f>+'6'!N270</f>
        <v>640</v>
      </c>
      <c r="X10" s="46">
        <f t="shared" si="7"/>
        <v>575</v>
      </c>
      <c r="Y10" s="46">
        <f>+'6'!N275</f>
        <v>575</v>
      </c>
      <c r="Z10" s="47">
        <f t="shared" si="3"/>
        <v>0</v>
      </c>
      <c r="AA10" s="99" t="s">
        <v>1369</v>
      </c>
      <c r="AB10" s="47">
        <f t="shared" si="4"/>
        <v>1215</v>
      </c>
      <c r="AC10" s="58">
        <f t="shared" si="5"/>
        <v>1215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</v>
      </c>
      <c r="G11" s="43">
        <f t="shared" si="0"/>
        <v>12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1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400</v>
      </c>
      <c r="N11" s="19"/>
      <c r="O11" s="121">
        <v>19.36</v>
      </c>
      <c r="P11" s="79">
        <f t="shared" si="2"/>
        <v>154.88</v>
      </c>
      <c r="Q11" s="45">
        <v>7</v>
      </c>
      <c r="R11" s="46">
        <f>+'7'!N268</f>
        <v>880</v>
      </c>
      <c r="S11" s="46">
        <f>+'7'!N273</f>
        <v>110</v>
      </c>
      <c r="T11" s="46">
        <f>+'7'!N271</f>
        <v>0</v>
      </c>
      <c r="U11" s="46">
        <f>+'7'!N269</f>
        <v>0</v>
      </c>
      <c r="V11" s="46">
        <f>+'7'!N272</f>
        <v>0</v>
      </c>
      <c r="W11" s="46">
        <f>+'7'!N270</f>
        <v>490</v>
      </c>
      <c r="X11" s="46">
        <f t="shared" si="7"/>
        <v>280</v>
      </c>
      <c r="Y11" s="46">
        <f>+'7'!N275</f>
        <v>280</v>
      </c>
      <c r="Z11" s="47">
        <f t="shared" si="3"/>
        <v>0</v>
      </c>
      <c r="AA11" s="47" t="s">
        <v>1363</v>
      </c>
      <c r="AB11" s="47">
        <f t="shared" si="4"/>
        <v>770</v>
      </c>
      <c r="AC11" s="58">
        <f t="shared" si="5"/>
        <v>770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+'8'!N268</f>
        <v>300</v>
      </c>
      <c r="S12" s="46">
        <f>+'8'!N273</f>
        <v>124</v>
      </c>
      <c r="T12" s="46">
        <f>+'8'!N271</f>
        <v>0</v>
      </c>
      <c r="U12" s="46">
        <f>+'8'!N269</f>
        <v>0</v>
      </c>
      <c r="V12" s="46">
        <f>+'8'!N272</f>
        <v>0</v>
      </c>
      <c r="W12" s="46">
        <f>+'8'!N270</f>
        <v>50</v>
      </c>
      <c r="X12" s="46">
        <f t="shared" si="7"/>
        <v>126</v>
      </c>
      <c r="Y12" s="46">
        <f>+'8'!N275</f>
        <v>126</v>
      </c>
      <c r="Z12" s="47">
        <f t="shared" si="3"/>
        <v>0</v>
      </c>
      <c r="AA12" s="47" t="s">
        <v>1364</v>
      </c>
      <c r="AB12" s="47">
        <f t="shared" si="4"/>
        <v>176</v>
      </c>
      <c r="AC12" s="58">
        <f t="shared" si="5"/>
        <v>176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+'9'!N268</f>
        <v>1030</v>
      </c>
      <c r="S13" s="46">
        <f>+'9'!N273</f>
        <v>102</v>
      </c>
      <c r="T13" s="46">
        <f>+'9'!N271</f>
        <v>0</v>
      </c>
      <c r="U13" s="46">
        <f>+'9'!N269</f>
        <v>0</v>
      </c>
      <c r="V13" s="46">
        <f>+'9'!N272</f>
        <v>0</v>
      </c>
      <c r="W13" s="46">
        <f>+'9'!N270</f>
        <v>665</v>
      </c>
      <c r="X13" s="46">
        <f>+R13-S13-T13-U13-V13-W13</f>
        <v>263</v>
      </c>
      <c r="Y13" s="46">
        <f>+'9'!N275</f>
        <v>263</v>
      </c>
      <c r="Z13" s="47">
        <f t="shared" si="3"/>
        <v>0</v>
      </c>
      <c r="AA13" s="47" t="s">
        <v>1365</v>
      </c>
      <c r="AB13" s="47">
        <f t="shared" si="4"/>
        <v>928</v>
      </c>
      <c r="AC13" s="58">
        <f t="shared" si="5"/>
        <v>928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+'10'!N268</f>
        <v>920</v>
      </c>
      <c r="S14" s="46">
        <f>+'10'!N273</f>
        <v>0</v>
      </c>
      <c r="T14" s="46">
        <f>+'10'!N271</f>
        <v>0</v>
      </c>
      <c r="U14" s="46">
        <f>+'10'!N269</f>
        <v>0</v>
      </c>
      <c r="V14" s="46">
        <f>+'10'!N272</f>
        <v>0</v>
      </c>
      <c r="W14" s="46">
        <f>+'10'!N270</f>
        <v>350</v>
      </c>
      <c r="X14" s="46">
        <f t="shared" si="7"/>
        <v>570</v>
      </c>
      <c r="Y14" s="46">
        <f>+'10'!N275</f>
        <v>570</v>
      </c>
      <c r="Z14" s="47">
        <f t="shared" si="3"/>
        <v>0</v>
      </c>
      <c r="AA14" s="47" t="s">
        <v>1366</v>
      </c>
      <c r="AB14" s="47">
        <f t="shared" si="4"/>
        <v>920</v>
      </c>
      <c r="AC14" s="58">
        <f t="shared" si="5"/>
        <v>920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7</v>
      </c>
      <c r="G15" s="43">
        <f t="shared" si="0"/>
        <v>10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500</v>
      </c>
      <c r="N15" s="19"/>
      <c r="O15" s="121">
        <v>22.41</v>
      </c>
      <c r="P15" s="79">
        <f t="shared" si="2"/>
        <v>224.1</v>
      </c>
      <c r="Q15" s="45">
        <v>11</v>
      </c>
      <c r="R15" s="46">
        <f>+'11'!N268</f>
        <v>1900</v>
      </c>
      <c r="S15" s="46">
        <f>+'11'!N273</f>
        <v>268</v>
      </c>
      <c r="T15" s="46">
        <f>+'11'!N271</f>
        <v>0</v>
      </c>
      <c r="U15" s="46">
        <f>+'11'!N269</f>
        <v>0</v>
      </c>
      <c r="V15" s="46">
        <f>+'11'!N272</f>
        <v>0</v>
      </c>
      <c r="W15" s="46">
        <f>+'11'!N270</f>
        <v>797</v>
      </c>
      <c r="X15" s="46">
        <f t="shared" si="7"/>
        <v>835</v>
      </c>
      <c r="Y15" s="46">
        <f>+'11'!N275</f>
        <v>835</v>
      </c>
      <c r="Z15" s="47">
        <f t="shared" si="3"/>
        <v>0</v>
      </c>
      <c r="AA15" s="98" t="s">
        <v>1367</v>
      </c>
      <c r="AB15" s="47">
        <f t="shared" si="4"/>
        <v>1632</v>
      </c>
      <c r="AC15" s="58">
        <f t="shared" si="5"/>
        <v>1632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+'12'!N268</f>
        <v>1895</v>
      </c>
      <c r="S16" s="46">
        <f>+'12'!N273</f>
        <v>687</v>
      </c>
      <c r="T16" s="46">
        <f>+'12'!N271</f>
        <v>0</v>
      </c>
      <c r="U16" s="67">
        <f>+'12'!N269</f>
        <v>0</v>
      </c>
      <c r="V16" s="46">
        <f>+'12'!N272</f>
        <v>0</v>
      </c>
      <c r="W16" s="46">
        <f>+'12'!N270</f>
        <v>808</v>
      </c>
      <c r="X16" s="46">
        <f t="shared" si="7"/>
        <v>400</v>
      </c>
      <c r="Y16" s="46">
        <f>+'12'!N275</f>
        <v>400</v>
      </c>
      <c r="Z16" s="47">
        <f t="shared" si="3"/>
        <v>0</v>
      </c>
      <c r="AA16" s="98" t="s">
        <v>1368</v>
      </c>
      <c r="AB16" s="47">
        <f t="shared" si="4"/>
        <v>1208</v>
      </c>
      <c r="AC16" s="58">
        <f t="shared" si="5"/>
        <v>1208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+'13'!N268</f>
        <v>2005</v>
      </c>
      <c r="S17" s="46">
        <f>+'13'!N273</f>
        <v>50</v>
      </c>
      <c r="T17" s="46">
        <f>+'13'!N271</f>
        <v>0</v>
      </c>
      <c r="U17" s="67">
        <f>+'13'!N269</f>
        <v>0</v>
      </c>
      <c r="V17" s="46">
        <f>+'13'!N272</f>
        <v>0</v>
      </c>
      <c r="W17" s="46">
        <f>+'13'!N270</f>
        <v>600</v>
      </c>
      <c r="X17" s="46">
        <f>+R17-S17-T17-U17-V17-W17</f>
        <v>1355</v>
      </c>
      <c r="Y17" s="46">
        <f>+'13'!N275</f>
        <v>1355</v>
      </c>
      <c r="Z17" s="47">
        <f t="shared" si="3"/>
        <v>0</v>
      </c>
      <c r="AA17" s="47" t="s">
        <v>1369</v>
      </c>
      <c r="AB17" s="47">
        <f t="shared" si="4"/>
        <v>1955</v>
      </c>
      <c r="AC17" s="58">
        <f t="shared" si="5"/>
        <v>1955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11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550</v>
      </c>
      <c r="N18" s="19"/>
      <c r="O18" s="121">
        <v>19.12</v>
      </c>
      <c r="P18" s="79">
        <f t="shared" si="2"/>
        <v>210.32000000000002</v>
      </c>
      <c r="Q18" s="45">
        <v>14</v>
      </c>
      <c r="R18" s="46">
        <f>+'14'!N268</f>
        <v>2735</v>
      </c>
      <c r="S18" s="46">
        <f>+'14'!N273</f>
        <v>175</v>
      </c>
      <c r="T18" s="46">
        <f>+'14'!N271</f>
        <v>0</v>
      </c>
      <c r="U18" s="67">
        <f>+'14'!N269</f>
        <v>0</v>
      </c>
      <c r="V18" s="46">
        <f>+'14'!N272</f>
        <v>0</v>
      </c>
      <c r="W18" s="46">
        <f>+'14'!N270</f>
        <v>1935</v>
      </c>
      <c r="X18" s="46">
        <f t="shared" si="7"/>
        <v>625</v>
      </c>
      <c r="Y18" s="46">
        <f>+'14'!N275</f>
        <v>625</v>
      </c>
      <c r="Z18" s="47">
        <f t="shared" si="3"/>
        <v>0</v>
      </c>
      <c r="AA18" s="47" t="s">
        <v>1363</v>
      </c>
      <c r="AB18" s="99">
        <f t="shared" si="4"/>
        <v>2560</v>
      </c>
      <c r="AC18" s="58">
        <f t="shared" si="5"/>
        <v>2560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+'15'!N268</f>
        <v>845</v>
      </c>
      <c r="S19" s="46">
        <f>+'15'!N273</f>
        <v>50</v>
      </c>
      <c r="T19" s="46">
        <f>+'15'!N271</f>
        <v>0</v>
      </c>
      <c r="U19" s="67">
        <f>+'15'!N269</f>
        <v>0</v>
      </c>
      <c r="V19" s="46">
        <f>+'15'!N272</f>
        <v>0</v>
      </c>
      <c r="W19" s="46">
        <f>+'15'!N270</f>
        <v>290</v>
      </c>
      <c r="X19" s="46">
        <f t="shared" si="7"/>
        <v>505</v>
      </c>
      <c r="Y19" s="46">
        <f>+'15'!N275</f>
        <v>505</v>
      </c>
      <c r="Z19" s="47">
        <f t="shared" si="3"/>
        <v>0</v>
      </c>
      <c r="AA19" s="47" t="s">
        <v>1364</v>
      </c>
      <c r="AB19" s="47">
        <f t="shared" si="4"/>
        <v>795</v>
      </c>
      <c r="AC19" s="58">
        <f t="shared" si="5"/>
        <v>795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11</v>
      </c>
      <c r="G20" s="43">
        <f t="shared" si="0"/>
        <v>11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585</v>
      </c>
      <c r="N20" s="19"/>
      <c r="O20" s="90">
        <v>22.25</v>
      </c>
      <c r="P20" s="79">
        <f t="shared" si="2"/>
        <v>200.25</v>
      </c>
      <c r="Q20" s="45">
        <v>16</v>
      </c>
      <c r="R20" s="46">
        <f>+'16'!N268</f>
        <v>705</v>
      </c>
      <c r="S20" s="46">
        <f>+'16'!N273</f>
        <v>102</v>
      </c>
      <c r="T20" s="46">
        <f>+'16'!N271</f>
        <v>0</v>
      </c>
      <c r="U20" s="67">
        <f>+'16'!N269</f>
        <v>0</v>
      </c>
      <c r="V20" s="46">
        <f>+'16'!N272</f>
        <v>0</v>
      </c>
      <c r="W20" s="46">
        <f>+'16'!N270</f>
        <v>603</v>
      </c>
      <c r="X20" s="46">
        <f t="shared" si="7"/>
        <v>0</v>
      </c>
      <c r="Y20" s="46">
        <f>+'16'!N275</f>
        <v>0</v>
      </c>
      <c r="Z20" s="47">
        <f t="shared" si="3"/>
        <v>0</v>
      </c>
      <c r="AA20" s="47" t="s">
        <v>1365</v>
      </c>
      <c r="AB20" s="47">
        <f t="shared" si="4"/>
        <v>603</v>
      </c>
      <c r="AC20" s="58">
        <f t="shared" si="5"/>
        <v>603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0"/>
        <v>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425</v>
      </c>
      <c r="N21" s="19"/>
      <c r="O21" s="90">
        <v>22.85</v>
      </c>
      <c r="P21" s="79">
        <f t="shared" si="2"/>
        <v>114.25</v>
      </c>
      <c r="Q21" s="45">
        <v>17</v>
      </c>
      <c r="R21" s="46">
        <f>+'17'!N268</f>
        <v>1110</v>
      </c>
      <c r="S21" s="46">
        <f>+'17'!N273</f>
        <v>25</v>
      </c>
      <c r="T21" s="46">
        <f>+'17'!N271</f>
        <v>0</v>
      </c>
      <c r="U21" s="67">
        <f>+'17'!N269</f>
        <v>0</v>
      </c>
      <c r="V21" s="46">
        <f>+'17'!N272</f>
        <v>0</v>
      </c>
      <c r="W21" s="46">
        <f>+'17'!N270</f>
        <v>360</v>
      </c>
      <c r="X21" s="46">
        <f t="shared" si="7"/>
        <v>725</v>
      </c>
      <c r="Y21" s="46">
        <f>+'17'!N275</f>
        <v>725</v>
      </c>
      <c r="Z21" s="47">
        <f t="shared" si="3"/>
        <v>0</v>
      </c>
      <c r="AA21" s="47" t="s">
        <v>1366</v>
      </c>
      <c r="AB21" s="47">
        <f t="shared" si="4"/>
        <v>1085</v>
      </c>
      <c r="AC21" s="58">
        <f t="shared" si="5"/>
        <v>1085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7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15</v>
      </c>
      <c r="G22" s="43">
        <f t="shared" si="0"/>
        <v>22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1700</v>
      </c>
      <c r="N22" s="19"/>
      <c r="O22" s="121">
        <v>27.98</v>
      </c>
      <c r="P22" s="79">
        <f t="shared" si="2"/>
        <v>475.66</v>
      </c>
      <c r="Q22" s="45">
        <v>18</v>
      </c>
      <c r="R22" s="46">
        <f>+'18'!N268</f>
        <v>200</v>
      </c>
      <c r="S22" s="46">
        <f>+'18'!N273</f>
        <v>50</v>
      </c>
      <c r="T22" s="46">
        <f>+'18'!N271</f>
        <v>0</v>
      </c>
      <c r="U22" s="67">
        <f>+'18'!N269</f>
        <v>0</v>
      </c>
      <c r="V22" s="46">
        <f>+'18'!N272</f>
        <v>0</v>
      </c>
      <c r="W22" s="46">
        <f>+'18'!N270</f>
        <v>100</v>
      </c>
      <c r="X22" s="46">
        <f t="shared" si="7"/>
        <v>50</v>
      </c>
      <c r="Y22" s="46">
        <f>+'18'!N275</f>
        <v>50</v>
      </c>
      <c r="Z22" s="47">
        <f t="shared" si="3"/>
        <v>0</v>
      </c>
      <c r="AA22" s="98" t="s">
        <v>1367</v>
      </c>
      <c r="AB22" s="47">
        <f t="shared" si="4"/>
        <v>150</v>
      </c>
      <c r="AC22" s="58">
        <f t="shared" si="5"/>
        <v>150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+'19'!N268</f>
        <v>705</v>
      </c>
      <c r="S23" s="46">
        <f>+'19'!N273</f>
        <v>107</v>
      </c>
      <c r="T23" s="46">
        <f>+'19'!N271</f>
        <v>0</v>
      </c>
      <c r="U23" s="67">
        <f>+'19'!N269</f>
        <v>0</v>
      </c>
      <c r="V23" s="46">
        <f>+'19'!N272</f>
        <v>0</v>
      </c>
      <c r="W23" s="46">
        <f>+'19'!N270</f>
        <v>320</v>
      </c>
      <c r="X23" s="46">
        <f t="shared" si="7"/>
        <v>278</v>
      </c>
      <c r="Y23" s="46">
        <f>+'19'!N275</f>
        <v>278</v>
      </c>
      <c r="Z23" s="47">
        <f t="shared" si="3"/>
        <v>0</v>
      </c>
      <c r="AA23" s="98" t="s">
        <v>1368</v>
      </c>
      <c r="AB23" s="47">
        <f t="shared" si="4"/>
        <v>598</v>
      </c>
      <c r="AC23" s="58">
        <f t="shared" si="5"/>
        <v>598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6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8</v>
      </c>
      <c r="G24" s="43">
        <f t="shared" si="0"/>
        <v>14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1400</v>
      </c>
      <c r="N24" s="19"/>
      <c r="O24" s="121">
        <v>38.659999999999997</v>
      </c>
      <c r="P24" s="79">
        <f t="shared" si="2"/>
        <v>541.24</v>
      </c>
      <c r="Q24" s="45">
        <v>20</v>
      </c>
      <c r="R24" s="46">
        <f>+'20'!N268</f>
        <v>1250</v>
      </c>
      <c r="S24" s="46">
        <f>+'20'!N273</f>
        <v>75</v>
      </c>
      <c r="T24" s="46">
        <f>+'20'!N271</f>
        <v>0</v>
      </c>
      <c r="U24" s="67">
        <f>+'20'!N269</f>
        <v>0</v>
      </c>
      <c r="V24" s="46">
        <f>+'20'!N272</f>
        <v>0</v>
      </c>
      <c r="W24" s="46">
        <f>+'20'!N270</f>
        <v>600</v>
      </c>
      <c r="X24" s="46">
        <f t="shared" si="7"/>
        <v>575</v>
      </c>
      <c r="Y24" s="46">
        <f>+'20'!N275</f>
        <v>575</v>
      </c>
      <c r="Z24" s="47">
        <f t="shared" si="3"/>
        <v>0</v>
      </c>
      <c r="AA24" s="47" t="s">
        <v>1369</v>
      </c>
      <c r="AB24" s="47">
        <f t="shared" si="4"/>
        <v>1175</v>
      </c>
      <c r="AC24" s="58">
        <f t="shared" si="5"/>
        <v>1175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+'21'!N268</f>
        <v>1100</v>
      </c>
      <c r="S25" s="46">
        <f>+'21'!N273</f>
        <v>100</v>
      </c>
      <c r="T25" s="46">
        <f>+'21'!N271</f>
        <v>0</v>
      </c>
      <c r="U25" s="67">
        <f>+'21'!N269</f>
        <v>0</v>
      </c>
      <c r="V25" s="46">
        <f>+'21'!N272</f>
        <v>0</v>
      </c>
      <c r="W25" s="46">
        <f>+'21'!N270</f>
        <v>350</v>
      </c>
      <c r="X25" s="46">
        <f t="shared" si="7"/>
        <v>650</v>
      </c>
      <c r="Y25" s="46">
        <f>+'21'!N275</f>
        <v>650</v>
      </c>
      <c r="Z25" s="47">
        <f t="shared" si="3"/>
        <v>0</v>
      </c>
      <c r="AA25" s="47" t="s">
        <v>1363</v>
      </c>
      <c r="AB25" s="47">
        <f t="shared" si="4"/>
        <v>1000</v>
      </c>
      <c r="AC25" s="58">
        <f t="shared" si="5"/>
        <v>1000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3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2</v>
      </c>
      <c r="G26" s="43">
        <f t="shared" si="0"/>
        <v>5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500</v>
      </c>
      <c r="N26" s="19"/>
      <c r="O26" s="121">
        <v>32.97</v>
      </c>
      <c r="P26" s="79">
        <f t="shared" si="2"/>
        <v>164.85</v>
      </c>
      <c r="Q26" s="45">
        <v>22</v>
      </c>
      <c r="R26" s="46">
        <f>+'22'!N268</f>
        <v>695</v>
      </c>
      <c r="S26" s="46">
        <f>+'22'!N273</f>
        <v>216</v>
      </c>
      <c r="T26" s="46">
        <f>+'22'!N271</f>
        <v>0</v>
      </c>
      <c r="U26" s="67">
        <f>+'22'!N269</f>
        <v>0</v>
      </c>
      <c r="V26" s="46">
        <f>+'22'!N272</f>
        <v>0</v>
      </c>
      <c r="W26" s="46">
        <f>+'22'!N270</f>
        <v>260</v>
      </c>
      <c r="X26" s="46">
        <f t="shared" si="7"/>
        <v>219</v>
      </c>
      <c r="Y26" s="46">
        <f>+'22'!N275</f>
        <v>219</v>
      </c>
      <c r="Z26" s="47">
        <f t="shared" si="3"/>
        <v>0</v>
      </c>
      <c r="AA26" s="47" t="s">
        <v>1364</v>
      </c>
      <c r="AB26" s="47">
        <f t="shared" si="4"/>
        <v>479</v>
      </c>
      <c r="AC26" s="58">
        <f t="shared" si="5"/>
        <v>479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+'23'!N268</f>
        <v>825</v>
      </c>
      <c r="S27" s="46">
        <f>+'23'!N273</f>
        <v>37</v>
      </c>
      <c r="T27" s="46">
        <f>+'23'!N271</f>
        <v>0</v>
      </c>
      <c r="U27" s="67">
        <f>+'23'!N269</f>
        <v>0</v>
      </c>
      <c r="V27" s="46">
        <f>+'23'!N272</f>
        <v>0</v>
      </c>
      <c r="W27" s="46">
        <f>+'23'!N270</f>
        <v>635</v>
      </c>
      <c r="X27" s="46">
        <f>+R27-S27-T27-U27-V27-W27</f>
        <v>153</v>
      </c>
      <c r="Y27" s="46">
        <f>+'23'!N275</f>
        <v>153</v>
      </c>
      <c r="Z27" s="47">
        <f>+Y27-X27</f>
        <v>0</v>
      </c>
      <c r="AA27" s="47" t="s">
        <v>1365</v>
      </c>
      <c r="AB27" s="47">
        <f t="shared" si="4"/>
        <v>788</v>
      </c>
      <c r="AC27" s="58">
        <f t="shared" si="5"/>
        <v>788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7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14</v>
      </c>
      <c r="G28" s="43">
        <f t="shared" si="0"/>
        <v>21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</v>
      </c>
      <c r="N28" s="19"/>
      <c r="O28" s="121">
        <v>30.86</v>
      </c>
      <c r="P28" s="79">
        <f t="shared" si="2"/>
        <v>524.62</v>
      </c>
      <c r="Q28" s="45">
        <v>24</v>
      </c>
      <c r="R28" s="46">
        <f>+'24'!N268</f>
        <v>850</v>
      </c>
      <c r="S28" s="46">
        <f>+'24'!N273</f>
        <v>257</v>
      </c>
      <c r="T28" s="46">
        <f>+'24'!N271</f>
        <v>0</v>
      </c>
      <c r="U28" s="67">
        <f>+'24'!N269</f>
        <v>0</v>
      </c>
      <c r="V28" s="46">
        <f>+'24'!N272</f>
        <v>0</v>
      </c>
      <c r="W28" s="46">
        <f>+'24'!N270</f>
        <v>260</v>
      </c>
      <c r="X28" s="46">
        <f t="shared" si="7"/>
        <v>333</v>
      </c>
      <c r="Y28" s="46">
        <f>+'24'!N275</f>
        <v>333</v>
      </c>
      <c r="Z28" s="47">
        <f t="shared" si="3"/>
        <v>0</v>
      </c>
      <c r="AA28" s="47" t="s">
        <v>1366</v>
      </c>
      <c r="AB28" s="47">
        <f t="shared" si="4"/>
        <v>593</v>
      </c>
      <c r="AC28" s="58">
        <f t="shared" si="5"/>
        <v>593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+'25'!N268</f>
        <v>970</v>
      </c>
      <c r="S29" s="46">
        <f>+'25'!N273</f>
        <v>350</v>
      </c>
      <c r="T29" s="46">
        <f>+'25'!N271</f>
        <v>0</v>
      </c>
      <c r="U29" s="67">
        <f>+'25'!N269</f>
        <v>0</v>
      </c>
      <c r="V29" s="46">
        <f>+'25'!N272</f>
        <v>0</v>
      </c>
      <c r="W29" s="46">
        <f>+'25'!N270</f>
        <v>440</v>
      </c>
      <c r="X29" s="46">
        <f t="shared" si="7"/>
        <v>180</v>
      </c>
      <c r="Y29" s="46">
        <f>+'25'!N275</f>
        <v>180</v>
      </c>
      <c r="Z29" s="47">
        <f t="shared" si="3"/>
        <v>0</v>
      </c>
      <c r="AA29" s="98" t="s">
        <v>1367</v>
      </c>
      <c r="AB29" s="47">
        <f t="shared" si="4"/>
        <v>620</v>
      </c>
      <c r="AC29" s="58">
        <f t="shared" si="5"/>
        <v>620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+'26'!N268</f>
        <v>945</v>
      </c>
      <c r="S30" s="46">
        <f>+'26'!N273</f>
        <v>214</v>
      </c>
      <c r="T30" s="46">
        <f>+'26'!N271</f>
        <v>0</v>
      </c>
      <c r="U30" s="67">
        <f>+'26'!N269</f>
        <v>0</v>
      </c>
      <c r="V30" s="46">
        <f>+'26'!N272</f>
        <v>0</v>
      </c>
      <c r="W30" s="46">
        <f>+'26'!N270</f>
        <v>326</v>
      </c>
      <c r="X30" s="46">
        <f t="shared" si="7"/>
        <v>405</v>
      </c>
      <c r="Y30" s="46">
        <f>+'26'!N275</f>
        <v>405</v>
      </c>
      <c r="Z30" s="47">
        <f t="shared" si="3"/>
        <v>0</v>
      </c>
      <c r="AA30" s="98" t="s">
        <v>1368</v>
      </c>
      <c r="AB30" s="47">
        <f t="shared" si="4"/>
        <v>731</v>
      </c>
      <c r="AC30" s="58">
        <f t="shared" si="5"/>
        <v>731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4</v>
      </c>
      <c r="G31" s="43">
        <f t="shared" si="0"/>
        <v>8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800</v>
      </c>
      <c r="N31" s="19"/>
      <c r="O31" s="121">
        <v>34.64</v>
      </c>
      <c r="P31" s="79">
        <f t="shared" si="2"/>
        <v>277.12</v>
      </c>
      <c r="Q31" s="45">
        <v>27</v>
      </c>
      <c r="R31" s="46">
        <f>+'27'!N268</f>
        <v>1210</v>
      </c>
      <c r="S31" s="46">
        <f>+'27'!N273</f>
        <v>200</v>
      </c>
      <c r="T31" s="46">
        <f>+'27'!N271</f>
        <v>0</v>
      </c>
      <c r="U31" s="67">
        <f>+'27'!N269</f>
        <v>0</v>
      </c>
      <c r="V31" s="46">
        <f>+'27'!N272</f>
        <v>0</v>
      </c>
      <c r="W31" s="46">
        <f>+'27'!N270</f>
        <v>455</v>
      </c>
      <c r="X31" s="46">
        <f t="shared" si="7"/>
        <v>555</v>
      </c>
      <c r="Y31" s="46">
        <f>+'27'!N275</f>
        <v>555</v>
      </c>
      <c r="Z31" s="47">
        <f t="shared" si="3"/>
        <v>0</v>
      </c>
      <c r="AA31" s="47" t="s">
        <v>1369</v>
      </c>
      <c r="AB31" s="47">
        <f t="shared" si="4"/>
        <v>1010</v>
      </c>
      <c r="AC31" s="58">
        <f t="shared" si="5"/>
        <v>1010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1300</v>
      </c>
      <c r="N32" s="19"/>
      <c r="O32" s="90">
        <v>46.37</v>
      </c>
      <c r="P32" s="79">
        <f t="shared" si="2"/>
        <v>463.7</v>
      </c>
      <c r="Q32" s="45">
        <v>28</v>
      </c>
      <c r="R32" s="46">
        <f>+'28'!N268</f>
        <v>715</v>
      </c>
      <c r="S32" s="46">
        <f>+'28'!N273</f>
        <v>103</v>
      </c>
      <c r="T32" s="46">
        <f>+'28'!N271</f>
        <v>0</v>
      </c>
      <c r="U32" s="67">
        <f>+'28'!N269</f>
        <v>0</v>
      </c>
      <c r="V32" s="46">
        <f>+'28'!N272</f>
        <v>0</v>
      </c>
      <c r="W32" s="46">
        <f>+'28'!N270</f>
        <v>407</v>
      </c>
      <c r="X32" s="46">
        <f t="shared" si="7"/>
        <v>205</v>
      </c>
      <c r="Y32" s="46">
        <f>+'28'!N275</f>
        <v>205</v>
      </c>
      <c r="Z32" s="47">
        <f t="shared" si="3"/>
        <v>0</v>
      </c>
      <c r="AA32" s="47" t="s">
        <v>1363</v>
      </c>
      <c r="AB32" s="47">
        <f t="shared" si="4"/>
        <v>612</v>
      </c>
      <c r="AC32" s="58">
        <f t="shared" si="5"/>
        <v>612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+'29'!N268</f>
        <v>1495</v>
      </c>
      <c r="S33" s="46">
        <f>+'29'!N273</f>
        <v>446</v>
      </c>
      <c r="T33" s="46">
        <f>+'28'!N271</f>
        <v>0</v>
      </c>
      <c r="U33" s="67">
        <f>+'29'!N269</f>
        <v>0</v>
      </c>
      <c r="V33" s="46">
        <f>+'29'!N272</f>
        <v>0</v>
      </c>
      <c r="W33" s="46">
        <f>+'29'!N270</f>
        <v>471</v>
      </c>
      <c r="X33" s="46">
        <f t="shared" ref="X33" si="8">+R33-S33-T33-U33-V33-W33</f>
        <v>578</v>
      </c>
      <c r="Y33" s="46">
        <f>+'29'!N275</f>
        <v>578</v>
      </c>
      <c r="Z33" s="47">
        <f t="shared" ref="Z33" si="9">+Y33-X33</f>
        <v>0</v>
      </c>
      <c r="AA33" s="47" t="s">
        <v>1364</v>
      </c>
      <c r="AB33" s="47">
        <f t="shared" si="4"/>
        <v>1049</v>
      </c>
      <c r="AC33" s="58">
        <f t="shared" si="5"/>
        <v>1049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0">
        <v>38.07</v>
      </c>
      <c r="P34" s="79">
        <f t="shared" si="2"/>
        <v>38.07</v>
      </c>
      <c r="Q34" s="45">
        <v>30</v>
      </c>
      <c r="R34" s="46">
        <f>+'30'!N268</f>
        <v>1685</v>
      </c>
      <c r="S34" s="46">
        <f>+'30'!N273</f>
        <v>440</v>
      </c>
      <c r="T34" s="46">
        <f>+'30'!N271</f>
        <v>0</v>
      </c>
      <c r="U34" s="67">
        <f>+'30'!N269</f>
        <v>0</v>
      </c>
      <c r="V34" s="46">
        <f>+'30'!N272</f>
        <v>0</v>
      </c>
      <c r="W34" s="46">
        <f>+'30'!N270</f>
        <v>60</v>
      </c>
      <c r="X34" s="46">
        <f t="shared" si="7"/>
        <v>1185</v>
      </c>
      <c r="Y34" s="46">
        <f>+'30'!N275</f>
        <v>1185</v>
      </c>
      <c r="Z34" s="47">
        <f t="shared" si="3"/>
        <v>0</v>
      </c>
      <c r="AA34" s="47" t="s">
        <v>1365</v>
      </c>
      <c r="AB34" s="47">
        <f t="shared" si="4"/>
        <v>1245</v>
      </c>
      <c r="AC34" s="58">
        <f t="shared" si="5"/>
        <v>1245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</v>
      </c>
      <c r="G35" s="43">
        <f t="shared" si="0"/>
        <v>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650</v>
      </c>
      <c r="N35" s="19"/>
      <c r="O35" s="90">
        <v>40.799999999999997</v>
      </c>
      <c r="P35" s="79">
        <f t="shared" si="2"/>
        <v>204</v>
      </c>
      <c r="Q35" s="45">
        <v>31</v>
      </c>
      <c r="R35" s="46">
        <f>+'31.'!N268</f>
        <v>0</v>
      </c>
      <c r="S35" s="46">
        <f>+'31.'!N273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+'31.'!N270</f>
        <v>0</v>
      </c>
      <c r="X35" s="46">
        <f>+R35-S35-T35-U35-V35-W35</f>
        <v>0</v>
      </c>
      <c r="Y35" s="46">
        <f>+'31.'!N275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32595</v>
      </c>
      <c r="S36" s="48">
        <f t="shared" si="10"/>
        <v>5100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13920</v>
      </c>
      <c r="X36" s="48">
        <f t="shared" si="10"/>
        <v>13575</v>
      </c>
      <c r="Y36" s="48">
        <f t="shared" si="10"/>
        <v>13575</v>
      </c>
      <c r="Z36" s="48">
        <f t="shared" si="10"/>
        <v>0</v>
      </c>
      <c r="AA36" s="48">
        <f t="shared" si="10"/>
        <v>0</v>
      </c>
      <c r="AB36" s="48">
        <f>SUM(AB5:AB35)</f>
        <v>27495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11</v>
      </c>
      <c r="G39" s="43">
        <f t="shared" si="0"/>
        <v>14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90">
        <v>27.84</v>
      </c>
      <c r="P39" s="79">
        <f t="shared" si="2"/>
        <v>389.76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90">
        <v>27.12</v>
      </c>
      <c r="P40" s="79">
        <f t="shared" si="2"/>
        <v>216.96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6</v>
      </c>
      <c r="G41" s="43">
        <f t="shared" si="0"/>
        <v>10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350</v>
      </c>
      <c r="N41" s="19"/>
      <c r="O41" s="90">
        <v>15.42</v>
      </c>
      <c r="P41" s="79">
        <f t="shared" si="2"/>
        <v>107.94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9"/>
      <c r="O46" s="121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 t="shared" si="0"/>
        <v>12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121">
        <v>17.989999999999998</v>
      </c>
      <c r="P47" s="79">
        <f t="shared" si="2"/>
        <v>161.91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12</v>
      </c>
      <c r="G48" s="43">
        <f t="shared" si="0"/>
        <v>19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550</v>
      </c>
      <c r="N48" s="19"/>
      <c r="O48" s="121">
        <v>18.32</v>
      </c>
      <c r="P48" s="79">
        <f t="shared" si="2"/>
        <v>201.52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1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17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121">
        <v>20.32</v>
      </c>
      <c r="P50" s="79">
        <f t="shared" si="2"/>
        <v>162.56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6</v>
      </c>
      <c r="G53" s="43">
        <f t="shared" si="0"/>
        <v>13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350</v>
      </c>
      <c r="N53" s="19"/>
      <c r="O53" s="121">
        <v>16.37</v>
      </c>
      <c r="P53" s="79">
        <f t="shared" si="2"/>
        <v>114.59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6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2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480</v>
      </c>
      <c r="N55" s="19"/>
      <c r="O55" s="121">
        <v>25.99</v>
      </c>
      <c r="P55" s="79">
        <f t="shared" si="2"/>
        <v>103.96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2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</v>
      </c>
      <c r="N57" s="19"/>
      <c r="O57" s="121">
        <v>31.29</v>
      </c>
      <c r="P57" s="79">
        <f t="shared" si="2"/>
        <v>93.87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6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4</v>
      </c>
      <c r="G59" s="43">
        <f t="shared" si="0"/>
        <v>7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2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1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6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</v>
      </c>
      <c r="G62" s="43">
        <f t="shared" si="0"/>
        <v>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21">
        <v>26.69</v>
      </c>
      <c r="P62" s="79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3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10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500</v>
      </c>
      <c r="N64" s="19"/>
      <c r="O64" s="90">
        <v>23.69</v>
      </c>
      <c r="P64" s="79">
        <f t="shared" si="2"/>
        <v>236.9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1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6</v>
      </c>
      <c r="G65" s="43">
        <f t="shared" si="0"/>
        <v>7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300</v>
      </c>
      <c r="N65" s="19"/>
      <c r="O65" s="90">
        <v>22.49</v>
      </c>
      <c r="P65" s="79">
        <f t="shared" si="2"/>
        <v>134.94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2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10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3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300</v>
      </c>
      <c r="N66" s="19"/>
      <c r="O66" s="90">
        <v>23.12</v>
      </c>
      <c r="P66" s="79">
        <f t="shared" si="2"/>
        <v>138.72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13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0">
        <v>17.09</v>
      </c>
      <c r="P74" s="79">
        <f t="shared" si="12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25</v>
      </c>
      <c r="G77" s="43">
        <f t="shared" si="0"/>
        <v>28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90">
        <v>25.15</v>
      </c>
      <c r="P77" s="79">
        <f t="shared" si="12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12</v>
      </c>
      <c r="G80" s="43">
        <f t="shared" si="0"/>
        <v>14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2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2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6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15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770</v>
      </c>
      <c r="N81" s="19"/>
      <c r="O81" s="90">
        <v>11.58</v>
      </c>
      <c r="P81" s="79">
        <f t="shared" si="12"/>
        <v>162.12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9</v>
      </c>
      <c r="G82" s="43">
        <f t="shared" si="0"/>
        <v>9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8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1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55</v>
      </c>
      <c r="N82" s="19"/>
      <c r="O82" s="90">
        <v>18.95</v>
      </c>
      <c r="P82" s="79">
        <f>+K82*O82</f>
        <v>18.95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2</v>
      </c>
      <c r="G83" s="43">
        <f t="shared" si="0"/>
        <v>2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2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</v>
      </c>
      <c r="G112" s="43">
        <f t="shared" si="13"/>
        <v>14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8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800</v>
      </c>
      <c r="N112" s="19"/>
      <c r="O112" s="121">
        <v>34.25</v>
      </c>
      <c r="P112" s="79">
        <f t="shared" si="12"/>
        <v>274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220</v>
      </c>
      <c r="N113" s="19"/>
      <c r="O113" s="121">
        <v>22.55</v>
      </c>
      <c r="P113" s="79">
        <f t="shared" si="12"/>
        <v>90.2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</v>
      </c>
      <c r="G115" s="43">
        <f t="shared" si="13"/>
        <v>12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5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300</v>
      </c>
      <c r="N115" s="19"/>
      <c r="O115" s="90">
        <v>23.61</v>
      </c>
      <c r="P115" s="79">
        <f t="shared" si="12"/>
        <v>118.05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</v>
      </c>
      <c r="G116" s="43">
        <f t="shared" si="13"/>
        <v>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300</v>
      </c>
      <c r="N116" s="19"/>
      <c r="O116" s="90">
        <v>13.03</v>
      </c>
      <c r="P116" s="79">
        <f t="shared" si="12"/>
        <v>39.089999999999996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9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2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7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385</v>
      </c>
      <c r="N117" s="19"/>
      <c r="O117" s="90">
        <v>11.91</v>
      </c>
      <c r="P117" s="79">
        <f t="shared" si="12"/>
        <v>83.37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4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8</v>
      </c>
      <c r="G131" s="43">
        <f t="shared" si="13"/>
        <v>12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2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500</v>
      </c>
      <c r="N131" s="19"/>
      <c r="O131" s="90">
        <v>9.91</v>
      </c>
      <c r="P131" s="79">
        <f t="shared" si="12"/>
        <v>99.1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14</v>
      </c>
      <c r="G132" s="43">
        <f t="shared" si="13"/>
        <v>16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1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780</v>
      </c>
      <c r="N132" s="19"/>
      <c r="O132" s="90">
        <v>16.690000000000001</v>
      </c>
      <c r="P132" s="79">
        <f t="shared" si="12"/>
        <v>216.97000000000003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19</v>
      </c>
      <c r="G133" s="43">
        <f t="shared" si="13"/>
        <v>24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4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950</v>
      </c>
      <c r="N133" s="19"/>
      <c r="O133" s="90">
        <v>24.21</v>
      </c>
      <c r="P133" s="79">
        <f t="shared" si="12"/>
        <v>459.99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2</v>
      </c>
      <c r="G143" s="43">
        <f t="shared" si="13"/>
        <v>2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2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20</v>
      </c>
      <c r="N143" s="19"/>
      <c r="O143" s="90">
        <v>2.35</v>
      </c>
      <c r="P143" s="79">
        <f t="shared" si="12"/>
        <v>4.7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5</v>
      </c>
      <c r="G145" s="43">
        <f t="shared" si="13"/>
        <v>5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5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50</v>
      </c>
      <c r="N145" s="19"/>
      <c r="O145" s="90">
        <v>2.17</v>
      </c>
      <c r="P145" s="79">
        <f t="shared" si="12"/>
        <v>10.85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1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</v>
      </c>
      <c r="G150" s="43">
        <f t="shared" ref="G150:G213" si="18">+E150+F150</f>
        <v>3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2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55</v>
      </c>
      <c r="N150" s="19"/>
      <c r="O150" s="90">
        <v>15.28</v>
      </c>
      <c r="P150" s="79">
        <f t="shared" si="12"/>
        <v>15.28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2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18"/>
        <v>17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1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16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400</v>
      </c>
      <c r="N154" s="19"/>
      <c r="O154" s="90">
        <v>16.16</v>
      </c>
      <c r="P154" s="79">
        <f t="shared" si="19"/>
        <v>258.56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1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4</v>
      </c>
      <c r="G164" s="43">
        <f t="shared" si="18"/>
        <v>5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5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225</v>
      </c>
      <c r="N164" s="19"/>
      <c r="O164" s="90">
        <v>12.95</v>
      </c>
      <c r="P164" s="79">
        <f t="shared" si="19"/>
        <v>64.75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2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2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2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90</v>
      </c>
      <c r="N166" s="19"/>
      <c r="O166" s="90">
        <v>11.97</v>
      </c>
      <c r="P166" s="79">
        <f t="shared" si="19"/>
        <v>23.94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2</v>
      </c>
      <c r="G169" s="43">
        <f t="shared" si="18"/>
        <v>2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2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90</v>
      </c>
      <c r="N169" s="19"/>
      <c r="O169" s="90">
        <v>14.95</v>
      </c>
      <c r="P169" s="79">
        <f t="shared" si="19"/>
        <v>29.9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8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11</v>
      </c>
      <c r="G175" s="43">
        <f t="shared" si="18"/>
        <v>19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650</v>
      </c>
      <c r="N175" s="19"/>
      <c r="O175" s="121">
        <v>23.02</v>
      </c>
      <c r="P175" s="79">
        <f t="shared" si="19"/>
        <v>299.26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8</v>
      </c>
      <c r="G180" s="43">
        <f t="shared" si="18"/>
        <v>10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315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4</v>
      </c>
      <c r="G185" s="43">
        <f t="shared" si="18"/>
        <v>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19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8"/>
        <v>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0">
        <v>73</v>
      </c>
      <c r="P194" s="79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3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3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180</v>
      </c>
      <c r="N195" s="19"/>
      <c r="O195" s="90">
        <v>38</v>
      </c>
      <c r="P195" s="79">
        <f t="shared" si="19"/>
        <v>114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3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8</v>
      </c>
      <c r="G197" s="43">
        <f t="shared" si="18"/>
        <v>11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11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550</v>
      </c>
      <c r="N197" s="19"/>
      <c r="O197" s="90">
        <v>23.74</v>
      </c>
      <c r="P197" s="79">
        <f t="shared" si="19"/>
        <v>261.14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10</v>
      </c>
      <c r="G205" s="43">
        <f t="shared" si="18"/>
        <v>13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440</v>
      </c>
      <c r="N205" s="19"/>
      <c r="O205" s="90">
        <v>40</v>
      </c>
      <c r="P205" s="79">
        <f t="shared" si="19"/>
        <v>320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4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4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1417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v>0</v>
      </c>
      <c r="I243" s="76"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v>0</v>
      </c>
      <c r="I244" s="76"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1420</v>
      </c>
      <c r="D245" s="10" t="s">
        <v>434</v>
      </c>
      <c r="E245" s="46">
        <f>+ยกมา!J245</f>
        <v>4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13</v>
      </c>
      <c r="G245" s="43">
        <f t="shared" si="25"/>
        <v>17</v>
      </c>
      <c r="H245" s="78">
        <v>0</v>
      </c>
      <c r="I245" s="76">
        <v>0</v>
      </c>
      <c r="J245" s="43">
        <f t="shared" si="23"/>
        <v>6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11</v>
      </c>
      <c r="L245" s="20">
        <v>55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605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1421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v>0</v>
      </c>
      <c r="I246" s="76"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v>0</v>
      </c>
      <c r="I247" s="76"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v>0</v>
      </c>
      <c r="I248" s="76"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+ยกมา!J249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5"/>
        <v>3</v>
      </c>
      <c r="H249" s="78">
        <v>0</v>
      </c>
      <c r="I249" s="76">
        <v>0</v>
      </c>
      <c r="J249" s="43">
        <f t="shared" si="23"/>
        <v>2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46">
        <f>+ยกมา!J250</f>
        <v>3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</v>
      </c>
      <c r="G250" s="43">
        <f t="shared" si="25"/>
        <v>5</v>
      </c>
      <c r="H250" s="78">
        <v>0</v>
      </c>
      <c r="I250" s="76"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5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250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v>0</v>
      </c>
      <c r="I251" s="76"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v>0</v>
      </c>
      <c r="I252" s="76"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28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v>0</v>
      </c>
      <c r="I253" s="76"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23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v>0</v>
      </c>
      <c r="I254" s="76"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26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46">
        <f>+ยกมา!J255</f>
        <v>2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2</v>
      </c>
      <c r="H255" s="78">
        <v>0</v>
      </c>
      <c r="I255" s="76"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15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30</v>
      </c>
      <c r="N255" s="19"/>
      <c r="O255" s="90"/>
      <c r="P255" s="79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46">
        <f>+ยกมา!J256</f>
        <v>1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1</v>
      </c>
      <c r="H256" s="78">
        <v>0</v>
      </c>
      <c r="I256" s="76"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</v>
      </c>
      <c r="L256" s="20">
        <v>15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15</v>
      </c>
      <c r="N256" s="19"/>
      <c r="O256" s="90"/>
      <c r="P256" s="79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46">
        <f>+ยกมา!J257</f>
        <v>2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2</v>
      </c>
      <c r="H257" s="78">
        <v>0</v>
      </c>
      <c r="I257" s="76"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2</v>
      </c>
      <c r="L257" s="20">
        <v>15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30</v>
      </c>
      <c r="N257" s="19"/>
      <c r="O257" s="90"/>
      <c r="P257" s="79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1111060</v>
      </c>
      <c r="C258" s="19" t="s">
        <v>1434</v>
      </c>
      <c r="D258" s="10" t="s">
        <v>564</v>
      </c>
      <c r="E258" s="46">
        <f>+ยกมา!J258</f>
        <v>1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1</v>
      </c>
      <c r="H258" s="78">
        <v>0</v>
      </c>
      <c r="I258" s="76"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</v>
      </c>
      <c r="L258" s="20">
        <v>10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10</v>
      </c>
      <c r="N258" s="19"/>
      <c r="O258" s="90"/>
      <c r="P258" s="79">
        <f t="shared" ref="P258" si="29">+K258*O258</f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1111068</v>
      </c>
      <c r="C259" s="19" t="s">
        <v>1435</v>
      </c>
      <c r="D259" s="10" t="s">
        <v>564</v>
      </c>
      <c r="E259" s="46">
        <f>+ยกมา!J259</f>
        <v>2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2</v>
      </c>
      <c r="H259" s="78">
        <v>0</v>
      </c>
      <c r="I259" s="76"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2</v>
      </c>
      <c r="L259" s="20">
        <v>10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20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v>0</v>
      </c>
      <c r="I260" s="76"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v>0</v>
      </c>
      <c r="I261" s="76"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v>0</v>
      </c>
      <c r="I262" s="76">
        <v>0</v>
      </c>
      <c r="J262" s="43">
        <f t="shared" ref="J262:J263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ref="P262" si="31">+K262*O262</f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8">
        <v>0</v>
      </c>
      <c r="I263" s="76"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ht="24" customHeight="1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v>0</v>
      </c>
      <c r="I264" s="76">
        <v>0</v>
      </c>
      <c r="J264" s="46">
        <f t="shared" ref="J264" si="32">+G264-H264-K264-I264</f>
        <v>0</v>
      </c>
      <c r="K264" s="44">
        <f>+'1'!K261+'2'!K262+'3'!K262+'4'!K262+'5'!K261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4" s="20"/>
      <c r="M264" s="44">
        <f>+'1'!M269+'2'!M270+'3'!M270+'4'!M270+'5'!M269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s="49" customFormat="1" ht="25.5" customHeight="1" x14ac:dyDescent="0.55000000000000004">
      <c r="A265" s="145" t="s">
        <v>223</v>
      </c>
      <c r="B265" s="146"/>
      <c r="C265" s="146"/>
      <c r="D265" s="147"/>
      <c r="E265" s="151" t="s">
        <v>239</v>
      </c>
      <c r="F265" s="152"/>
      <c r="G265" s="148" t="s">
        <v>224</v>
      </c>
      <c r="H265" s="149"/>
      <c r="I265" s="150"/>
      <c r="J265" s="153" t="s">
        <v>225</v>
      </c>
      <c r="K265" s="153"/>
      <c r="L265" s="153"/>
      <c r="M265" s="51">
        <f>SUM(M5:M264)</f>
        <v>32595</v>
      </c>
      <c r="N265" s="52" t="s">
        <v>219</v>
      </c>
      <c r="O265" s="2"/>
      <c r="P265" s="2"/>
      <c r="Q265" s="50"/>
      <c r="R265" s="58"/>
      <c r="S265" s="5"/>
      <c r="T265" s="5"/>
      <c r="U265" s="5"/>
      <c r="V265" s="5"/>
      <c r="W265" s="5"/>
      <c r="X265" s="5"/>
      <c r="Y265" s="5"/>
      <c r="Z265" s="2"/>
      <c r="AA265" s="2"/>
      <c r="AB265" s="2"/>
      <c r="AC265" s="50"/>
    </row>
    <row r="266" spans="1:29" s="50" customFormat="1" ht="24.75" customHeight="1" x14ac:dyDescent="0.55000000000000004">
      <c r="A266" s="154" t="s">
        <v>226</v>
      </c>
      <c r="B266" s="155"/>
      <c r="C266" s="160">
        <f>+M268</f>
        <v>32595</v>
      </c>
      <c r="D266" s="161"/>
      <c r="E266" s="53" t="s">
        <v>227</v>
      </c>
      <c r="F266" s="54">
        <f>+M265</f>
        <v>32595</v>
      </c>
      <c r="G266" s="55" t="s">
        <v>217</v>
      </c>
      <c r="H266" s="142">
        <f>SUM(U36)</f>
        <v>0</v>
      </c>
      <c r="I266" s="143"/>
      <c r="J266" s="135"/>
      <c r="K266" s="135"/>
      <c r="L266" s="135"/>
      <c r="M266" s="57"/>
      <c r="N266" s="57">
        <f>+W36</f>
        <v>13920</v>
      </c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</row>
    <row r="267" spans="1:29" s="50" customFormat="1" ht="24.75" customHeight="1" x14ac:dyDescent="0.55000000000000004">
      <c r="A267" s="154"/>
      <c r="B267" s="155"/>
      <c r="C267" s="160"/>
      <c r="D267" s="161"/>
      <c r="E267" s="53" t="s">
        <v>228</v>
      </c>
      <c r="F267" s="54">
        <f>N268</f>
        <v>5100</v>
      </c>
      <c r="G267" s="55"/>
      <c r="H267" s="142">
        <v>0</v>
      </c>
      <c r="I267" s="143"/>
      <c r="J267" s="135" t="s">
        <v>229</v>
      </c>
      <c r="K267" s="135"/>
      <c r="L267" s="135"/>
      <c r="M267" s="57">
        <f>-T36</f>
        <v>0</v>
      </c>
      <c r="N267" s="57" t="s">
        <v>228</v>
      </c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</row>
    <row r="268" spans="1:29" s="50" customFormat="1" ht="24.75" customHeight="1" x14ac:dyDescent="0.55000000000000004">
      <c r="A268" s="156" t="s">
        <v>10</v>
      </c>
      <c r="B268" s="157"/>
      <c r="C268" s="160">
        <f>+F267</f>
        <v>5100</v>
      </c>
      <c r="D268" s="161"/>
      <c r="E268" s="53"/>
      <c r="F268" s="54"/>
      <c r="G268" s="55" t="s">
        <v>230</v>
      </c>
      <c r="H268" s="142">
        <f>+V36</f>
        <v>0</v>
      </c>
      <c r="I268" s="143"/>
      <c r="J268" s="136" t="s">
        <v>231</v>
      </c>
      <c r="K268" s="137"/>
      <c r="L268" s="138"/>
      <c r="M268" s="57">
        <f>+M265-M266</f>
        <v>32595</v>
      </c>
      <c r="N268" s="59">
        <f>+S36</f>
        <v>5100</v>
      </c>
      <c r="O268" s="2"/>
      <c r="P268" s="2"/>
      <c r="Q268" s="2"/>
      <c r="R268" s="1"/>
      <c r="S268" s="1"/>
      <c r="T268" s="1"/>
      <c r="U268" s="1"/>
      <c r="V268" s="1"/>
      <c r="W268" s="1"/>
      <c r="X268" s="1"/>
      <c r="Y268" s="1"/>
      <c r="Z268" s="2"/>
      <c r="AA268" s="2"/>
      <c r="AB268" s="2"/>
    </row>
    <row r="269" spans="1:29" s="50" customFormat="1" ht="24.75" customHeight="1" x14ac:dyDescent="0.55000000000000004">
      <c r="A269" s="158" t="s">
        <v>232</v>
      </c>
      <c r="B269" s="159"/>
      <c r="C269" s="160">
        <f>+C266-C268</f>
        <v>27495</v>
      </c>
      <c r="D269" s="161"/>
      <c r="E269" s="53" t="s">
        <v>232</v>
      </c>
      <c r="F269" s="54">
        <f>+F266-F267</f>
        <v>27495</v>
      </c>
      <c r="G269" s="55" t="s">
        <v>233</v>
      </c>
      <c r="H269" s="142">
        <f>SUM(H266:H268)</f>
        <v>0</v>
      </c>
      <c r="I269" s="143"/>
      <c r="J269" s="135" t="s">
        <v>206</v>
      </c>
      <c r="K269" s="135"/>
      <c r="L269" s="135"/>
      <c r="M269" s="57">
        <f>H269</f>
        <v>0</v>
      </c>
      <c r="N269" s="56"/>
      <c r="O269" s="2"/>
      <c r="P269" s="2"/>
      <c r="Q269" s="2"/>
      <c r="R269" s="1"/>
      <c r="S269" s="1"/>
      <c r="T269" s="1"/>
      <c r="U269" s="1"/>
      <c r="V269" s="1"/>
      <c r="W269" s="1"/>
      <c r="X269" s="1"/>
      <c r="Y269" s="1"/>
      <c r="Z269" s="2"/>
      <c r="AA269" s="2"/>
      <c r="AB269" s="2"/>
    </row>
    <row r="270" spans="1:29" s="50" customFormat="1" ht="24.75" customHeight="1" x14ac:dyDescent="0.55000000000000004">
      <c r="A270" s="60"/>
      <c r="B270" s="117"/>
      <c r="C270" s="60"/>
      <c r="D270" s="60"/>
      <c r="E270" s="53" t="s">
        <v>234</v>
      </c>
      <c r="F270" s="54">
        <v>100000</v>
      </c>
      <c r="J270" s="139" t="s">
        <v>208</v>
      </c>
      <c r="K270" s="140"/>
      <c r="L270" s="141"/>
      <c r="M270" s="57">
        <f>M268-M269-N266-N268</f>
        <v>13575</v>
      </c>
      <c r="N270" s="56"/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60"/>
      <c r="B271" s="117"/>
      <c r="C271" s="60"/>
      <c r="D271" s="60"/>
      <c r="E271" s="53" t="s">
        <v>235</v>
      </c>
      <c r="F271" s="54">
        <f>F269-F270</f>
        <v>-72505</v>
      </c>
      <c r="J271" s="139" t="s">
        <v>209</v>
      </c>
      <c r="K271" s="140"/>
      <c r="L271" s="141"/>
      <c r="M271" s="57">
        <f>+Y36</f>
        <v>13575</v>
      </c>
      <c r="N271" s="56"/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  <c r="AC271" s="2"/>
    </row>
    <row r="272" spans="1:29" s="50" customFormat="1" ht="24.75" customHeight="1" x14ac:dyDescent="0.55000000000000004">
      <c r="A272" s="60"/>
      <c r="B272" s="117"/>
      <c r="C272" s="60"/>
      <c r="D272" s="60"/>
      <c r="E272" s="53" t="s">
        <v>236</v>
      </c>
      <c r="F272" s="54">
        <v>0</v>
      </c>
      <c r="J272" s="139" t="s">
        <v>210</v>
      </c>
      <c r="K272" s="140"/>
      <c r="L272" s="141"/>
      <c r="M272" s="57">
        <v>0</v>
      </c>
      <c r="N272" s="56"/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  <c r="AC272" s="2"/>
    </row>
    <row r="273" spans="1:14" ht="24.75" customHeight="1" thickBot="1" x14ac:dyDescent="0.6">
      <c r="A273" s="60"/>
      <c r="B273" s="117"/>
      <c r="C273" s="60"/>
      <c r="D273" s="60"/>
      <c r="E273" s="100" t="s">
        <v>1370</v>
      </c>
      <c r="F273" s="101">
        <v>0</v>
      </c>
      <c r="J273" s="144" t="s">
        <v>211</v>
      </c>
      <c r="K273" s="144"/>
      <c r="L273" s="144"/>
      <c r="M273" s="61">
        <f>+M271-M270</f>
        <v>0</v>
      </c>
      <c r="N273" s="66"/>
    </row>
    <row r="274" spans="1:14" ht="24.75" customHeight="1" thickBot="1" x14ac:dyDescent="0.6">
      <c r="H274" s="132" t="s">
        <v>237</v>
      </c>
      <c r="I274" s="133"/>
      <c r="J274" s="133"/>
      <c r="K274" s="133"/>
      <c r="L274" s="133"/>
      <c r="M274" s="133"/>
      <c r="N274" s="134"/>
    </row>
    <row r="275" spans="1:14" x14ac:dyDescent="0.55000000000000004">
      <c r="F275" s="23"/>
    </row>
  </sheetData>
  <autoFilter ref="A4:AC274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5:D265"/>
    <mergeCell ref="G265:I265"/>
    <mergeCell ref="J272:L272"/>
    <mergeCell ref="E265:F265"/>
    <mergeCell ref="J265:L265"/>
    <mergeCell ref="A266:B266"/>
    <mergeCell ref="A268:B268"/>
    <mergeCell ref="A269:B269"/>
    <mergeCell ref="C266:D266"/>
    <mergeCell ref="C267:D267"/>
    <mergeCell ref="C268:D268"/>
    <mergeCell ref="C269:D269"/>
    <mergeCell ref="A267:B267"/>
    <mergeCell ref="H274:N274"/>
    <mergeCell ref="J266:L266"/>
    <mergeCell ref="J267:L267"/>
    <mergeCell ref="J268:L268"/>
    <mergeCell ref="J269:L269"/>
    <mergeCell ref="J270:L270"/>
    <mergeCell ref="J271:L271"/>
    <mergeCell ref="H269:I269"/>
    <mergeCell ref="H266:I266"/>
    <mergeCell ref="H267:I267"/>
    <mergeCell ref="H268:I268"/>
    <mergeCell ref="J273:L273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0"/>
  <sheetViews>
    <sheetView zoomScale="80" zoomScaleNormal="80" workbookViewId="0">
      <pane xSplit="10" ySplit="4" topLeftCell="K5" activePane="bottomRight" state="frozen"/>
      <selection activeCell="P116" sqref="P116:P259"/>
      <selection pane="topRight" activeCell="P116" sqref="P116:P259"/>
      <selection pane="bottomLeft" activeCell="P116" sqref="P116:P259"/>
      <selection pane="bottomRight" activeCell="P116" sqref="P116:P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6</v>
      </c>
      <c r="F5" s="71"/>
      <c r="G5" s="46">
        <f t="shared" ref="G5" si="0">E5+F5</f>
        <v>6</v>
      </c>
      <c r="H5" s="78">
        <v>0</v>
      </c>
      <c r="I5" s="76">
        <v>0</v>
      </c>
      <c r="J5" s="46">
        <f t="shared" ref="J5:J68" si="1">+G5-H5-K5-I5</f>
        <v>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9</v>
      </c>
      <c r="F6" s="71"/>
      <c r="G6" s="46">
        <f t="shared" ref="G6:G26" si="2">E6+F6</f>
        <v>9</v>
      </c>
      <c r="H6" s="78">
        <v>0</v>
      </c>
      <c r="I6" s="76">
        <v>0</v>
      </c>
      <c r="J6" s="46">
        <f t="shared" si="1"/>
        <v>9</v>
      </c>
      <c r="K6" s="72"/>
      <c r="L6" s="20">
        <v>100</v>
      </c>
      <c r="M6" s="65">
        <f t="shared" ref="M6:M80" si="3">+L6*K6</f>
        <v>0</v>
      </c>
      <c r="N6" s="17" t="s">
        <v>16</v>
      </c>
      <c r="O6" s="18"/>
      <c r="P6" s="23">
        <f t="shared" ref="P6:P80" si="4">SUM(M6-O6)</f>
        <v>0</v>
      </c>
      <c r="Q6" s="121">
        <v>36.43</v>
      </c>
      <c r="R6" s="43">
        <f t="shared" ref="R6:R80" si="5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1"/>
        <v>0</v>
      </c>
      <c r="K7" s="72"/>
      <c r="L7" s="20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1"/>
        <v>0</v>
      </c>
      <c r="K8" s="72"/>
      <c r="L8" s="20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1"/>
        <v>0</v>
      </c>
      <c r="K9" s="72"/>
      <c r="L9" s="20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1"/>
        <v>0</v>
      </c>
      <c r="K10" s="72"/>
      <c r="L10" s="20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1"/>
        <v>5</v>
      </c>
      <c r="K11" s="72"/>
      <c r="L11" s="20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1"/>
        <v>0</v>
      </c>
      <c r="K12" s="72"/>
      <c r="L12" s="20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1"/>
        <v>0</v>
      </c>
      <c r="K13" s="72"/>
      <c r="L13" s="20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1"/>
        <v>0</v>
      </c>
      <c r="K14" s="72"/>
      <c r="L14" s="20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3</v>
      </c>
      <c r="F15" s="71"/>
      <c r="G15" s="46">
        <f t="shared" si="2"/>
        <v>3</v>
      </c>
      <c r="H15" s="78">
        <v>0</v>
      </c>
      <c r="I15" s="76">
        <v>0</v>
      </c>
      <c r="J15" s="46">
        <f t="shared" si="1"/>
        <v>3</v>
      </c>
      <c r="K15" s="72"/>
      <c r="L15" s="20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1"/>
        <v>0</v>
      </c>
      <c r="K16" s="72"/>
      <c r="L16" s="20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1"/>
        <v>0</v>
      </c>
      <c r="K17" s="72"/>
      <c r="L17" s="20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1"/>
        <v>3</v>
      </c>
      <c r="K18" s="72"/>
      <c r="L18" s="20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1"/>
        <v>0</v>
      </c>
      <c r="K19" s="72"/>
      <c r="L19" s="20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1"/>
        <v>0</v>
      </c>
      <c r="K20" s="72"/>
      <c r="L20" s="20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1"/>
        <v>3</v>
      </c>
      <c r="K21" s="72"/>
      <c r="L21" s="20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7</v>
      </c>
      <c r="F22" s="71"/>
      <c r="G22" s="46">
        <f t="shared" si="2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1"/>
        <v>0</v>
      </c>
      <c r="K23" s="72"/>
      <c r="L23" s="20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6</v>
      </c>
      <c r="F24" s="71"/>
      <c r="G24" s="46">
        <f t="shared" si="2"/>
        <v>6</v>
      </c>
      <c r="H24" s="78">
        <v>0</v>
      </c>
      <c r="I24" s="76">
        <v>0</v>
      </c>
      <c r="J24" s="46">
        <f t="shared" si="1"/>
        <v>6</v>
      </c>
      <c r="K24" s="72"/>
      <c r="L24" s="20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1"/>
        <v>0</v>
      </c>
      <c r="K25" s="72"/>
      <c r="L25" s="20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v>3</v>
      </c>
      <c r="F26" s="71"/>
      <c r="G26" s="46">
        <f t="shared" si="2"/>
        <v>3</v>
      </c>
      <c r="H26" s="78">
        <v>0</v>
      </c>
      <c r="I26" s="76">
        <v>0</v>
      </c>
      <c r="J26" s="46">
        <f t="shared" si="1"/>
        <v>3</v>
      </c>
      <c r="K26" s="72"/>
      <c r="L26" s="20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si="1"/>
        <v>0</v>
      </c>
      <c r="K27" s="72"/>
      <c r="L27" s="20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7</v>
      </c>
      <c r="F28" s="71"/>
      <c r="G28" s="46">
        <f t="shared" si="6"/>
        <v>7</v>
      </c>
      <c r="H28" s="78">
        <v>0</v>
      </c>
      <c r="I28" s="76">
        <v>0</v>
      </c>
      <c r="J28" s="46">
        <f t="shared" si="1"/>
        <v>7</v>
      </c>
      <c r="K28" s="72"/>
      <c r="L28" s="20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1"/>
        <v>0</v>
      </c>
      <c r="K29" s="72"/>
      <c r="L29" s="20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1"/>
        <v>0</v>
      </c>
      <c r="K30" s="72"/>
      <c r="L30" s="20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4</v>
      </c>
      <c r="F31" s="71"/>
      <c r="G31" s="46">
        <f t="shared" si="6"/>
        <v>4</v>
      </c>
      <c r="H31" s="78">
        <v>0</v>
      </c>
      <c r="I31" s="76">
        <v>0</v>
      </c>
      <c r="J31" s="46">
        <f t="shared" si="1"/>
        <v>4</v>
      </c>
      <c r="K31" s="72"/>
      <c r="L31" s="20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121">
        <v>34.64</v>
      </c>
      <c r="R31" s="43">
        <f t="shared" si="5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6"/>
        <v>0</v>
      </c>
      <c r="H32" s="78">
        <v>0</v>
      </c>
      <c r="I32" s="76">
        <v>0</v>
      </c>
      <c r="J32" s="46">
        <f t="shared" si="1"/>
        <v>0</v>
      </c>
      <c r="K32" s="72"/>
      <c r="L32" s="20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1"/>
        <v>0</v>
      </c>
      <c r="K33" s="72"/>
      <c r="L33" s="20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1"/>
        <v>0</v>
      </c>
      <c r="K34" s="72"/>
      <c r="L34" s="20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6"/>
        <v>2</v>
      </c>
      <c r="H35" s="78">
        <v>0</v>
      </c>
      <c r="I35" s="76">
        <v>0</v>
      </c>
      <c r="J35" s="46">
        <f t="shared" si="1"/>
        <v>2</v>
      </c>
      <c r="K35" s="72"/>
      <c r="L35" s="20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1"/>
        <v>0</v>
      </c>
      <c r="K36" s="72"/>
      <c r="L36" s="20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1"/>
        <v>0</v>
      </c>
      <c r="K37" s="72"/>
      <c r="L37" s="20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3</v>
      </c>
      <c r="F39" s="71"/>
      <c r="G39" s="46">
        <f t="shared" si="6"/>
        <v>3</v>
      </c>
      <c r="H39" s="78">
        <v>0</v>
      </c>
      <c r="I39" s="76">
        <v>0</v>
      </c>
      <c r="J39" s="46">
        <f t="shared" si="1"/>
        <v>3</v>
      </c>
      <c r="K39" s="72"/>
      <c r="L39" s="20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1"/>
        <v>3</v>
      </c>
      <c r="K40" s="72"/>
      <c r="L40" s="20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4</v>
      </c>
      <c r="F41" s="71"/>
      <c r="G41" s="46">
        <f t="shared" si="6"/>
        <v>4</v>
      </c>
      <c r="H41" s="78">
        <v>0</v>
      </c>
      <c r="I41" s="76">
        <v>0</v>
      </c>
      <c r="J41" s="46">
        <f t="shared" si="1"/>
        <v>4</v>
      </c>
      <c r="K41" s="72"/>
      <c r="L41" s="20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1"/>
        <v>0</v>
      </c>
      <c r="K42" s="72"/>
      <c r="L42" s="20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1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1"/>
        <v>0</v>
      </c>
      <c r="K44" s="72"/>
      <c r="L44" s="20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1"/>
        <v>0</v>
      </c>
      <c r="K45" s="72"/>
      <c r="L45" s="20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6"/>
        <v>8</v>
      </c>
      <c r="H46" s="78">
        <v>0</v>
      </c>
      <c r="I46" s="76">
        <v>0</v>
      </c>
      <c r="J46" s="46">
        <f t="shared" si="1"/>
        <v>8</v>
      </c>
      <c r="K46" s="72"/>
      <c r="L46" s="20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6"/>
        <v>2</v>
      </c>
      <c r="H47" s="78">
        <v>0</v>
      </c>
      <c r="I47" s="76">
        <v>0</v>
      </c>
      <c r="J47" s="46">
        <f t="shared" si="1"/>
        <v>2</v>
      </c>
      <c r="K47" s="72"/>
      <c r="L47" s="20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1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6</v>
      </c>
      <c r="F49" s="71"/>
      <c r="G49" s="46">
        <f t="shared" si="6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6"/>
        <v>7</v>
      </c>
      <c r="H50" s="78">
        <v>0</v>
      </c>
      <c r="I50" s="76">
        <v>0</v>
      </c>
      <c r="J50" s="46">
        <f t="shared" si="1"/>
        <v>7</v>
      </c>
      <c r="K50" s="72"/>
      <c r="L50" s="20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1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7</v>
      </c>
      <c r="F53" s="71"/>
      <c r="G53" s="46">
        <f t="shared" si="6"/>
        <v>7</v>
      </c>
      <c r="H53" s="78">
        <v>0</v>
      </c>
      <c r="I53" s="76">
        <v>0</v>
      </c>
      <c r="J53" s="46">
        <f t="shared" si="1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1"/>
        <v>0</v>
      </c>
      <c r="K54" s="72"/>
      <c r="L54" s="20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4</v>
      </c>
      <c r="F55" s="71"/>
      <c r="G55" s="46">
        <f t="shared" si="6"/>
        <v>4</v>
      </c>
      <c r="H55" s="78">
        <v>0</v>
      </c>
      <c r="I55" s="76">
        <v>0</v>
      </c>
      <c r="J55" s="46">
        <f t="shared" si="1"/>
        <v>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1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1"/>
        <v>2</v>
      </c>
      <c r="K57" s="72"/>
      <c r="L57" s="20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1"/>
        <v>2</v>
      </c>
      <c r="K58" s="72"/>
      <c r="L58" s="20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3</v>
      </c>
      <c r="F59" s="71"/>
      <c r="G59" s="46">
        <f t="shared" si="6"/>
        <v>3</v>
      </c>
      <c r="H59" s="78">
        <v>0</v>
      </c>
      <c r="I59" s="76">
        <v>0</v>
      </c>
      <c r="J59" s="46">
        <f t="shared" si="1"/>
        <v>3</v>
      </c>
      <c r="K59" s="72"/>
      <c r="L59" s="20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1"/>
        <v>0</v>
      </c>
      <c r="K60" s="72"/>
      <c r="L60" s="20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1"/>
        <v>0</v>
      </c>
      <c r="K61" s="72"/>
      <c r="L61" s="20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6</v>
      </c>
      <c r="F62" s="71"/>
      <c r="G62" s="46">
        <f t="shared" si="6"/>
        <v>6</v>
      </c>
      <c r="H62" s="78">
        <v>0</v>
      </c>
      <c r="I62" s="76">
        <v>0</v>
      </c>
      <c r="J62" s="46">
        <f t="shared" si="1"/>
        <v>6</v>
      </c>
      <c r="K62" s="72"/>
      <c r="L62" s="20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1"/>
        <v>0</v>
      </c>
      <c r="K63" s="72"/>
      <c r="L63" s="20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1"/>
        <v>3</v>
      </c>
      <c r="K64" s="72"/>
      <c r="L64" s="20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1</v>
      </c>
      <c r="F65" s="71"/>
      <c r="G65" s="46">
        <f t="shared" si="6"/>
        <v>1</v>
      </c>
      <c r="H65" s="78">
        <v>0</v>
      </c>
      <c r="I65" s="76">
        <v>0</v>
      </c>
      <c r="J65" s="46">
        <f t="shared" si="1"/>
        <v>1</v>
      </c>
      <c r="K65" s="72"/>
      <c r="L65" s="20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2</v>
      </c>
      <c r="F66" s="71"/>
      <c r="G66" s="46">
        <f t="shared" si="6"/>
        <v>2</v>
      </c>
      <c r="H66" s="78">
        <v>0</v>
      </c>
      <c r="I66" s="76">
        <v>0</v>
      </c>
      <c r="J66" s="46">
        <f t="shared" si="1"/>
        <v>2</v>
      </c>
      <c r="K66" s="72"/>
      <c r="L66" s="20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1"/>
        <v>0</v>
      </c>
      <c r="K67" s="72"/>
      <c r="L67" s="20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1"/>
        <v>0</v>
      </c>
      <c r="K68" s="72"/>
      <c r="L68" s="20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20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20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20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0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0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0">
        <v>50</v>
      </c>
      <c r="M74" s="65">
        <f t="shared" si="3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0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3</v>
      </c>
      <c r="K77" s="72"/>
      <c r="L77" s="20">
        <v>50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20">
        <v>45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0">
        <v>35</v>
      </c>
      <c r="M79" s="65">
        <f t="shared" si="3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20">
        <v>55</v>
      </c>
      <c r="M80" s="65">
        <f t="shared" si="3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6</v>
      </c>
      <c r="F81" s="71"/>
      <c r="G81" s="46">
        <f t="shared" si="6"/>
        <v>6</v>
      </c>
      <c r="H81" s="78">
        <v>0</v>
      </c>
      <c r="I81" s="76">
        <v>0</v>
      </c>
      <c r="J81" s="46">
        <f t="shared" si="7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0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0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0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0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0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0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8</v>
      </c>
      <c r="F112" s="71"/>
      <c r="G112" s="46">
        <f t="shared" si="22"/>
        <v>8</v>
      </c>
      <c r="H112" s="78">
        <v>0</v>
      </c>
      <c r="I112" s="76">
        <v>0</v>
      </c>
      <c r="J112" s="46">
        <f t="shared" si="7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6</v>
      </c>
      <c r="F113" s="71"/>
      <c r="G113" s="46">
        <f t="shared" si="22"/>
        <v>6</v>
      </c>
      <c r="H113" s="78">
        <v>0</v>
      </c>
      <c r="I113" s="76">
        <v>0</v>
      </c>
      <c r="J113" s="46">
        <f t="shared" si="7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2"/>
        <v>10</v>
      </c>
      <c r="H115" s="78">
        <v>0</v>
      </c>
      <c r="I115" s="76">
        <v>0</v>
      </c>
      <c r="J115" s="46">
        <f t="shared" si="7"/>
        <v>10</v>
      </c>
      <c r="K115" s="72"/>
      <c r="L115" s="20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3</v>
      </c>
      <c r="F116" s="71"/>
      <c r="G116" s="46">
        <f t="shared" si="22"/>
        <v>3</v>
      </c>
      <c r="H116" s="78">
        <v>0</v>
      </c>
      <c r="I116" s="76">
        <v>0</v>
      </c>
      <c r="J116" s="46">
        <f t="shared" si="7"/>
        <v>3</v>
      </c>
      <c r="K116" s="72"/>
      <c r="L116" s="20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9</v>
      </c>
      <c r="F117" s="71"/>
      <c r="G117" s="46">
        <f t="shared" si="22"/>
        <v>9</v>
      </c>
      <c r="H117" s="78">
        <v>0</v>
      </c>
      <c r="I117" s="76">
        <v>0</v>
      </c>
      <c r="J117" s="46">
        <f t="shared" si="7"/>
        <v>9</v>
      </c>
      <c r="K117" s="72"/>
      <c r="L117" s="20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20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0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0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0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0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0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0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0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0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4</v>
      </c>
      <c r="F131" s="71"/>
      <c r="G131" s="46">
        <f t="shared" si="22"/>
        <v>4</v>
      </c>
      <c r="H131" s="78">
        <v>0</v>
      </c>
      <c r="I131" s="76">
        <v>0</v>
      </c>
      <c r="J131" s="46">
        <f t="shared" si="7"/>
        <v>4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7"/>
        <v>2</v>
      </c>
      <c r="K132" s="72"/>
      <c r="L132" s="20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2"/>
        <v>5</v>
      </c>
      <c r="H133" s="78">
        <v>0</v>
      </c>
      <c r="I133" s="76">
        <v>0</v>
      </c>
      <c r="J133" s="46">
        <f t="shared" ref="J133:J196" si="27">+G133-H133-K133-I133</f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0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0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v>1</v>
      </c>
      <c r="F150" s="71"/>
      <c r="G150" s="46">
        <f t="shared" si="22"/>
        <v>1</v>
      </c>
      <c r="H150" s="78">
        <v>0</v>
      </c>
      <c r="I150" s="76">
        <v>0</v>
      </c>
      <c r="J150" s="46">
        <f t="shared" si="27"/>
        <v>1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2</v>
      </c>
      <c r="F154" s="71"/>
      <c r="G154" s="46">
        <f t="shared" si="22"/>
        <v>2</v>
      </c>
      <c r="H154" s="78">
        <v>0</v>
      </c>
      <c r="I154" s="76">
        <v>0</v>
      </c>
      <c r="J154" s="46">
        <f t="shared" si="27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v>1</v>
      </c>
      <c r="F164" s="71"/>
      <c r="G164" s="46">
        <f t="shared" si="28"/>
        <v>1</v>
      </c>
      <c r="H164" s="78">
        <v>0</v>
      </c>
      <c r="I164" s="76">
        <v>0</v>
      </c>
      <c r="J164" s="46">
        <f t="shared" si="27"/>
        <v>1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v>2</v>
      </c>
      <c r="F166" s="71"/>
      <c r="G166" s="46">
        <f t="shared" si="28"/>
        <v>2</v>
      </c>
      <c r="H166" s="78">
        <v>0</v>
      </c>
      <c r="I166" s="76">
        <v>0</v>
      </c>
      <c r="J166" s="46">
        <f t="shared" si="27"/>
        <v>2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0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0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7"/>
        <v>8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62" si="30">+L177*K177</f>
        <v>0</v>
      </c>
      <c r="N177" s="17" t="s">
        <v>16</v>
      </c>
      <c r="O177" s="18"/>
      <c r="P177" s="23">
        <f t="shared" ref="P177:P262" si="31">SUM(M177-O177)</f>
        <v>0</v>
      </c>
      <c r="Q177" s="90"/>
      <c r="R177" s="43">
        <f t="shared" ref="R177:R262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7"/>
        <v>2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ref="P186" si="34">SUM(M186-O186)</f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ref="P190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7"/>
        <v>0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7"/>
        <v>3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v>3</v>
      </c>
      <c r="F197" s="71"/>
      <c r="G197" s="46">
        <f t="shared" si="28"/>
        <v>3</v>
      </c>
      <c r="H197" s="78">
        <v>0</v>
      </c>
      <c r="I197" s="76">
        <v>0</v>
      </c>
      <c r="J197" s="46">
        <f t="shared" ref="J197:J260" si="39">+G197-H197-K197-I197</f>
        <v>3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39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39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39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39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39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39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39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3</v>
      </c>
      <c r="F205" s="71"/>
      <c r="G205" s="46">
        <f t="shared" si="28"/>
        <v>3</v>
      </c>
      <c r="H205" s="78">
        <v>0</v>
      </c>
      <c r="I205" s="76">
        <v>0</v>
      </c>
      <c r="J205" s="46">
        <f t="shared" si="39"/>
        <v>3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39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 t="shared" si="39"/>
        <v>0</v>
      </c>
      <c r="K207" s="72"/>
      <c r="L207" s="20">
        <v>50</v>
      </c>
      <c r="M207" s="65">
        <f t="shared" ref="M207" si="40">+L207*K207</f>
        <v>0</v>
      </c>
      <c r="N207" s="17" t="s">
        <v>16</v>
      </c>
      <c r="O207" s="18"/>
      <c r="P207" s="23">
        <f t="shared" ref="P207" si="41">SUM(M207-O207)</f>
        <v>0</v>
      </c>
      <c r="Q207" s="90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39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39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3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39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39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39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3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3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39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39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39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39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39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39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39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39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39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39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39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39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3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39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39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34" si="43">E231+F231</f>
        <v>0</v>
      </c>
      <c r="H231" s="78">
        <v>0</v>
      </c>
      <c r="I231" s="76">
        <v>0</v>
      </c>
      <c r="J231" s="46">
        <f t="shared" si="39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3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3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3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3" si="44">E235+F235</f>
        <v>0</v>
      </c>
      <c r="H235" s="78">
        <v>0</v>
      </c>
      <c r="I235" s="76">
        <v>0</v>
      </c>
      <c r="J235" s="46">
        <f t="shared" si="39"/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4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4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4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4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4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4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4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44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39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4</v>
      </c>
      <c r="F245" s="71"/>
      <c r="G245" s="46">
        <f t="shared" si="44"/>
        <v>4</v>
      </c>
      <c r="H245" s="78">
        <v>0</v>
      </c>
      <c r="I245" s="76">
        <v>0</v>
      </c>
      <c r="J245" s="46">
        <f t="shared" si="39"/>
        <v>4</v>
      </c>
      <c r="K245" s="72"/>
      <c r="L245" s="20">
        <v>55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40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44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49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44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39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3</v>
      </c>
      <c r="F249" s="71"/>
      <c r="G249" s="46">
        <f t="shared" si="44"/>
        <v>3</v>
      </c>
      <c r="H249" s="78">
        <v>0</v>
      </c>
      <c r="I249" s="76">
        <v>0</v>
      </c>
      <c r="J249" s="46">
        <f t="shared" si="39"/>
        <v>3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v>3</v>
      </c>
      <c r="F250" s="71"/>
      <c r="G250" s="46">
        <f t="shared" si="44"/>
        <v>3</v>
      </c>
      <c r="H250" s="78">
        <v>0</v>
      </c>
      <c r="I250" s="76">
        <v>0</v>
      </c>
      <c r="J250" s="46">
        <f t="shared" si="39"/>
        <v>3</v>
      </c>
      <c r="K250" s="72"/>
      <c r="L250" s="20">
        <v>50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44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35</v>
      </c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/>
      <c r="F252" s="71"/>
      <c r="G252" s="46">
        <f t="shared" si="44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28</v>
      </c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1300032</v>
      </c>
      <c r="C253" s="19" t="s">
        <v>1429</v>
      </c>
      <c r="D253" s="10" t="s">
        <v>564</v>
      </c>
      <c r="E253" s="64"/>
      <c r="F253" s="71"/>
      <c r="G253" s="46">
        <f t="shared" si="44"/>
        <v>0</v>
      </c>
      <c r="H253" s="78">
        <v>0</v>
      </c>
      <c r="I253" s="76">
        <v>0</v>
      </c>
      <c r="J253" s="46">
        <f t="shared" si="39"/>
        <v>0</v>
      </c>
      <c r="K253" s="72"/>
      <c r="L253" s="20">
        <v>23</v>
      </c>
      <c r="M253" s="65">
        <f t="shared" si="30"/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1300033</v>
      </c>
      <c r="C254" s="19" t="s">
        <v>1430</v>
      </c>
      <c r="D254" s="10" t="s">
        <v>564</v>
      </c>
      <c r="E254" s="64"/>
      <c r="F254" s="71"/>
      <c r="G254" s="46">
        <f t="shared" si="44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26</v>
      </c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1111080</v>
      </c>
      <c r="C255" s="19" t="s">
        <v>1431</v>
      </c>
      <c r="D255" s="10" t="s">
        <v>564</v>
      </c>
      <c r="E255" s="64">
        <v>2</v>
      </c>
      <c r="F255" s="71"/>
      <c r="G255" s="46">
        <f t="shared" si="44"/>
        <v>2</v>
      </c>
      <c r="H255" s="78">
        <v>0</v>
      </c>
      <c r="I255" s="76">
        <v>0</v>
      </c>
      <c r="J255" s="46">
        <f t="shared" si="39"/>
        <v>2</v>
      </c>
      <c r="K255" s="72"/>
      <c r="L255" s="20">
        <v>15</v>
      </c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1111082</v>
      </c>
      <c r="C256" s="19" t="s">
        <v>1432</v>
      </c>
      <c r="D256" s="10" t="s">
        <v>564</v>
      </c>
      <c r="E256" s="64">
        <v>1</v>
      </c>
      <c r="F256" s="71"/>
      <c r="G256" s="46">
        <f t="shared" si="44"/>
        <v>1</v>
      </c>
      <c r="H256" s="78">
        <v>0</v>
      </c>
      <c r="I256" s="76">
        <v>0</v>
      </c>
      <c r="J256" s="46">
        <f t="shared" si="39"/>
        <v>1</v>
      </c>
      <c r="K256" s="72"/>
      <c r="L256" s="20">
        <v>15</v>
      </c>
      <c r="M256" s="65">
        <f t="shared" si="30"/>
        <v>0</v>
      </c>
      <c r="N256" s="17"/>
      <c r="O256" s="18"/>
      <c r="P256" s="23"/>
      <c r="Q256" s="90"/>
      <c r="R256" s="43"/>
    </row>
    <row r="257" spans="1:19" ht="25.5" x14ac:dyDescent="0.55000000000000004">
      <c r="A257" s="10">
        <v>253</v>
      </c>
      <c r="B257" s="10">
        <v>1111083</v>
      </c>
      <c r="C257" s="19" t="s">
        <v>1433</v>
      </c>
      <c r="D257" s="10" t="s">
        <v>564</v>
      </c>
      <c r="E257" s="64">
        <v>2</v>
      </c>
      <c r="F257" s="71"/>
      <c r="G257" s="46">
        <f t="shared" si="44"/>
        <v>2</v>
      </c>
      <c r="H257" s="78">
        <v>0</v>
      </c>
      <c r="I257" s="76">
        <v>0</v>
      </c>
      <c r="J257" s="46">
        <f t="shared" si="39"/>
        <v>2</v>
      </c>
      <c r="K257" s="72"/>
      <c r="L257" s="20">
        <v>15</v>
      </c>
      <c r="M257" s="65">
        <f t="shared" si="30"/>
        <v>0</v>
      </c>
      <c r="N257" s="17"/>
      <c r="O257" s="18"/>
      <c r="P257" s="23"/>
      <c r="Q257" s="90"/>
      <c r="R257" s="43"/>
    </row>
    <row r="258" spans="1:19" ht="25.5" x14ac:dyDescent="0.55000000000000004">
      <c r="A258" s="10">
        <v>254</v>
      </c>
      <c r="B258" s="10">
        <v>1111060</v>
      </c>
      <c r="C258" s="19" t="s">
        <v>1434</v>
      </c>
      <c r="D258" s="10" t="s">
        <v>564</v>
      </c>
      <c r="E258" s="64">
        <v>1</v>
      </c>
      <c r="F258" s="71"/>
      <c r="G258" s="46">
        <f t="shared" si="44"/>
        <v>1</v>
      </c>
      <c r="H258" s="78">
        <v>0</v>
      </c>
      <c r="I258" s="76">
        <v>0</v>
      </c>
      <c r="J258" s="46">
        <f t="shared" si="39"/>
        <v>1</v>
      </c>
      <c r="K258" s="72"/>
      <c r="L258" s="20">
        <v>10</v>
      </c>
      <c r="M258" s="65">
        <f t="shared" si="30"/>
        <v>0</v>
      </c>
      <c r="N258" s="17"/>
      <c r="O258" s="18"/>
      <c r="P258" s="23"/>
      <c r="Q258" s="90"/>
      <c r="R258" s="43"/>
    </row>
    <row r="259" spans="1:19" ht="25.5" x14ac:dyDescent="0.55000000000000004">
      <c r="A259" s="10">
        <v>256</v>
      </c>
      <c r="B259" s="10">
        <v>1111068</v>
      </c>
      <c r="C259" s="19" t="s">
        <v>1435</v>
      </c>
      <c r="D259" s="10" t="s">
        <v>564</v>
      </c>
      <c r="E259" s="64">
        <v>2</v>
      </c>
      <c r="F259" s="71"/>
      <c r="G259" s="46">
        <f t="shared" si="44"/>
        <v>2</v>
      </c>
      <c r="H259" s="78">
        <v>0</v>
      </c>
      <c r="I259" s="76">
        <v>0</v>
      </c>
      <c r="J259" s="46">
        <f t="shared" si="39"/>
        <v>2</v>
      </c>
      <c r="K259" s="72"/>
      <c r="L259" s="20">
        <v>10</v>
      </c>
      <c r="M259" s="65">
        <f t="shared" si="30"/>
        <v>0</v>
      </c>
      <c r="N259" s="17"/>
      <c r="O259" s="18"/>
      <c r="P259" s="23"/>
      <c r="Q259" s="90"/>
      <c r="R259" s="43"/>
    </row>
    <row r="260" spans="1:19" ht="25.5" x14ac:dyDescent="0.55000000000000004">
      <c r="A260" s="10">
        <v>257</v>
      </c>
      <c r="B260" s="10"/>
      <c r="C260" s="19"/>
      <c r="D260" s="10"/>
      <c r="E260" s="64"/>
      <c r="F260" s="71"/>
      <c r="G260" s="46">
        <f t="shared" si="44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0"/>
        <v>0</v>
      </c>
      <c r="N260" s="17" t="s">
        <v>16</v>
      </c>
      <c r="O260" s="18"/>
      <c r="P260" s="23">
        <f t="shared" si="31"/>
        <v>0</v>
      </c>
      <c r="Q260" s="90"/>
      <c r="R260" s="43">
        <f t="shared" si="32"/>
        <v>0</v>
      </c>
    </row>
    <row r="261" spans="1:19" ht="25.5" x14ac:dyDescent="0.55000000000000004">
      <c r="A261" s="10">
        <v>258</v>
      </c>
      <c r="B261" s="10"/>
      <c r="C261" s="19"/>
      <c r="D261" s="10"/>
      <c r="E261" s="64"/>
      <c r="F261" s="71"/>
      <c r="G261" s="46">
        <f t="shared" si="44"/>
        <v>0</v>
      </c>
      <c r="H261" s="78">
        <v>0</v>
      </c>
      <c r="I261" s="76">
        <v>0</v>
      </c>
      <c r="J261" s="46">
        <f t="shared" ref="J261:J262" si="53">+G261-H261-K261-I261</f>
        <v>0</v>
      </c>
      <c r="K261" s="72"/>
      <c r="L261" s="20"/>
      <c r="M261" s="65">
        <f t="shared" si="30"/>
        <v>0</v>
      </c>
      <c r="N261" s="17" t="s">
        <v>16</v>
      </c>
      <c r="O261" s="18"/>
      <c r="P261" s="23">
        <f t="shared" ref="P261" si="54">SUM(M261-O261)</f>
        <v>0</v>
      </c>
      <c r="Q261" s="90"/>
      <c r="R261" s="43">
        <f t="shared" ref="R261" si="55">+K261*Q261</f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4"/>
        <v>0</v>
      </c>
      <c r="H262" s="78"/>
      <c r="I262" s="76">
        <v>0</v>
      </c>
      <c r="J262" s="46">
        <f t="shared" si="53"/>
        <v>0</v>
      </c>
      <c r="K262" s="72"/>
      <c r="L262" s="20"/>
      <c r="M262" s="65">
        <f t="shared" si="30"/>
        <v>0</v>
      </c>
      <c r="N262" s="17" t="s">
        <v>16</v>
      </c>
      <c r="O262" s="18"/>
      <c r="P262" s="23">
        <f t="shared" si="31"/>
        <v>0</v>
      </c>
      <c r="Q262" s="90"/>
      <c r="R262" s="43">
        <f t="shared" si="32"/>
        <v>0</v>
      </c>
    </row>
    <row r="263" spans="1:19" ht="24" customHeight="1" x14ac:dyDescent="0.55000000000000004">
      <c r="A263" s="10"/>
      <c r="B263" s="10"/>
      <c r="C263" s="19"/>
      <c r="D263" s="10"/>
      <c r="E263" s="64"/>
      <c r="F263" s="71"/>
      <c r="G263" s="46">
        <f t="shared" si="44"/>
        <v>0</v>
      </c>
      <c r="H263" s="78">
        <v>0</v>
      </c>
      <c r="I263" s="76">
        <v>0</v>
      </c>
      <c r="J263" s="46">
        <f t="shared" ref="J263" si="56">+G263-H263-K263-I263</f>
        <v>0</v>
      </c>
      <c r="K263" s="72"/>
      <c r="L263" s="20"/>
      <c r="M263" s="65">
        <f t="shared" ref="M263" si="57">+L263*K263</f>
        <v>0</v>
      </c>
      <c r="N263" s="17" t="s">
        <v>16</v>
      </c>
      <c r="O263" s="18"/>
      <c r="P263" s="23">
        <f t="shared" ref="P263" si="58">SUM(M263-O263)</f>
        <v>0</v>
      </c>
      <c r="Q263" s="90"/>
      <c r="R263" s="43">
        <f t="shared" ref="R263" si="59">+K263*Q263</f>
        <v>0</v>
      </c>
    </row>
    <row r="264" spans="1:19" ht="25.5" x14ac:dyDescent="0.55000000000000004">
      <c r="A264" s="1"/>
      <c r="E264" s="24"/>
      <c r="F264" s="25"/>
      <c r="G264" s="24"/>
      <c r="H264" s="25"/>
      <c r="I264" s="25"/>
      <c r="J264" s="24"/>
      <c r="K264" s="24"/>
      <c r="L264" s="26"/>
      <c r="M264" s="28"/>
      <c r="N264" s="27"/>
      <c r="O264" s="18">
        <v>0</v>
      </c>
      <c r="P264" s="74" t="s">
        <v>213</v>
      </c>
      <c r="Q264" s="91"/>
      <c r="R264" s="75">
        <f>SUM(R5:R263)</f>
        <v>0</v>
      </c>
      <c r="S264" s="75"/>
    </row>
    <row r="265" spans="1:19" ht="25.5" customHeight="1" x14ac:dyDescent="0.5">
      <c r="A265" s="1"/>
      <c r="E265" s="24"/>
      <c r="F265" s="25"/>
      <c r="G265" s="24"/>
      <c r="H265" s="25"/>
      <c r="I265" s="25"/>
      <c r="J265" s="24"/>
      <c r="K265" s="106" t="s">
        <v>212</v>
      </c>
      <c r="L265" s="107"/>
      <c r="M265" s="30">
        <f>+O264</f>
        <v>0</v>
      </c>
      <c r="N265" s="27"/>
      <c r="O265" s="29"/>
    </row>
    <row r="266" spans="1:19" ht="25.5" x14ac:dyDescent="0.55000000000000004">
      <c r="A266" s="1"/>
      <c r="E266" s="31"/>
      <c r="G266" s="31"/>
      <c r="J266" s="31"/>
      <c r="K266" s="32"/>
      <c r="L266" s="95" t="s">
        <v>202</v>
      </c>
      <c r="M266" s="95"/>
      <c r="N266" s="33">
        <f>SUM(M5:M265)</f>
        <v>0</v>
      </c>
    </row>
    <row r="267" spans="1:19" ht="25.5" x14ac:dyDescent="0.55000000000000004">
      <c r="A267" s="1"/>
      <c r="E267" s="31"/>
      <c r="G267" s="31"/>
      <c r="J267" s="31"/>
      <c r="L267" s="34" t="s">
        <v>203</v>
      </c>
      <c r="M267" s="35"/>
      <c r="N267" s="36"/>
    </row>
    <row r="268" spans="1:19" ht="25.5" x14ac:dyDescent="0.55000000000000004">
      <c r="A268" s="1"/>
      <c r="E268" s="31"/>
      <c r="G268" s="31"/>
      <c r="J268" s="31"/>
      <c r="L268" s="34" t="s">
        <v>204</v>
      </c>
      <c r="M268" s="35"/>
      <c r="N268" s="36">
        <f>SUM(O268:AF268)</f>
        <v>0</v>
      </c>
    </row>
    <row r="269" spans="1:19" ht="25.5" x14ac:dyDescent="0.55000000000000004">
      <c r="A269" s="1"/>
      <c r="E269" s="31"/>
      <c r="G269" s="31"/>
      <c r="J269" s="31"/>
      <c r="L269" s="34" t="s">
        <v>205</v>
      </c>
      <c r="M269" s="35"/>
      <c r="N269" s="36">
        <v>0</v>
      </c>
    </row>
    <row r="270" spans="1:19" ht="25.5" x14ac:dyDescent="0.55000000000000004">
      <c r="A270" s="1"/>
      <c r="E270" s="31"/>
      <c r="G270" s="31"/>
      <c r="J270" s="31"/>
      <c r="L270" s="34" t="s">
        <v>206</v>
      </c>
      <c r="M270" s="35"/>
      <c r="N270" s="36"/>
    </row>
    <row r="271" spans="1:19" ht="25.5" x14ac:dyDescent="0.55000000000000004">
      <c r="A271" s="1"/>
      <c r="E271" s="31"/>
      <c r="G271" s="31"/>
      <c r="J271" s="31"/>
      <c r="L271" s="34" t="s">
        <v>207</v>
      </c>
      <c r="M271" s="35"/>
      <c r="N271" s="37">
        <f>SUM(O5:O264)</f>
        <v>0</v>
      </c>
    </row>
    <row r="272" spans="1:19" ht="25.5" x14ac:dyDescent="0.55000000000000004">
      <c r="A272" s="1"/>
      <c r="E272" s="31"/>
      <c r="G272" s="31"/>
      <c r="J272" s="31"/>
      <c r="L272" s="34" t="s">
        <v>208</v>
      </c>
      <c r="M272" s="35"/>
      <c r="N272" s="33">
        <f>N266-N267-N268-N270-N271</f>
        <v>0</v>
      </c>
    </row>
    <row r="273" spans="1:14" ht="25.5" x14ac:dyDescent="0.55000000000000004">
      <c r="A273" s="1"/>
      <c r="E273" s="31"/>
      <c r="G273" s="31"/>
      <c r="J273" s="31"/>
      <c r="L273" s="34" t="s">
        <v>209</v>
      </c>
      <c r="M273" s="35"/>
      <c r="N273" s="37"/>
    </row>
    <row r="274" spans="1:14" ht="25.5" x14ac:dyDescent="0.55000000000000004">
      <c r="A274" s="1"/>
      <c r="E274" s="31"/>
      <c r="G274" s="31"/>
      <c r="J274" s="31"/>
      <c r="L274" s="34" t="s">
        <v>210</v>
      </c>
      <c r="M274" s="35"/>
      <c r="N274" s="33">
        <f>+N273-N272</f>
        <v>0</v>
      </c>
    </row>
    <row r="275" spans="1:14" ht="25.5" x14ac:dyDescent="0.55000000000000004">
      <c r="J275" s="2"/>
      <c r="L275" s="34" t="s">
        <v>211</v>
      </c>
      <c r="M275" s="35"/>
      <c r="N275" s="33">
        <f>+N273-N272</f>
        <v>0</v>
      </c>
    </row>
    <row r="276" spans="1:14" x14ac:dyDescent="0.5">
      <c r="J276" s="2"/>
      <c r="L276" s="2"/>
    </row>
    <row r="277" spans="1:14" ht="25.5" x14ac:dyDescent="0.55000000000000004">
      <c r="J277" s="2"/>
      <c r="L277" s="73" t="s">
        <v>272</v>
      </c>
      <c r="M277" s="2" t="s">
        <v>307</v>
      </c>
    </row>
    <row r="278" spans="1:14" x14ac:dyDescent="0.5">
      <c r="J278" s="2"/>
      <c r="L278" s="2"/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</sheetData>
  <autoFilter ref="A1:S27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51"/>
  <sheetViews>
    <sheetView zoomScale="70" zoomScaleNormal="70" workbookViewId="0">
      <pane xSplit="10" ySplit="4" topLeftCell="N223" activePane="bottomRight" state="frozen"/>
      <selection activeCell="P116" sqref="P116:P259"/>
      <selection pane="topRight" activeCell="P116" sqref="P116:P259"/>
      <selection pane="bottomLeft" activeCell="P116" sqref="P116:P259"/>
      <selection pane="bottomRight" activeCell="P116" sqref="P116:P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4"/>
        <v>50</v>
      </c>
      <c r="Q18" s="121">
        <v>19.12</v>
      </c>
      <c r="R18" s="43">
        <f t="shared" si="3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4"/>
        <v>100</v>
      </c>
      <c r="Q31" s="121">
        <v>34.64</v>
      </c>
      <c r="R31" s="43">
        <f t="shared" si="3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4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4"/>
        <v>50</v>
      </c>
      <c r="Q50" s="121">
        <v>20.32</v>
      </c>
      <c r="R50" s="43">
        <f t="shared" si="3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54</v>
      </c>
      <c r="P80" s="122">
        <f t="shared" si="4"/>
        <v>56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1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1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2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34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4" si="48">E235+F235</f>
        <v>0</v>
      </c>
      <c r="H235" s="78">
        <v>0</v>
      </c>
      <c r="I235" s="76">
        <v>0</v>
      </c>
      <c r="J235" s="46">
        <f t="shared" ref="J235:J264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35</v>
      </c>
      <c r="M243" s="65">
        <f t="shared" ref="M243:M264" si="53">+L243*K243</f>
        <v>0</v>
      </c>
      <c r="N243" s="17" t="s">
        <v>16</v>
      </c>
      <c r="O243" s="18"/>
      <c r="P243" s="23">
        <f t="shared" ref="P243:P262" si="54">SUM(M243-O243)</f>
        <v>0</v>
      </c>
      <c r="Q243" s="90"/>
      <c r="R243" s="43">
        <f t="shared" ref="R243:R246" si="5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4</v>
      </c>
      <c r="F245" s="71"/>
      <c r="G245" s="46">
        <f t="shared" si="48"/>
        <v>4</v>
      </c>
      <c r="H245" s="78">
        <v>0</v>
      </c>
      <c r="I245" s="76">
        <v>0</v>
      </c>
      <c r="J245" s="46">
        <f t="shared" si="49"/>
        <v>3</v>
      </c>
      <c r="K245" s="72">
        <v>1</v>
      </c>
      <c r="L245" s="20">
        <v>55</v>
      </c>
      <c r="M245" s="65">
        <f t="shared" si="53"/>
        <v>55</v>
      </c>
      <c r="N245" s="17" t="s">
        <v>16</v>
      </c>
      <c r="O245" s="18"/>
      <c r="P245" s="122">
        <f t="shared" si="54"/>
        <v>55</v>
      </c>
      <c r="Q245" s="90"/>
      <c r="R245" s="43">
        <f t="shared" si="5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40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49</v>
      </c>
      <c r="M247" s="65">
        <f t="shared" si="53"/>
        <v>0</v>
      </c>
      <c r="N247" s="17" t="s">
        <v>16</v>
      </c>
      <c r="O247" s="18"/>
      <c r="P247" s="23">
        <f t="shared" si="54"/>
        <v>0</v>
      </c>
      <c r="Q247" s="90"/>
      <c r="R247" s="43">
        <f t="shared" si="5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39</v>
      </c>
      <c r="M248" s="65">
        <f t="shared" si="53"/>
        <v>0</v>
      </c>
      <c r="N248" s="17" t="s">
        <v>16</v>
      </c>
      <c r="O248" s="18"/>
      <c r="P248" s="23">
        <f t="shared" si="54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3</v>
      </c>
      <c r="F249" s="71"/>
      <c r="G249" s="46">
        <f t="shared" si="48"/>
        <v>3</v>
      </c>
      <c r="H249" s="78">
        <v>0</v>
      </c>
      <c r="I249" s="76">
        <v>0</v>
      </c>
      <c r="J249" s="46">
        <f t="shared" si="49"/>
        <v>3</v>
      </c>
      <c r="K249" s="72"/>
      <c r="L249" s="20">
        <v>50</v>
      </c>
      <c r="M249" s="65">
        <f t="shared" si="53"/>
        <v>0</v>
      </c>
      <c r="N249" s="17" t="s">
        <v>16</v>
      </c>
      <c r="O249" s="18"/>
      <c r="P249" s="23">
        <f t="shared" si="54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v>3</v>
      </c>
      <c r="F250" s="71"/>
      <c r="G250" s="46">
        <f t="shared" si="48"/>
        <v>3</v>
      </c>
      <c r="H250" s="78">
        <v>0</v>
      </c>
      <c r="I250" s="76">
        <v>0</v>
      </c>
      <c r="J250" s="46">
        <f t="shared" si="49"/>
        <v>3</v>
      </c>
      <c r="K250" s="72"/>
      <c r="L250" s="20">
        <v>50</v>
      </c>
      <c r="M250" s="65">
        <f t="shared" si="53"/>
        <v>0</v>
      </c>
      <c r="N250" s="17" t="s">
        <v>16</v>
      </c>
      <c r="O250" s="18"/>
      <c r="P250" s="23">
        <f t="shared" si="54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>
        <v>35</v>
      </c>
      <c r="M251" s="65">
        <f t="shared" si="53"/>
        <v>0</v>
      </c>
      <c r="N251" s="17" t="s">
        <v>16</v>
      </c>
      <c r="O251" s="18"/>
      <c r="P251" s="23">
        <f t="shared" si="54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28</v>
      </c>
      <c r="M252" s="65">
        <f t="shared" si="53"/>
        <v>0</v>
      </c>
      <c r="N252" s="17" t="s">
        <v>16</v>
      </c>
      <c r="O252" s="18"/>
      <c r="P252" s="23">
        <f t="shared" si="54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1300032</v>
      </c>
      <c r="C253" s="19" t="s">
        <v>1429</v>
      </c>
      <c r="D253" s="10" t="s">
        <v>564</v>
      </c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23</v>
      </c>
      <c r="M253" s="65">
        <f t="shared" si="53"/>
        <v>0</v>
      </c>
      <c r="N253" s="17" t="s">
        <v>16</v>
      </c>
      <c r="O253" s="18"/>
      <c r="P253" s="23">
        <f t="shared" si="54"/>
        <v>0</v>
      </c>
      <c r="Q253" s="90"/>
      <c r="R253" s="43">
        <f t="shared" ref="R253" si="56">+K253*Q253</f>
        <v>0</v>
      </c>
    </row>
    <row r="254" spans="1:21" ht="25.5" x14ac:dyDescent="0.55000000000000004">
      <c r="A254" s="10">
        <v>250</v>
      </c>
      <c r="B254" s="10">
        <v>1300033</v>
      </c>
      <c r="C254" s="19" t="s">
        <v>1430</v>
      </c>
      <c r="D254" s="10" t="s">
        <v>564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26</v>
      </c>
      <c r="M254" s="65">
        <f t="shared" si="53"/>
        <v>0</v>
      </c>
      <c r="N254" s="17" t="s">
        <v>16</v>
      </c>
      <c r="O254" s="18"/>
      <c r="P254" s="23">
        <f t="shared" si="54"/>
        <v>0</v>
      </c>
      <c r="Q254" s="90"/>
      <c r="R254" s="43">
        <f t="shared" si="36"/>
        <v>0</v>
      </c>
    </row>
    <row r="255" spans="1:21" ht="25.5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v>2</v>
      </c>
      <c r="F255" s="71"/>
      <c r="G255" s="46">
        <f t="shared" si="48"/>
        <v>2</v>
      </c>
      <c r="H255" s="78">
        <v>0</v>
      </c>
      <c r="I255" s="76">
        <v>0</v>
      </c>
      <c r="J255" s="46">
        <f t="shared" si="49"/>
        <v>2</v>
      </c>
      <c r="K255" s="72"/>
      <c r="L255" s="20">
        <v>15</v>
      </c>
      <c r="M255" s="65">
        <f t="shared" si="53"/>
        <v>0</v>
      </c>
      <c r="N255" s="17" t="s">
        <v>16</v>
      </c>
      <c r="O255" s="18"/>
      <c r="P255" s="23">
        <f t="shared" si="54"/>
        <v>0</v>
      </c>
      <c r="Q255" s="90"/>
      <c r="R255" s="43"/>
    </row>
    <row r="256" spans="1:21" ht="25.5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v>1</v>
      </c>
      <c r="F256" s="71"/>
      <c r="G256" s="46">
        <f t="shared" si="48"/>
        <v>1</v>
      </c>
      <c r="H256" s="78">
        <v>0</v>
      </c>
      <c r="I256" s="76">
        <v>0</v>
      </c>
      <c r="J256" s="46">
        <f t="shared" si="49"/>
        <v>1</v>
      </c>
      <c r="K256" s="72"/>
      <c r="L256" s="20">
        <v>15</v>
      </c>
      <c r="M256" s="65">
        <f t="shared" si="53"/>
        <v>0</v>
      </c>
      <c r="N256" s="17" t="s">
        <v>16</v>
      </c>
      <c r="O256" s="18"/>
      <c r="P256" s="23">
        <f t="shared" si="54"/>
        <v>0</v>
      </c>
      <c r="Q256" s="90"/>
      <c r="R256" s="43"/>
    </row>
    <row r="257" spans="1:19" ht="25.5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v>2</v>
      </c>
      <c r="F257" s="71"/>
      <c r="G257" s="46">
        <f t="shared" si="48"/>
        <v>2</v>
      </c>
      <c r="H257" s="78">
        <v>0</v>
      </c>
      <c r="I257" s="76">
        <v>0</v>
      </c>
      <c r="J257" s="46">
        <f t="shared" si="49"/>
        <v>2</v>
      </c>
      <c r="K257" s="72"/>
      <c r="L257" s="20">
        <v>15</v>
      </c>
      <c r="M257" s="65">
        <f t="shared" si="53"/>
        <v>0</v>
      </c>
      <c r="N257" s="17" t="s">
        <v>16</v>
      </c>
      <c r="O257" s="18"/>
      <c r="P257" s="23">
        <f t="shared" si="54"/>
        <v>0</v>
      </c>
      <c r="Q257" s="90"/>
      <c r="R257" s="43"/>
    </row>
    <row r="258" spans="1:19" ht="25.5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v>1</v>
      </c>
      <c r="F258" s="71"/>
      <c r="G258" s="46">
        <f t="shared" si="48"/>
        <v>1</v>
      </c>
      <c r="H258" s="78">
        <v>0</v>
      </c>
      <c r="I258" s="76">
        <v>0</v>
      </c>
      <c r="J258" s="46">
        <f t="shared" si="49"/>
        <v>1</v>
      </c>
      <c r="K258" s="72"/>
      <c r="L258" s="20">
        <v>10</v>
      </c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/>
    </row>
    <row r="259" spans="1:19" ht="25.5" x14ac:dyDescent="0.55000000000000004">
      <c r="A259" s="10"/>
      <c r="B259" s="10">
        <v>1111068</v>
      </c>
      <c r="C259" s="19" t="s">
        <v>1435</v>
      </c>
      <c r="D259" s="10" t="s">
        <v>564</v>
      </c>
      <c r="E259" s="64">
        <v>2</v>
      </c>
      <c r="F259" s="71"/>
      <c r="G259" s="46">
        <f t="shared" si="48"/>
        <v>2</v>
      </c>
      <c r="H259" s="78">
        <v>0</v>
      </c>
      <c r="I259" s="76">
        <v>0</v>
      </c>
      <c r="J259" s="46">
        <f t="shared" si="49"/>
        <v>2</v>
      </c>
      <c r="K259" s="72"/>
      <c r="L259" s="20">
        <v>10</v>
      </c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/>
    </row>
    <row r="260" spans="1:19" ht="25.5" x14ac:dyDescent="0.55000000000000004">
      <c r="A260" s="10">
        <v>251</v>
      </c>
      <c r="B260" s="10"/>
      <c r="C260" s="19"/>
      <c r="D260" s="10"/>
      <c r="E260" s="64"/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36"/>
        <v>0</v>
      </c>
    </row>
    <row r="261" spans="1:19" ht="25.5" x14ac:dyDescent="0.55000000000000004">
      <c r="A261" s="10">
        <v>252</v>
      </c>
      <c r="B261" s="10"/>
      <c r="C261" s="19"/>
      <c r="D261" s="10"/>
      <c r="E261" s="64">
        <f>+ยกมา!J261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36"/>
        <v>0</v>
      </c>
    </row>
    <row r="262" spans="1:19" ht="25.5" x14ac:dyDescent="0.55000000000000004">
      <c r="A262" s="10">
        <v>253</v>
      </c>
      <c r="B262" s="10"/>
      <c r="C262" s="19"/>
      <c r="D262" s="10"/>
      <c r="E262" s="64">
        <f>+ยกมา!J262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ref="R262" si="57">+K262*Q262</f>
        <v>0</v>
      </c>
    </row>
    <row r="263" spans="1:19" ht="25.5" x14ac:dyDescent="0.55000000000000004">
      <c r="A263" s="10">
        <v>254</v>
      </c>
      <c r="B263" s="10"/>
      <c r="C263" s="19"/>
      <c r="D263" s="10"/>
      <c r="E263" s="64">
        <f>+ยกมา!J263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4" customHeight="1" x14ac:dyDescent="0.55000000000000004">
      <c r="A264" s="10">
        <v>255</v>
      </c>
      <c r="B264" s="10"/>
      <c r="C264" s="19"/>
      <c r="D264" s="10"/>
      <c r="E264" s="64">
        <f>+ยกมา!J264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ref="P264" si="58">SUM(M264-O264)</f>
        <v>0</v>
      </c>
      <c r="Q264" s="90"/>
      <c r="R264" s="43">
        <f t="shared" ref="R264" si="59">+K264*Q264</f>
        <v>0</v>
      </c>
    </row>
    <row r="265" spans="1:19" ht="25.5" x14ac:dyDescent="0.55000000000000004">
      <c r="A265" s="1"/>
      <c r="C265" s="119"/>
      <c r="D265" s="120"/>
      <c r="E265" s="24"/>
      <c r="F265" s="120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R265" s="75">
        <f>SUM(R5:R264)</f>
        <v>307.23</v>
      </c>
      <c r="S265" s="75"/>
    </row>
    <row r="266" spans="1:19" ht="25.5" customHeight="1" x14ac:dyDescent="0.5">
      <c r="A266" s="1"/>
      <c r="C266" s="119"/>
      <c r="D266" s="120"/>
      <c r="E266" s="24"/>
      <c r="F266" s="120"/>
      <c r="G266" s="24"/>
      <c r="H266" s="25"/>
      <c r="I266" s="25"/>
      <c r="J266" s="24"/>
      <c r="K266" s="173" t="s">
        <v>212</v>
      </c>
      <c r="L266" s="174"/>
      <c r="M266" s="30">
        <f>+O265</f>
        <v>0</v>
      </c>
      <c r="N266" s="27"/>
      <c r="O266" s="29"/>
    </row>
    <row r="267" spans="1:19" ht="25.5" x14ac:dyDescent="0.55000000000000004">
      <c r="A267" s="1"/>
      <c r="C267" s="119"/>
      <c r="D267" s="120"/>
      <c r="E267" s="24"/>
      <c r="F267" s="120"/>
      <c r="G267" s="31"/>
      <c r="J267" s="31"/>
      <c r="K267" s="32"/>
      <c r="L267" s="95" t="s">
        <v>202</v>
      </c>
      <c r="M267" s="95"/>
      <c r="N267" s="33">
        <f>SUM(M5:M266)</f>
        <v>880</v>
      </c>
    </row>
    <row r="268" spans="1:19" ht="25.5" x14ac:dyDescent="0.55000000000000004">
      <c r="A268" s="1"/>
      <c r="C268" s="119"/>
      <c r="D268" s="120"/>
      <c r="E268" s="24"/>
      <c r="F268" s="120"/>
      <c r="G268" s="31"/>
      <c r="J268" s="31"/>
      <c r="L268" s="34" t="s">
        <v>203</v>
      </c>
      <c r="M268" s="35"/>
      <c r="N268" s="36"/>
    </row>
    <row r="269" spans="1:19" ht="25.5" x14ac:dyDescent="0.55000000000000004">
      <c r="A269" s="1"/>
      <c r="C269" s="119"/>
      <c r="D269" s="120"/>
      <c r="E269" s="24"/>
      <c r="F269" s="120"/>
      <c r="G269" s="31"/>
      <c r="J269" s="31"/>
      <c r="L269" s="34" t="s">
        <v>204</v>
      </c>
      <c r="M269" s="35"/>
      <c r="N269" s="36">
        <f>SUM(O269:AF269)</f>
        <v>435</v>
      </c>
      <c r="O269" s="2">
        <v>105</v>
      </c>
      <c r="P269" s="2">
        <v>230</v>
      </c>
      <c r="Q269" s="2">
        <v>100</v>
      </c>
    </row>
    <row r="270" spans="1:19" ht="25.5" x14ac:dyDescent="0.55000000000000004">
      <c r="A270" s="1"/>
      <c r="C270" s="119"/>
      <c r="D270" s="120"/>
      <c r="E270" s="24"/>
      <c r="F270" s="120"/>
      <c r="G270" s="31"/>
      <c r="J270" s="31"/>
      <c r="L270" s="34" t="s">
        <v>205</v>
      </c>
      <c r="M270" s="35"/>
      <c r="N270" s="36">
        <v>0</v>
      </c>
    </row>
    <row r="271" spans="1:19" ht="25.5" x14ac:dyDescent="0.55000000000000004">
      <c r="A271" s="1"/>
      <c r="C271" s="119"/>
      <c r="D271" s="120"/>
      <c r="E271" s="24"/>
      <c r="F271" s="120"/>
      <c r="G271" s="31"/>
      <c r="J271" s="31"/>
      <c r="L271" s="34" t="s">
        <v>206</v>
      </c>
      <c r="M271" s="35"/>
      <c r="N271" s="36"/>
    </row>
    <row r="272" spans="1:19" ht="25.5" x14ac:dyDescent="0.55000000000000004">
      <c r="A272" s="1"/>
      <c r="C272" s="119"/>
      <c r="D272" s="120"/>
      <c r="E272" s="24"/>
      <c r="F272" s="120"/>
      <c r="G272" s="31"/>
      <c r="J272" s="31"/>
      <c r="L272" s="34" t="s">
        <v>207</v>
      </c>
      <c r="M272" s="35"/>
      <c r="N272" s="37">
        <f>SUM(O5:O265)</f>
        <v>54</v>
      </c>
    </row>
    <row r="273" spans="1:14" ht="25.5" x14ac:dyDescent="0.55000000000000004">
      <c r="A273" s="1"/>
      <c r="C273" s="119"/>
      <c r="D273" s="120"/>
      <c r="E273" s="24"/>
      <c r="F273" s="120"/>
      <c r="G273" s="31"/>
      <c r="J273" s="31"/>
      <c r="L273" s="34" t="s">
        <v>208</v>
      </c>
      <c r="M273" s="35"/>
      <c r="N273" s="33">
        <f>N267-N268-N269-N271-N272</f>
        <v>391</v>
      </c>
    </row>
    <row r="274" spans="1:14" ht="25.5" x14ac:dyDescent="0.55000000000000004">
      <c r="A274" s="1"/>
      <c r="C274" s="119"/>
      <c r="D274" s="120"/>
      <c r="E274" s="24"/>
      <c r="F274" s="120"/>
      <c r="G274" s="31"/>
      <c r="J274" s="31"/>
      <c r="L274" s="34" t="s">
        <v>209</v>
      </c>
      <c r="M274" s="35"/>
      <c r="N274" s="37">
        <v>391</v>
      </c>
    </row>
    <row r="275" spans="1:14" ht="25.5" x14ac:dyDescent="0.55000000000000004">
      <c r="A275" s="1"/>
      <c r="C275" s="119"/>
      <c r="D275" s="120"/>
      <c r="E275" s="24"/>
      <c r="F275" s="120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C276" s="119"/>
      <c r="D276" s="120"/>
      <c r="E276" s="24"/>
      <c r="F276" s="120"/>
      <c r="G276" s="119"/>
      <c r="J276" s="2"/>
      <c r="L276" s="34" t="s">
        <v>211</v>
      </c>
      <c r="M276" s="35"/>
      <c r="N276" s="33">
        <f>+N274-N273</f>
        <v>0</v>
      </c>
    </row>
    <row r="277" spans="1:14" x14ac:dyDescent="0.5">
      <c r="C277" s="119"/>
      <c r="D277" s="120"/>
      <c r="E277" s="119"/>
      <c r="F277" s="119"/>
      <c r="G277" s="119"/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R279" sqref="R279"/>
      <selection pane="topRight" activeCell="R279" sqref="R279"/>
      <selection pane="bottomLeft" activeCell="R279" sqref="R279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8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1</v>
      </c>
      <c r="F150" s="71"/>
      <c r="G150" s="46">
        <f t="shared" si="23"/>
        <v>1</v>
      </c>
      <c r="H150" s="78">
        <v>0</v>
      </c>
      <c r="I150" s="76">
        <v>0</v>
      </c>
      <c r="J150" s="46">
        <f t="shared" si="24"/>
        <v>0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2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2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2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33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5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65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7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7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7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7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47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1300032</v>
      </c>
      <c r="C253" s="19" t="s">
        <v>1429</v>
      </c>
      <c r="D253" s="10" t="s">
        <v>564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47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47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+'1'!J255</f>
        <v>2</v>
      </c>
      <c r="F255" s="71"/>
      <c r="G255" s="46">
        <f t="shared" si="42"/>
        <v>2</v>
      </c>
      <c r="H255" s="78">
        <v>0</v>
      </c>
      <c r="I255" s="76">
        <v>0</v>
      </c>
      <c r="J255" s="46">
        <f t="shared" si="43"/>
        <v>1</v>
      </c>
      <c r="K255" s="72">
        <v>1</v>
      </c>
      <c r="L255" s="20">
        <v>15</v>
      </c>
      <c r="M255" s="65">
        <f t="shared" si="47"/>
        <v>15</v>
      </c>
      <c r="N255" s="17" t="s">
        <v>16</v>
      </c>
      <c r="O255" s="18">
        <v>5</v>
      </c>
      <c r="P255" s="122">
        <f t="shared" si="35"/>
        <v>10</v>
      </c>
      <c r="Q255" s="90"/>
      <c r="R255" s="43"/>
    </row>
    <row r="256" spans="1:21" ht="25.5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+'1'!J256</f>
        <v>1</v>
      </c>
      <c r="F256" s="71"/>
      <c r="G256" s="46">
        <f t="shared" si="42"/>
        <v>1</v>
      </c>
      <c r="H256" s="78">
        <v>0</v>
      </c>
      <c r="I256" s="76">
        <v>0</v>
      </c>
      <c r="J256" s="46">
        <f t="shared" si="43"/>
        <v>0</v>
      </c>
      <c r="K256" s="72">
        <v>1</v>
      </c>
      <c r="L256" s="20">
        <v>15</v>
      </c>
      <c r="M256" s="65">
        <f t="shared" si="47"/>
        <v>15</v>
      </c>
      <c r="N256" s="17" t="s">
        <v>16</v>
      </c>
      <c r="O256" s="18">
        <v>5</v>
      </c>
      <c r="P256" s="122">
        <f t="shared" si="35"/>
        <v>10</v>
      </c>
      <c r="Q256" s="90"/>
      <c r="R256" s="43"/>
    </row>
    <row r="257" spans="1:20" ht="25.5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+'1'!J257</f>
        <v>2</v>
      </c>
      <c r="F257" s="71"/>
      <c r="G257" s="46">
        <f t="shared" si="42"/>
        <v>2</v>
      </c>
      <c r="H257" s="78">
        <v>0</v>
      </c>
      <c r="I257" s="76">
        <v>0</v>
      </c>
      <c r="J257" s="46">
        <f t="shared" si="43"/>
        <v>1</v>
      </c>
      <c r="K257" s="72">
        <v>1</v>
      </c>
      <c r="L257" s="20">
        <v>15</v>
      </c>
      <c r="M257" s="65">
        <f t="shared" si="47"/>
        <v>15</v>
      </c>
      <c r="N257" s="17" t="s">
        <v>16</v>
      </c>
      <c r="O257" s="18">
        <v>5</v>
      </c>
      <c r="P257" s="122">
        <f t="shared" si="35"/>
        <v>10</v>
      </c>
      <c r="Q257" s="90"/>
      <c r="R257" s="43"/>
    </row>
    <row r="258" spans="1:20" ht="25.5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+'1'!J258</f>
        <v>1</v>
      </c>
      <c r="F258" s="71"/>
      <c r="G258" s="46">
        <f t="shared" si="42"/>
        <v>1</v>
      </c>
      <c r="H258" s="78">
        <v>0</v>
      </c>
      <c r="I258" s="76">
        <v>0</v>
      </c>
      <c r="J258" s="46">
        <f t="shared" si="43"/>
        <v>0</v>
      </c>
      <c r="K258" s="72">
        <v>1</v>
      </c>
      <c r="L258" s="20">
        <v>10</v>
      </c>
      <c r="M258" s="65">
        <f t="shared" si="47"/>
        <v>10</v>
      </c>
      <c r="N258" s="17" t="s">
        <v>16</v>
      </c>
      <c r="O258" s="18"/>
      <c r="P258" s="122">
        <f t="shared" si="35"/>
        <v>10</v>
      </c>
      <c r="Q258" s="90"/>
      <c r="R258" s="43"/>
    </row>
    <row r="259" spans="1:20" ht="25.5" x14ac:dyDescent="0.55000000000000004">
      <c r="A259" s="10"/>
      <c r="B259" s="10">
        <v>1111068</v>
      </c>
      <c r="C259" s="19" t="s">
        <v>1435</v>
      </c>
      <c r="D259" s="10" t="s">
        <v>564</v>
      </c>
      <c r="E259" s="64">
        <f>+'1'!J259</f>
        <v>2</v>
      </c>
      <c r="F259" s="71"/>
      <c r="G259" s="46">
        <f t="shared" si="42"/>
        <v>2</v>
      </c>
      <c r="H259" s="78">
        <v>0</v>
      </c>
      <c r="I259" s="76">
        <v>0</v>
      </c>
      <c r="J259" s="46">
        <f t="shared" si="43"/>
        <v>1</v>
      </c>
      <c r="K259" s="72">
        <v>1</v>
      </c>
      <c r="L259" s="20">
        <v>10</v>
      </c>
      <c r="M259" s="65">
        <f t="shared" si="47"/>
        <v>10</v>
      </c>
      <c r="N259" s="17" t="s">
        <v>16</v>
      </c>
      <c r="O259" s="18"/>
      <c r="P259" s="122">
        <f t="shared" si="35"/>
        <v>10</v>
      </c>
      <c r="Q259" s="90"/>
      <c r="R259" s="43"/>
    </row>
    <row r="260" spans="1:20" ht="25.5" x14ac:dyDescent="0.55000000000000004">
      <c r="A260" s="10">
        <v>250</v>
      </c>
      <c r="B260" s="10"/>
      <c r="C260" s="19"/>
      <c r="D260" s="10"/>
      <c r="E260" s="64">
        <f>+'1'!J260</f>
        <v>0</v>
      </c>
      <c r="F260" s="71"/>
      <c r="G260" s="46">
        <f t="shared" ref="G260:G265" si="51">E260+F260</f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>
        <v>251</v>
      </c>
      <c r="B261" s="10"/>
      <c r="C261" s="19"/>
      <c r="D261" s="10"/>
      <c r="E261" s="64">
        <f>+'1'!J261</f>
        <v>0</v>
      </c>
      <c r="F261" s="71"/>
      <c r="G261" s="46">
        <f t="shared" si="51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>
        <v>252</v>
      </c>
      <c r="B262" s="10"/>
      <c r="C262" s="19"/>
      <c r="D262" s="10"/>
      <c r="E262" s="64">
        <f>+'1'!J262</f>
        <v>0</v>
      </c>
      <c r="F262" s="71"/>
      <c r="G262" s="46">
        <f t="shared" si="51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>
        <v>253</v>
      </c>
      <c r="B263" s="10"/>
      <c r="C263" s="19"/>
      <c r="D263" s="10"/>
      <c r="E263" s="64">
        <f>+'1'!J263</f>
        <v>0</v>
      </c>
      <c r="F263" s="71"/>
      <c r="G263" s="46">
        <f t="shared" si="51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2">+K263*Q263</f>
        <v>0</v>
      </c>
    </row>
    <row r="264" spans="1:20" ht="25.5" x14ac:dyDescent="0.55000000000000004">
      <c r="A264" s="10">
        <v>254</v>
      </c>
      <c r="B264" s="10"/>
      <c r="C264" s="19"/>
      <c r="D264" s="10"/>
      <c r="E264" s="64">
        <f>+'1'!J264</f>
        <v>0</v>
      </c>
      <c r="F264" s="71"/>
      <c r="G264" s="46">
        <f t="shared" si="51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si="51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ref="P265" si="53">SUM(M265-O265)</f>
        <v>0</v>
      </c>
      <c r="Q265" s="90"/>
      <c r="R265" s="43">
        <f t="shared" ref="R265" si="54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249.49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670</v>
      </c>
      <c r="O270" s="2">
        <v>350</v>
      </c>
      <c r="P270" s="2">
        <v>85</v>
      </c>
      <c r="Q270" s="88">
        <v>55</v>
      </c>
      <c r="R270" s="2">
        <v>100</v>
      </c>
      <c r="S270" s="2">
        <v>25</v>
      </c>
      <c r="T270" s="2">
        <v>55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100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7</v>
      </c>
      <c r="F6" s="71"/>
      <c r="G6" s="46">
        <f t="shared" si="0"/>
        <v>7</v>
      </c>
      <c r="H6" s="78">
        <v>0</v>
      </c>
      <c r="I6" s="76">
        <v>0</v>
      </c>
      <c r="J6" s="46">
        <f t="shared" si="1"/>
        <v>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27</v>
      </c>
      <c r="P81" s="122">
        <f t="shared" ref="P81:P172" si="8">SUM(M81-O81)</f>
        <v>28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2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2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4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64" si="44">+L235*K235</f>
        <v>0</v>
      </c>
      <c r="N235" s="17" t="s">
        <v>16</v>
      </c>
      <c r="O235" s="18"/>
      <c r="P235" s="23">
        <f t="shared" ref="P235:P264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1300032</v>
      </c>
      <c r="C253" s="19" t="s">
        <v>1429</v>
      </c>
      <c r="D253" s="10" t="s">
        <v>564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44"/>
        <v>0</v>
      </c>
      <c r="N254" s="17"/>
      <c r="O254" s="18"/>
      <c r="P254" s="23">
        <f t="shared" si="45"/>
        <v>0</v>
      </c>
      <c r="Q254" s="90"/>
      <c r="R254" s="43"/>
    </row>
    <row r="255" spans="1:21" ht="25.5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+'2'!J255</f>
        <v>1</v>
      </c>
      <c r="F255" s="71"/>
      <c r="G255" s="46">
        <f t="shared" si="42"/>
        <v>1</v>
      </c>
      <c r="H255" s="78">
        <v>0</v>
      </c>
      <c r="I255" s="76">
        <v>0</v>
      </c>
      <c r="J255" s="46">
        <f t="shared" si="43"/>
        <v>0</v>
      </c>
      <c r="K255" s="72">
        <v>1</v>
      </c>
      <c r="L255" s="20">
        <v>15</v>
      </c>
      <c r="M255" s="65">
        <f t="shared" si="44"/>
        <v>15</v>
      </c>
      <c r="N255" s="17"/>
      <c r="O255" s="18">
        <v>5</v>
      </c>
      <c r="P255" s="122">
        <f t="shared" si="45"/>
        <v>10</v>
      </c>
      <c r="Q255" s="90"/>
      <c r="R255" s="43"/>
    </row>
    <row r="256" spans="1:21" ht="25.5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44"/>
        <v>0</v>
      </c>
      <c r="N256" s="17"/>
      <c r="O256" s="18"/>
      <c r="P256" s="23">
        <f t="shared" si="45"/>
        <v>0</v>
      </c>
      <c r="Q256" s="90"/>
      <c r="R256" s="43"/>
    </row>
    <row r="257" spans="1:19" ht="25.5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+'2'!J257</f>
        <v>1</v>
      </c>
      <c r="F257" s="71"/>
      <c r="G257" s="46">
        <f t="shared" si="42"/>
        <v>1</v>
      </c>
      <c r="H257" s="78">
        <v>0</v>
      </c>
      <c r="I257" s="76">
        <v>0</v>
      </c>
      <c r="J257" s="46">
        <f t="shared" si="43"/>
        <v>0</v>
      </c>
      <c r="K257" s="72">
        <v>1</v>
      </c>
      <c r="L257" s="20">
        <v>15</v>
      </c>
      <c r="M257" s="65">
        <f t="shared" si="44"/>
        <v>15</v>
      </c>
      <c r="N257" s="17"/>
      <c r="O257" s="18">
        <v>5</v>
      </c>
      <c r="P257" s="122">
        <f t="shared" si="45"/>
        <v>10</v>
      </c>
      <c r="Q257" s="90"/>
      <c r="R257" s="43"/>
    </row>
    <row r="258" spans="1:19" ht="25.5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44"/>
        <v>0</v>
      </c>
      <c r="N258" s="17"/>
      <c r="O258" s="18"/>
      <c r="P258" s="23">
        <f t="shared" si="45"/>
        <v>0</v>
      </c>
      <c r="Q258" s="90"/>
      <c r="R258" s="43"/>
    </row>
    <row r="259" spans="1:19" ht="25.5" x14ac:dyDescent="0.55000000000000004">
      <c r="A259" s="10"/>
      <c r="B259" s="10">
        <v>1111068</v>
      </c>
      <c r="C259" s="19" t="s">
        <v>1435</v>
      </c>
      <c r="D259" s="10" t="s">
        <v>564</v>
      </c>
      <c r="E259" s="64">
        <f>+'2'!J259</f>
        <v>1</v>
      </c>
      <c r="F259" s="71"/>
      <c r="G259" s="46">
        <f t="shared" si="42"/>
        <v>1</v>
      </c>
      <c r="H259" s="78">
        <v>0</v>
      </c>
      <c r="I259" s="76">
        <v>0</v>
      </c>
      <c r="J259" s="46">
        <f t="shared" si="43"/>
        <v>0</v>
      </c>
      <c r="K259" s="72">
        <v>1</v>
      </c>
      <c r="L259" s="20">
        <v>10</v>
      </c>
      <c r="M259" s="65">
        <f t="shared" si="44"/>
        <v>10</v>
      </c>
      <c r="N259" s="17"/>
      <c r="O259" s="18"/>
      <c r="P259" s="122">
        <f t="shared" si="45"/>
        <v>10</v>
      </c>
      <c r="Q259" s="90"/>
      <c r="R259" s="43"/>
    </row>
    <row r="260" spans="1:19" ht="25.5" x14ac:dyDescent="0.55000000000000004">
      <c r="A260" s="10">
        <v>250</v>
      </c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4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ref="R263" si="51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2">E265+F265</f>
        <v>0</v>
      </c>
      <c r="H265" s="78">
        <v>0</v>
      </c>
      <c r="I265" s="76">
        <v>0</v>
      </c>
      <c r="J265" s="46">
        <f t="shared" ref="J265" si="53">+G265-H265-K265-I265</f>
        <v>0</v>
      </c>
      <c r="K265" s="72"/>
      <c r="L265" s="20"/>
      <c r="M265" s="65">
        <f t="shared" ref="M265" si="54">+L265*K265</f>
        <v>0</v>
      </c>
      <c r="N265" s="17" t="s">
        <v>16</v>
      </c>
      <c r="O265" s="18"/>
      <c r="P265" s="23">
        <f t="shared" ref="P265" si="55">SUM(M265-O265)</f>
        <v>0</v>
      </c>
      <c r="Q265" s="90"/>
      <c r="R265" s="43">
        <f t="shared" ref="R265" si="56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171.94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383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383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7</v>
      </c>
      <c r="F6" s="71">
        <v>2</v>
      </c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3</v>
      </c>
      <c r="F31" s="71">
        <v>2</v>
      </c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>
        <v>1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3</v>
      </c>
      <c r="F41" s="71">
        <v>1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>
        <v>1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5</v>
      </c>
      <c r="F81" s="71"/>
      <c r="G81" s="46">
        <f t="shared" si="5"/>
        <v>5</v>
      </c>
      <c r="H81" s="78">
        <v>1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2</v>
      </c>
      <c r="F82" s="71">
        <v>3</v>
      </c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4</v>
      </c>
      <c r="F131" s="71">
        <v>2</v>
      </c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2</v>
      </c>
      <c r="F132" s="71">
        <v>2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>
        <v>4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>
        <v>3</v>
      </c>
      <c r="G145" s="46">
        <f t="shared" si="23"/>
        <v>3</v>
      </c>
      <c r="H145" s="78">
        <v>0</v>
      </c>
      <c r="I145" s="76">
        <v>0</v>
      </c>
      <c r="J145" s="46">
        <f t="shared" si="24"/>
        <v>0</v>
      </c>
      <c r="K145" s="72">
        <v>3</v>
      </c>
      <c r="L145" s="20">
        <v>10</v>
      </c>
      <c r="M145" s="65">
        <f t="shared" si="7"/>
        <v>30</v>
      </c>
      <c r="N145" s="17" t="s">
        <v>16</v>
      </c>
      <c r="O145" s="18"/>
      <c r="P145" s="122">
        <f t="shared" si="8"/>
        <v>30</v>
      </c>
      <c r="Q145" s="90">
        <v>2.17</v>
      </c>
      <c r="R145" s="43">
        <f t="shared" si="9"/>
        <v>6.51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>
        <v>2</v>
      </c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1</v>
      </c>
      <c r="F164" s="71">
        <v>2</v>
      </c>
      <c r="G164" s="46">
        <f t="shared" si="30"/>
        <v>3</v>
      </c>
      <c r="H164" s="78">
        <v>0</v>
      </c>
      <c r="I164" s="76">
        <v>0</v>
      </c>
      <c r="J164" s="46">
        <f t="shared" si="31"/>
        <v>1</v>
      </c>
      <c r="K164" s="72">
        <v>2</v>
      </c>
      <c r="L164" s="20">
        <v>45</v>
      </c>
      <c r="M164" s="65">
        <f t="shared" si="7"/>
        <v>90</v>
      </c>
      <c r="N164" s="17" t="s">
        <v>16</v>
      </c>
      <c r="O164" s="18">
        <v>22</v>
      </c>
      <c r="P164" s="122">
        <f t="shared" si="8"/>
        <v>68</v>
      </c>
      <c r="Q164" s="90">
        <v>12.95</v>
      </c>
      <c r="R164" s="43">
        <f t="shared" si="9"/>
        <v>25.9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2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2</v>
      </c>
      <c r="F180" s="71">
        <v>3</v>
      </c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>
        <v>4</v>
      </c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2</v>
      </c>
      <c r="F197" s="71">
        <v>3</v>
      </c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</v>
      </c>
      <c r="F205" s="71">
        <v>10</v>
      </c>
      <c r="G205" s="46">
        <f t="shared" si="30"/>
        <v>13</v>
      </c>
      <c r="H205" s="78">
        <v>0</v>
      </c>
      <c r="I205" s="76">
        <v>0</v>
      </c>
      <c r="J205" s="46">
        <f t="shared" si="31"/>
        <v>11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+'3'!J245</f>
        <v>3</v>
      </c>
      <c r="F245" s="71">
        <v>3</v>
      </c>
      <c r="G245" s="46">
        <f t="shared" si="42"/>
        <v>6</v>
      </c>
      <c r="H245" s="78">
        <v>0</v>
      </c>
      <c r="I245" s="76">
        <v>0</v>
      </c>
      <c r="J245" s="46">
        <f t="shared" si="43"/>
        <v>6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+'3'!J250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0">+K259*Q259</f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+'3'!J263</f>
        <v>0</v>
      </c>
      <c r="F263" s="71"/>
      <c r="G263" s="46">
        <f t="shared" ref="G263" si="51">E263+F263</f>
        <v>0</v>
      </c>
      <c r="H263" s="78">
        <v>0</v>
      </c>
      <c r="I263" s="76">
        <v>0</v>
      </c>
      <c r="J263" s="46">
        <f t="shared" ref="J263" si="52">+G263-H263-K263-I263</f>
        <v>0</v>
      </c>
      <c r="K263" s="72"/>
      <c r="L263" s="20"/>
      <c r="M263" s="65">
        <f t="shared" ref="M263" si="53">+L263*K263</f>
        <v>0</v>
      </c>
      <c r="N263" s="17" t="s">
        <v>16</v>
      </c>
      <c r="O263" s="18"/>
      <c r="P263" s="23">
        <f t="shared" ref="P263" si="54">SUM(M263-O263)</f>
        <v>0</v>
      </c>
      <c r="Q263" s="90"/>
      <c r="R263" s="43">
        <f t="shared" ref="R263" si="55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6">E265+F265</f>
        <v>0</v>
      </c>
      <c r="H265" s="78">
        <v>0</v>
      </c>
      <c r="I265" s="76">
        <v>0</v>
      </c>
      <c r="J265" s="46">
        <f t="shared" ref="J265" si="57">+G265-H265-K265-I265</f>
        <v>0</v>
      </c>
      <c r="K265" s="72"/>
      <c r="L265" s="20"/>
      <c r="M265" s="65">
        <f t="shared" ref="M265" si="58">+L265*K265</f>
        <v>0</v>
      </c>
      <c r="N265" s="17" t="s">
        <v>16</v>
      </c>
      <c r="O265" s="18"/>
      <c r="P265" s="23">
        <f t="shared" ref="P265" si="59">SUM(M265-O265)</f>
        <v>0</v>
      </c>
      <c r="Q265" s="90"/>
      <c r="R265" s="43">
        <f t="shared" ref="R265" si="60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269.87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560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185</v>
      </c>
      <c r="O270" s="2">
        <v>55</v>
      </c>
      <c r="P270" s="2">
        <v>75</v>
      </c>
      <c r="Q270" s="88">
        <v>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328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328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51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2">
        <f t="shared" si="3"/>
        <v>50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>
        <v>54</v>
      </c>
      <c r="P81" s="122">
        <f t="shared" ref="P81:P172" si="8">SUM(M81-O81)</f>
        <v>111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2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>SUM(M154-O154)</f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2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3" si="34">+L177*K177</f>
        <v>0</v>
      </c>
      <c r="N177" s="17" t="s">
        <v>16</v>
      </c>
      <c r="O177" s="18"/>
      <c r="P177" s="23">
        <f t="shared" ref="P177:P263" si="35">SUM(M177-O177)</f>
        <v>0</v>
      </c>
      <c r="Q177" s="90"/>
      <c r="R177" s="43">
        <f t="shared" ref="R177:R263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3" si="40">E231+F231</f>
        <v>0</v>
      </c>
      <c r="H231" s="78">
        <v>0</v>
      </c>
      <c r="I231" s="76">
        <v>0</v>
      </c>
      <c r="J231" s="46">
        <f t="shared" ref="J231:J263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+'4'!J245</f>
        <v>6</v>
      </c>
      <c r="F245" s="71"/>
      <c r="G245" s="46">
        <f t="shared" si="42"/>
        <v>6</v>
      </c>
      <c r="H245" s="78">
        <v>0</v>
      </c>
      <c r="I245" s="76">
        <v>0</v>
      </c>
      <c r="J245" s="46">
        <f t="shared" si="43"/>
        <v>5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+'4'!J250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5.5" x14ac:dyDescent="0.55000000000000004">
      <c r="A253" s="10">
        <v>249</v>
      </c>
      <c r="B253" s="10">
        <v>1300032</v>
      </c>
      <c r="C253" s="19" t="s">
        <v>1429</v>
      </c>
      <c r="D253" s="10" t="s">
        <v>564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21" ht="25.5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21" ht="25.5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21" ht="25.5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9" ht="25.5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9" ht="25.5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9" ht="25.5" x14ac:dyDescent="0.55000000000000004">
      <c r="A259" s="10">
        <v>250</v>
      </c>
      <c r="B259" s="10">
        <v>1111068</v>
      </c>
      <c r="C259" s="19" t="s">
        <v>1435</v>
      </c>
      <c r="D259" s="10" t="s">
        <v>564</v>
      </c>
      <c r="E259" s="64">
        <f>+'4'!J259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251</v>
      </c>
      <c r="B260" s="10"/>
      <c r="C260" s="19"/>
      <c r="D260" s="10"/>
      <c r="E260" s="64">
        <f>+'4'!J260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252</v>
      </c>
      <c r="B261" s="10"/>
      <c r="C261" s="19"/>
      <c r="D261" s="10"/>
      <c r="E261" s="64">
        <f>+'4'!J261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253</v>
      </c>
      <c r="B262" s="10"/>
      <c r="C262" s="19"/>
      <c r="D262" s="10"/>
      <c r="E262" s="64">
        <f>+'4'!J262</f>
        <v>0</v>
      </c>
      <c r="F262" s="71"/>
      <c r="G262" s="46">
        <f t="shared" ref="G262" si="51">E262+F262</f>
        <v>0</v>
      </c>
      <c r="H262" s="78">
        <v>0</v>
      </c>
      <c r="I262" s="76">
        <v>0</v>
      </c>
      <c r="J262" s="46">
        <f t="shared" ref="J262" si="52">+G262-H262-K262-I262</f>
        <v>0</v>
      </c>
      <c r="K262" s="72"/>
      <c r="L262" s="20"/>
      <c r="M262" s="65">
        <f t="shared" ref="M262" si="53">+L262*K262</f>
        <v>0</v>
      </c>
      <c r="N262" s="17" t="s">
        <v>16</v>
      </c>
      <c r="O262" s="18"/>
      <c r="P262" s="23">
        <f t="shared" ref="P262" si="54">SUM(M262-O262)</f>
        <v>0</v>
      </c>
      <c r="Q262" s="90"/>
      <c r="R262" s="43">
        <f t="shared" ref="R262" si="55">+K262*Q262</f>
        <v>0</v>
      </c>
    </row>
    <row r="263" spans="1:19" ht="25.5" x14ac:dyDescent="0.55000000000000004">
      <c r="A263" s="10">
        <v>254</v>
      </c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4" customHeight="1" x14ac:dyDescent="0.55000000000000004">
      <c r="A264" s="10">
        <v>255</v>
      </c>
      <c r="B264" s="10"/>
      <c r="C264" s="19"/>
      <c r="D264" s="10"/>
      <c r="E264" s="64"/>
      <c r="F264" s="71"/>
      <c r="G264" s="46">
        <f t="shared" ref="G264" si="56">E264+F264</f>
        <v>0</v>
      </c>
      <c r="H264" s="78">
        <v>0</v>
      </c>
      <c r="I264" s="76">
        <v>0</v>
      </c>
      <c r="J264" s="46">
        <f t="shared" ref="J264" si="57">+G264-H264-K264-I264</f>
        <v>0</v>
      </c>
      <c r="K264" s="72"/>
      <c r="L264" s="20"/>
      <c r="M264" s="65">
        <f t="shared" ref="M264" si="58">+L264*K264</f>
        <v>0</v>
      </c>
      <c r="N264" s="17" t="s">
        <v>16</v>
      </c>
      <c r="O264" s="18"/>
      <c r="P264" s="23">
        <f t="shared" ref="P264" si="59">SUM(M264-O264)</f>
        <v>0</v>
      </c>
      <c r="Q264" s="90"/>
      <c r="R264" s="43">
        <f t="shared" ref="R264" si="60">+K264*Q264</f>
        <v>0</v>
      </c>
    </row>
    <row r="265" spans="1:19" ht="25.5" x14ac:dyDescent="0.55000000000000004">
      <c r="A265" s="1"/>
      <c r="E265" s="1"/>
      <c r="F265" s="1"/>
      <c r="G265" s="24"/>
      <c r="H265" s="25"/>
      <c r="I265" s="25"/>
      <c r="J265" s="24"/>
      <c r="K265" s="24"/>
      <c r="L265" s="26"/>
      <c r="M265" s="28"/>
      <c r="N265" s="27"/>
      <c r="O265" s="18">
        <v>0</v>
      </c>
      <c r="P265" s="74" t="s">
        <v>213</v>
      </c>
      <c r="Q265" s="91"/>
      <c r="R265" s="75">
        <f>SUM(R5:R264)</f>
        <v>518.48000000000013</v>
      </c>
      <c r="S265" s="75"/>
    </row>
    <row r="266" spans="1:19" ht="25.5" customHeight="1" x14ac:dyDescent="0.5">
      <c r="A266" s="1"/>
      <c r="E266" s="1"/>
      <c r="F266" s="1"/>
      <c r="G266" s="24"/>
      <c r="H266" s="25"/>
      <c r="I266" s="25"/>
      <c r="J266" s="24"/>
      <c r="K266" s="173" t="s">
        <v>212</v>
      </c>
      <c r="L266" s="174"/>
      <c r="M266" s="30">
        <f>+O265</f>
        <v>0</v>
      </c>
      <c r="N266" s="27"/>
      <c r="O266" s="29"/>
    </row>
    <row r="267" spans="1:19" ht="25.5" x14ac:dyDescent="0.55000000000000004">
      <c r="A267" s="1"/>
      <c r="E267" s="1"/>
      <c r="F267" s="1"/>
      <c r="G267" s="31"/>
      <c r="J267" s="31"/>
      <c r="K267" s="32"/>
      <c r="L267" s="95" t="s">
        <v>202</v>
      </c>
      <c r="M267" s="95"/>
      <c r="N267" s="33">
        <f>SUM(M5:M266)</f>
        <v>1435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203</v>
      </c>
      <c r="M268" s="35"/>
      <c r="N268" s="36"/>
    </row>
    <row r="269" spans="1:19" ht="25.5" x14ac:dyDescent="0.55000000000000004">
      <c r="A269" s="1"/>
      <c r="E269" s="1"/>
      <c r="F269" s="1"/>
      <c r="G269" s="31"/>
      <c r="J269" s="31"/>
      <c r="L269" s="34" t="s">
        <v>204</v>
      </c>
      <c r="M269" s="35"/>
      <c r="N269" s="36">
        <f>SUM(O269:AF269)</f>
        <v>358</v>
      </c>
      <c r="O269" s="2">
        <v>155</v>
      </c>
      <c r="P269" s="2">
        <v>153</v>
      </c>
      <c r="Q269" s="88">
        <v>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205</v>
      </c>
      <c r="M270" s="35"/>
      <c r="N270" s="36"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206</v>
      </c>
      <c r="M271" s="35"/>
      <c r="N271" s="36"/>
    </row>
    <row r="272" spans="1:19" ht="25.5" x14ac:dyDescent="0.55000000000000004">
      <c r="A272" s="1"/>
      <c r="E272" s="1"/>
      <c r="F272" s="1"/>
      <c r="G272" s="31"/>
      <c r="J272" s="31"/>
      <c r="L272" s="34" t="s">
        <v>207</v>
      </c>
      <c r="M272" s="35"/>
      <c r="N272" s="37">
        <f>SUM(O5:O265)</f>
        <v>329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208</v>
      </c>
      <c r="M273" s="35"/>
      <c r="N273" s="33">
        <f>N267-N268-N269-N271-N272</f>
        <v>748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209</v>
      </c>
      <c r="M274" s="35"/>
      <c r="N274" s="37">
        <v>748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210</v>
      </c>
      <c r="M275" s="35"/>
      <c r="N275" s="33">
        <f>+N274-N273</f>
        <v>0</v>
      </c>
    </row>
    <row r="276" spans="1:14" ht="25.5" x14ac:dyDescent="0.55000000000000004">
      <c r="E276" s="1"/>
      <c r="F276" s="1"/>
      <c r="J276" s="2"/>
      <c r="L276" s="34" t="s">
        <v>211</v>
      </c>
      <c r="M276" s="35"/>
      <c r="N276" s="33">
        <f>+N274-N273</f>
        <v>0</v>
      </c>
    </row>
    <row r="277" spans="1:14" x14ac:dyDescent="0.5">
      <c r="J277" s="2"/>
      <c r="L277" s="2"/>
    </row>
    <row r="278" spans="1:14" ht="25.5" x14ac:dyDescent="0.55000000000000004">
      <c r="J278" s="2"/>
      <c r="L278" s="73" t="s">
        <v>272</v>
      </c>
      <c r="M278" s="2" t="s">
        <v>307</v>
      </c>
    </row>
    <row r="279" spans="1:14" x14ac:dyDescent="0.5">
      <c r="J279" s="2"/>
      <c r="L279" s="2"/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</sheetData>
  <autoFilter ref="A1:S276" xr:uid="{A8659A1D-7742-48A0-A8EC-0F2280F9B025}"/>
  <mergeCells count="16">
    <mergeCell ref="Q3:Q4"/>
    <mergeCell ref="R3:R4"/>
    <mergeCell ref="K266:L266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2">
        <f t="shared" ref="P6:P80" si="3">SUM(M6-O6)</f>
        <v>50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1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22">
        <f t="shared" si="3"/>
        <v>50</v>
      </c>
      <c r="Q26" s="121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10</v>
      </c>
      <c r="P46" s="122">
        <f t="shared" si="3"/>
        <v>40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22">
        <f>SUM(M48-O48)</f>
        <v>40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22">
        <f>SUM(M53-O53)</f>
        <v>40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4</v>
      </c>
      <c r="F55" s="71"/>
      <c r="G55" s="46">
        <f t="shared" si="5"/>
        <v>4</v>
      </c>
      <c r="H55" s="78">
        <v>0</v>
      </c>
      <c r="I55" s="76">
        <v>0</v>
      </c>
      <c r="J55" s="46">
        <f t="shared" si="6"/>
        <v>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22">
        <f>SUM(M55-O55)</f>
        <v>120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22">
        <f t="shared" si="3"/>
        <v>120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2</v>
      </c>
      <c r="F166" s="71"/>
      <c r="G166" s="46">
        <f t="shared" si="30"/>
        <v>2</v>
      </c>
      <c r="H166" s="78">
        <v>0</v>
      </c>
      <c r="I166" s="76">
        <v>0</v>
      </c>
      <c r="J166" s="46">
        <f t="shared" si="31"/>
        <v>1</v>
      </c>
      <c r="K166" s="72">
        <v>1</v>
      </c>
      <c r="L166" s="20">
        <v>45</v>
      </c>
      <c r="M166" s="65">
        <f t="shared" si="7"/>
        <v>45</v>
      </c>
      <c r="N166" s="17" t="s">
        <v>16</v>
      </c>
      <c r="O166" s="18"/>
      <c r="P166" s="122">
        <f t="shared" si="8"/>
        <v>45</v>
      </c>
      <c r="Q166" s="90">
        <v>11.97</v>
      </c>
      <c r="R166" s="43">
        <f t="shared" si="9"/>
        <v>11.97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+'5'!J245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3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+'5'!J250</f>
        <v>3</v>
      </c>
      <c r="F250" s="71"/>
      <c r="G250" s="46">
        <f t="shared" si="42"/>
        <v>3</v>
      </c>
      <c r="H250" s="78">
        <v>0</v>
      </c>
      <c r="I250" s="76">
        <v>0</v>
      </c>
      <c r="J250" s="46">
        <f t="shared" si="43"/>
        <v>0</v>
      </c>
      <c r="K250" s="72">
        <v>3</v>
      </c>
      <c r="L250" s="20">
        <v>50</v>
      </c>
      <c r="M250" s="65">
        <f t="shared" si="34"/>
        <v>150</v>
      </c>
      <c r="N250" s="17" t="s">
        <v>16</v>
      </c>
      <c r="O250" s="18"/>
      <c r="P250" s="122">
        <f t="shared" si="35"/>
        <v>150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>
        <v>250</v>
      </c>
      <c r="B260" s="10"/>
      <c r="C260" s="19"/>
      <c r="D260" s="10"/>
      <c r="E260" s="64">
        <f>+'5'!J260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>
        <v>251</v>
      </c>
      <c r="B261" s="10"/>
      <c r="C261" s="19"/>
      <c r="D261" s="10"/>
      <c r="E261" s="64">
        <f>+'5'!J261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>
        <v>252</v>
      </c>
      <c r="B262" s="10"/>
      <c r="C262" s="19"/>
      <c r="D262" s="10"/>
      <c r="E262" s="64">
        <f>+'5'!J262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>
        <v>253</v>
      </c>
      <c r="B263" s="10"/>
      <c r="C263" s="19"/>
      <c r="D263" s="10"/>
      <c r="E263" s="64">
        <f>+'5'!J263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20" ht="25.5" x14ac:dyDescent="0.55000000000000004">
      <c r="A264" s="10">
        <v>254</v>
      </c>
      <c r="B264" s="10"/>
      <c r="C264" s="19"/>
      <c r="D264" s="10"/>
      <c r="E264" s="64">
        <f>+'5'!J264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463.54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1470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hidden="1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640</v>
      </c>
      <c r="O270" s="2">
        <v>360</v>
      </c>
      <c r="P270" s="2">
        <v>100</v>
      </c>
      <c r="Q270" s="88">
        <v>50</v>
      </c>
      <c r="R270" s="2">
        <v>50</v>
      </c>
      <c r="S270" s="2">
        <v>55</v>
      </c>
      <c r="T270" s="2">
        <v>25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575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575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20.00"/>
        <filter val="150.00"/>
        <filter val="25.00"/>
        <filter val="40.00"/>
        <filter val="45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22">
        <f t="shared" si="3"/>
        <v>50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5</v>
      </c>
      <c r="F82" s="71"/>
      <c r="G82" s="46">
        <f>E82+F82</f>
        <v>5</v>
      </c>
      <c r="H82" s="78">
        <v>0</v>
      </c>
      <c r="I82" s="76">
        <v>0</v>
      </c>
      <c r="J82" s="46">
        <f>+G82-H82-K82-I82</f>
        <v>5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5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+'6'!J245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4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+'6'!J263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275.94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490</v>
      </c>
      <c r="O270" s="2">
        <v>200</v>
      </c>
      <c r="P270" s="2">
        <v>160</v>
      </c>
      <c r="Q270" s="88">
        <v>25</v>
      </c>
      <c r="R270" s="2">
        <v>50</v>
      </c>
      <c r="S270" s="2">
        <v>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280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280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7</v>
      </c>
      <c r="F6" s="71">
        <v>3</v>
      </c>
      <c r="G6" s="46">
        <f t="shared" si="0"/>
        <v>10</v>
      </c>
      <c r="H6" s="78">
        <v>0</v>
      </c>
      <c r="I6" s="76">
        <v>0</v>
      </c>
      <c r="J6" s="46">
        <f t="shared" si="1"/>
        <v>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2">
        <f t="shared" ref="P6:P80" si="3">SUM(M6-O6)</f>
        <v>50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3</v>
      </c>
      <c r="F18" s="71">
        <v>3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4</v>
      </c>
      <c r="F21" s="71">
        <v>2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5</v>
      </c>
      <c r="F31" s="71">
        <v>2</v>
      </c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>
        <v>1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>
        <v>1</v>
      </c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>
        <v>1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>
        <v>1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5</v>
      </c>
      <c r="F82" s="71">
        <v>2</v>
      </c>
      <c r="G82" s="46">
        <f>E82+F82</f>
        <v>7</v>
      </c>
      <c r="H82" s="78">
        <v>0</v>
      </c>
      <c r="I82" s="76">
        <v>0</v>
      </c>
      <c r="J82" s="46">
        <f>+G82-H82-K82-I82</f>
        <v>7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2</v>
      </c>
      <c r="F116" s="71">
        <v>2</v>
      </c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2</v>
      </c>
      <c r="F132" s="71">
        <v>2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4</v>
      </c>
      <c r="F133" s="71">
        <v>3</v>
      </c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2</v>
      </c>
      <c r="F154" s="71">
        <v>2</v>
      </c>
      <c r="G154" s="46">
        <f t="shared" si="23"/>
        <v>4</v>
      </c>
      <c r="H154" s="78">
        <v>0</v>
      </c>
      <c r="I154" s="76">
        <v>0</v>
      </c>
      <c r="J154" s="46">
        <f t="shared" si="24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24</v>
      </c>
      <c r="P154" s="122">
        <f>SUM(M154-O154)</f>
        <v>26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5</v>
      </c>
      <c r="F197" s="71">
        <v>3</v>
      </c>
      <c r="G197" s="46">
        <f t="shared" si="30"/>
        <v>8</v>
      </c>
      <c r="H197" s="78">
        <v>0</v>
      </c>
      <c r="I197" s="76">
        <v>0</v>
      </c>
      <c r="J197" s="46">
        <f t="shared" si="31"/>
        <v>8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+'7'!J245</f>
        <v>4</v>
      </c>
      <c r="F245" s="71">
        <v>3</v>
      </c>
      <c r="G245" s="46">
        <f t="shared" si="42"/>
        <v>7</v>
      </c>
      <c r="H245" s="78">
        <v>0</v>
      </c>
      <c r="I245" s="76">
        <v>0</v>
      </c>
      <c r="J245" s="46">
        <f t="shared" si="43"/>
        <v>7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132.38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300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50</v>
      </c>
      <c r="O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124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126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126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/>
      <c r="G11" s="46">
        <f t="shared" si="0"/>
        <v>4</v>
      </c>
      <c r="H11" s="78">
        <v>1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1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4</v>
      </c>
      <c r="F58" s="71"/>
      <c r="G58" s="46">
        <f t="shared" si="5"/>
        <v>4</v>
      </c>
      <c r="H58" s="78">
        <v>2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4</v>
      </c>
      <c r="F59" s="71"/>
      <c r="G59" s="46">
        <f t="shared" si="5"/>
        <v>4</v>
      </c>
      <c r="H59" s="78">
        <v>2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2">
        <f t="shared" si="3"/>
        <v>75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7</v>
      </c>
      <c r="F82" s="71"/>
      <c r="G82" s="46">
        <f>E82+F82</f>
        <v>7</v>
      </c>
      <c r="H82" s="78">
        <v>0</v>
      </c>
      <c r="I82" s="76">
        <v>0</v>
      </c>
      <c r="J82" s="46">
        <f>+G82-H82-K82-I82</f>
        <v>6</v>
      </c>
      <c r="K82" s="72">
        <v>1</v>
      </c>
      <c r="L82" s="20">
        <v>55</v>
      </c>
      <c r="M82" s="65">
        <f>+L82*K82</f>
        <v>55</v>
      </c>
      <c r="N82" s="17" t="s">
        <v>16</v>
      </c>
      <c r="O82" s="18">
        <v>27</v>
      </c>
      <c r="P82" s="122">
        <f>SUM(M82-O82)</f>
        <v>28</v>
      </c>
      <c r="Q82" s="90">
        <v>18.95</v>
      </c>
      <c r="R82" s="43">
        <f>+K82*Q82</f>
        <v>18.95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6</v>
      </c>
      <c r="F133" s="71"/>
      <c r="G133" s="46">
        <f t="shared" si="23"/>
        <v>6</v>
      </c>
      <c r="H133" s="78">
        <v>1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3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8</v>
      </c>
      <c r="F197" s="71"/>
      <c r="G197" s="46">
        <f t="shared" si="30"/>
        <v>8</v>
      </c>
      <c r="H197" s="78">
        <v>0</v>
      </c>
      <c r="I197" s="76">
        <v>0</v>
      </c>
      <c r="J197" s="46">
        <f t="shared" si="31"/>
        <v>8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61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+'8'!J245</f>
        <v>7</v>
      </c>
      <c r="F245" s="71"/>
      <c r="G245" s="46">
        <f t="shared" si="42"/>
        <v>7</v>
      </c>
      <c r="H245" s="78">
        <v>2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2</v>
      </c>
      <c r="F249" s="71"/>
      <c r="G249" s="46">
        <f t="shared" si="42"/>
        <v>2</v>
      </c>
      <c r="H249" s="78">
        <v>2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+'8'!J258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+'8'!J259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+'8'!J260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+'8'!J261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+'8'!J263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440.92999999999995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1030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665</v>
      </c>
      <c r="O270" s="2">
        <v>550</v>
      </c>
      <c r="P270" s="2">
        <v>65</v>
      </c>
      <c r="Q270" s="88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263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263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6</v>
      </c>
      <c r="F21" s="71"/>
      <c r="G21" s="46">
        <f t="shared" si="0"/>
        <v>6</v>
      </c>
      <c r="H21" s="78">
        <v>2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3</v>
      </c>
      <c r="F40" s="71"/>
      <c r="G40" s="46">
        <f t="shared" si="5"/>
        <v>3</v>
      </c>
      <c r="H40" s="78">
        <v>1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6</v>
      </c>
      <c r="F74" s="71"/>
      <c r="G74" s="46">
        <f t="shared" si="5"/>
        <v>6</v>
      </c>
      <c r="H74" s="78">
        <v>2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2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5</v>
      </c>
      <c r="F131" s="71"/>
      <c r="G131" s="46">
        <f t="shared" si="23"/>
        <v>5</v>
      </c>
      <c r="H131" s="78">
        <v>2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4</v>
      </c>
      <c r="F132" s="71"/>
      <c r="G132" s="46">
        <f t="shared" si="23"/>
        <v>4</v>
      </c>
      <c r="H132" s="78">
        <v>1</v>
      </c>
      <c r="I132" s="76">
        <v>0</v>
      </c>
      <c r="J132" s="46">
        <f t="shared" si="24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>
        <v>2</v>
      </c>
      <c r="G145" s="46">
        <f t="shared" si="23"/>
        <v>2</v>
      </c>
      <c r="H145" s="78">
        <v>0</v>
      </c>
      <c r="I145" s="76">
        <v>0</v>
      </c>
      <c r="J145" s="46">
        <f t="shared" si="24"/>
        <v>1</v>
      </c>
      <c r="K145" s="72">
        <v>1</v>
      </c>
      <c r="L145" s="20">
        <v>10</v>
      </c>
      <c r="M145" s="65">
        <f t="shared" si="7"/>
        <v>10</v>
      </c>
      <c r="N145" s="17" t="s">
        <v>16</v>
      </c>
      <c r="O145" s="18"/>
      <c r="P145" s="122">
        <f t="shared" si="8"/>
        <v>10</v>
      </c>
      <c r="Q145" s="90">
        <v>2.17</v>
      </c>
      <c r="R145" s="43">
        <f t="shared" si="9"/>
        <v>2.17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1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4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8</v>
      </c>
      <c r="F197" s="71"/>
      <c r="G197" s="46">
        <f t="shared" si="30"/>
        <v>8</v>
      </c>
      <c r="H197" s="78">
        <v>0</v>
      </c>
      <c r="I197" s="76">
        <v>0</v>
      </c>
      <c r="J197" s="46">
        <f t="shared" si="31"/>
        <v>8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+'9'!J245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+'9'!J258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+'9'!J259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+'9'!J260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+'9'!J261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+'9'!J262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+'9'!J263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301.82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350</v>
      </c>
      <c r="O270" s="2">
        <v>300</v>
      </c>
      <c r="P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570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570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9</v>
      </c>
      <c r="F6" s="71">
        <v>3</v>
      </c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>
        <v>2</v>
      </c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6</v>
      </c>
      <c r="F18" s="71">
        <v>2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87</v>
      </c>
      <c r="P21" s="122">
        <f t="shared" si="3"/>
        <v>83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6</v>
      </c>
      <c r="F22" s="71">
        <v>2</v>
      </c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4</v>
      </c>
      <c r="F28" s="71">
        <v>2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2</v>
      </c>
      <c r="F32" s="71">
        <v>1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>
        <v>1</v>
      </c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2</v>
      </c>
      <c r="F66" s="71">
        <v>1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>
        <v>4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>
        <v>7</v>
      </c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54</v>
      </c>
      <c r="P80" s="122">
        <f t="shared" si="3"/>
        <v>56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>
        <v>1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6</v>
      </c>
      <c r="F112" s="71">
        <v>2</v>
      </c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>
        <v>2</v>
      </c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>
        <v>3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>
        <v>2</v>
      </c>
      <c r="G143" s="46">
        <f t="shared" si="23"/>
        <v>2</v>
      </c>
      <c r="H143" s="78">
        <v>0</v>
      </c>
      <c r="I143" s="76">
        <v>0</v>
      </c>
      <c r="J143" s="46">
        <f t="shared" si="24"/>
        <v>0</v>
      </c>
      <c r="K143" s="72">
        <v>2</v>
      </c>
      <c r="L143" s="22">
        <v>10</v>
      </c>
      <c r="M143" s="65">
        <f t="shared" si="7"/>
        <v>20</v>
      </c>
      <c r="N143" s="17" t="s">
        <v>16</v>
      </c>
      <c r="O143" s="18"/>
      <c r="P143" s="122">
        <f t="shared" si="8"/>
        <v>20</v>
      </c>
      <c r="Q143" s="90">
        <v>2.35</v>
      </c>
      <c r="R143" s="43">
        <f t="shared" si="9"/>
        <v>4.7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1</v>
      </c>
      <c r="F145" s="71"/>
      <c r="G145" s="46">
        <f t="shared" si="23"/>
        <v>1</v>
      </c>
      <c r="H145" s="78">
        <v>0</v>
      </c>
      <c r="I145" s="76">
        <v>0</v>
      </c>
      <c r="J145" s="46">
        <f t="shared" si="24"/>
        <v>0</v>
      </c>
      <c r="K145" s="72">
        <v>1</v>
      </c>
      <c r="L145" s="20">
        <v>10</v>
      </c>
      <c r="M145" s="65">
        <f t="shared" si="7"/>
        <v>10</v>
      </c>
      <c r="N145" s="17" t="s">
        <v>16</v>
      </c>
      <c r="O145" s="18"/>
      <c r="P145" s="122">
        <f t="shared" si="8"/>
        <v>10</v>
      </c>
      <c r="Q145" s="90">
        <v>2.17</v>
      </c>
      <c r="R145" s="43">
        <f t="shared" si="9"/>
        <v>2.17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1</v>
      </c>
      <c r="F164" s="71">
        <v>2</v>
      </c>
      <c r="G164" s="46">
        <f t="shared" si="30"/>
        <v>3</v>
      </c>
      <c r="H164" s="78">
        <v>0</v>
      </c>
      <c r="I164" s="76">
        <v>0</v>
      </c>
      <c r="J164" s="46">
        <f t="shared" si="31"/>
        <v>2</v>
      </c>
      <c r="K164" s="72">
        <v>1</v>
      </c>
      <c r="L164" s="20">
        <v>45</v>
      </c>
      <c r="M164" s="65">
        <f t="shared" si="7"/>
        <v>45</v>
      </c>
      <c r="N164" s="17" t="s">
        <v>16</v>
      </c>
      <c r="O164" s="18"/>
      <c r="P164" s="122">
        <f t="shared" si="8"/>
        <v>45</v>
      </c>
      <c r="Q164" s="90">
        <v>12.95</v>
      </c>
      <c r="R164" s="43">
        <f t="shared" si="9"/>
        <v>12.95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1</v>
      </c>
      <c r="F166" s="71"/>
      <c r="G166" s="46">
        <f t="shared" si="30"/>
        <v>1</v>
      </c>
      <c r="H166" s="78">
        <v>0</v>
      </c>
      <c r="I166" s="76">
        <v>0</v>
      </c>
      <c r="J166" s="46">
        <f t="shared" si="31"/>
        <v>0</v>
      </c>
      <c r="K166" s="72">
        <v>1</v>
      </c>
      <c r="L166" s="20">
        <v>45</v>
      </c>
      <c r="M166" s="65">
        <f t="shared" si="7"/>
        <v>45</v>
      </c>
      <c r="N166" s="17" t="s">
        <v>16</v>
      </c>
      <c r="O166" s="18"/>
      <c r="P166" s="122">
        <f t="shared" si="8"/>
        <v>45</v>
      </c>
      <c r="Q166" s="90">
        <v>11.97</v>
      </c>
      <c r="R166" s="43">
        <f t="shared" si="9"/>
        <v>11.97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>
        <v>2</v>
      </c>
      <c r="G169" s="46">
        <f t="shared" si="30"/>
        <v>2</v>
      </c>
      <c r="H169" s="78">
        <v>0</v>
      </c>
      <c r="I169" s="76">
        <v>0</v>
      </c>
      <c r="J169" s="46">
        <f t="shared" si="31"/>
        <v>0</v>
      </c>
      <c r="K169" s="72">
        <v>2</v>
      </c>
      <c r="L169" s="20">
        <v>45</v>
      </c>
      <c r="M169" s="65">
        <f t="shared" si="7"/>
        <v>90</v>
      </c>
      <c r="N169" s="17" t="s">
        <v>16</v>
      </c>
      <c r="O169" s="18"/>
      <c r="P169" s="122">
        <f t="shared" si="8"/>
        <v>90</v>
      </c>
      <c r="Q169" s="90">
        <v>14.95</v>
      </c>
      <c r="R169" s="43">
        <f t="shared" si="9"/>
        <v>29.9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3</v>
      </c>
      <c r="F175" s="71">
        <v>1</v>
      </c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8</v>
      </c>
      <c r="F197" s="71"/>
      <c r="G197" s="46">
        <f t="shared" si="30"/>
        <v>8</v>
      </c>
      <c r="H197" s="78">
        <v>0</v>
      </c>
      <c r="I197" s="76">
        <v>0</v>
      </c>
      <c r="J197" s="46">
        <f t="shared" si="31"/>
        <v>7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+'10'!J245</f>
        <v>5</v>
      </c>
      <c r="F245" s="71">
        <v>2</v>
      </c>
      <c r="G245" s="46">
        <f t="shared" si="42"/>
        <v>7</v>
      </c>
      <c r="H245" s="78">
        <v>0</v>
      </c>
      <c r="I245" s="76">
        <v>0</v>
      </c>
      <c r="J245" s="46">
        <f t="shared" si="43"/>
        <v>6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>
        <v>27</v>
      </c>
      <c r="P245" s="122">
        <f t="shared" si="48"/>
        <v>28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0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0" ht="25.5" x14ac:dyDescent="0.55000000000000004">
      <c r="A260" s="10">
        <v>250</v>
      </c>
      <c r="B260" s="10"/>
      <c r="C260" s="19"/>
      <c r="D260" s="10"/>
      <c r="E260" s="64">
        <f>+'10'!J260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0" ht="25.5" x14ac:dyDescent="0.55000000000000004">
      <c r="A261" s="10">
        <v>251</v>
      </c>
      <c r="B261" s="10"/>
      <c r="C261" s="19"/>
      <c r="D261" s="10"/>
      <c r="E261" s="64">
        <f>+'10'!J261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0" ht="25.5" x14ac:dyDescent="0.55000000000000004">
      <c r="A262" s="10">
        <v>252</v>
      </c>
      <c r="B262" s="10"/>
      <c r="C262" s="19"/>
      <c r="D262" s="10"/>
      <c r="E262" s="64">
        <f>+'10'!J262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0" ht="25.5" x14ac:dyDescent="0.55000000000000004">
      <c r="A263" s="10">
        <v>253</v>
      </c>
      <c r="B263" s="10"/>
      <c r="C263" s="19"/>
      <c r="D263" s="10"/>
      <c r="E263" s="64">
        <f>+'10'!J263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36"/>
        <v>0</v>
      </c>
    </row>
    <row r="264" spans="1:20" ht="25.5" x14ac:dyDescent="0.55000000000000004">
      <c r="A264" s="10">
        <v>254</v>
      </c>
      <c r="B264" s="10"/>
      <c r="C264" s="19"/>
      <c r="D264" s="10"/>
      <c r="E264" s="64">
        <f>+'10'!J264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0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641.79999999999995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34" t="s">
        <v>202</v>
      </c>
      <c r="M268" s="35"/>
      <c r="N268" s="33">
        <f>SUM(M5:M267)</f>
        <v>1900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797</v>
      </c>
      <c r="O270" s="2">
        <v>75</v>
      </c>
      <c r="P270" s="2">
        <v>130</v>
      </c>
      <c r="Q270" s="88">
        <v>275</v>
      </c>
      <c r="R270" s="2">
        <v>100</v>
      </c>
      <c r="S270" s="2">
        <v>164</v>
      </c>
      <c r="T270" s="2">
        <v>53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268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835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835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.00"/>
        <filter val="100.00"/>
        <filter val="130"/>
        <filter val="20.00"/>
        <filter val="25.00"/>
        <filter val="28.00"/>
        <filter val="390.00"/>
        <filter val="45.00"/>
        <filter val="50.00"/>
        <filter val="55.00"/>
        <filter val="56.00"/>
        <filter val="60.00"/>
        <filter val="75.00"/>
        <filter val="9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2">
        <f t="shared" ref="P6:P80" si="3">SUM(M6-O6)</f>
        <v>200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1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2">
        <f t="shared" si="3"/>
        <v>150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3</v>
      </c>
      <c r="F41" s="71"/>
      <c r="G41" s="46">
        <f t="shared" si="5"/>
        <v>3</v>
      </c>
      <c r="H41" s="78">
        <v>1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2">
        <f t="shared" si="3"/>
        <v>25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>SUM(M55-O55)</f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1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8</v>
      </c>
      <c r="F133" s="71"/>
      <c r="G133" s="46">
        <f t="shared" si="23"/>
        <v>8</v>
      </c>
      <c r="H133" s="78">
        <v>2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2</v>
      </c>
      <c r="F164" s="71"/>
      <c r="G164" s="46">
        <f t="shared" si="30"/>
        <v>2</v>
      </c>
      <c r="H164" s="78">
        <v>0</v>
      </c>
      <c r="I164" s="76">
        <v>0</v>
      </c>
      <c r="J164" s="46">
        <f t="shared" si="31"/>
        <v>2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7</v>
      </c>
      <c r="F197" s="71"/>
      <c r="G197" s="46">
        <f t="shared" si="30"/>
        <v>7</v>
      </c>
      <c r="H197" s="78">
        <v>0</v>
      </c>
      <c r="I197" s="76">
        <v>0</v>
      </c>
      <c r="J197" s="46">
        <f t="shared" si="31"/>
        <v>7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6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64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+'11'!J245</f>
        <v>6</v>
      </c>
      <c r="F245" s="71"/>
      <c r="G245" s="46">
        <f t="shared" si="42"/>
        <v>6</v>
      </c>
      <c r="H245" s="78">
        <v>1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4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+'11'!J250</f>
        <v>0</v>
      </c>
      <c r="F250" s="71">
        <v>2</v>
      </c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4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4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4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4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4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4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4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4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+'11'!J260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4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+'11'!J263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si="46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4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672.03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1895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808</v>
      </c>
      <c r="O270" s="2">
        <v>150</v>
      </c>
      <c r="P270" s="2">
        <v>200</v>
      </c>
      <c r="Q270" s="88">
        <v>120</v>
      </c>
      <c r="R270" s="2">
        <v>210</v>
      </c>
      <c r="S270" s="2">
        <v>128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687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400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400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1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0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22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2</v>
      </c>
      <c r="F164" s="71"/>
      <c r="G164" s="46">
        <f t="shared" si="30"/>
        <v>2</v>
      </c>
      <c r="H164" s="78">
        <v>0</v>
      </c>
      <c r="I164" s="76">
        <v>0</v>
      </c>
      <c r="J164" s="46">
        <f t="shared" si="31"/>
        <v>1</v>
      </c>
      <c r="K164" s="72">
        <v>1</v>
      </c>
      <c r="L164" s="20">
        <v>45</v>
      </c>
      <c r="M164" s="65">
        <f t="shared" si="7"/>
        <v>45</v>
      </c>
      <c r="N164" s="17" t="s">
        <v>16</v>
      </c>
      <c r="O164" s="18"/>
      <c r="P164" s="122">
        <f t="shared" si="8"/>
        <v>45</v>
      </c>
      <c r="Q164" s="90">
        <v>12.95</v>
      </c>
      <c r="R164" s="43">
        <f t="shared" si="9"/>
        <v>12.95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7</v>
      </c>
      <c r="F197" s="71"/>
      <c r="G197" s="46">
        <f t="shared" si="30"/>
        <v>7</v>
      </c>
      <c r="H197" s="78">
        <v>0</v>
      </c>
      <c r="I197" s="76">
        <v>0</v>
      </c>
      <c r="J197" s="46">
        <f t="shared" si="31"/>
        <v>7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+'12'!J245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+'12'!J250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/>
      <c r="P250" s="122">
        <f t="shared" si="35"/>
        <v>100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+'12'!J263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+'12'!J264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681.32000000000016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600</v>
      </c>
      <c r="O270" s="2">
        <v>100</v>
      </c>
      <c r="P270" s="2">
        <v>100</v>
      </c>
      <c r="Q270" s="88">
        <v>200</v>
      </c>
      <c r="R270" s="2">
        <v>200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1355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1355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100</v>
      </c>
      <c r="P6" s="122">
        <f t="shared" ref="P6:P80" si="3">SUM(M6-O6)</f>
        <v>300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1</v>
      </c>
      <c r="F7" s="71"/>
      <c r="G7" s="46">
        <f t="shared" si="0"/>
        <v>1</v>
      </c>
      <c r="H7" s="78">
        <v>0</v>
      </c>
      <c r="I7" s="76">
        <v>0</v>
      </c>
      <c r="J7" s="46">
        <f t="shared" si="1"/>
        <v>0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2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75</v>
      </c>
      <c r="P22" s="122">
        <f t="shared" si="3"/>
        <v>225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22">
        <f t="shared" si="3"/>
        <v>150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0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>SUM(M48-O48)</f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>SUM(M53-O53)</f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1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3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>
        <v>2</v>
      </c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22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7</v>
      </c>
      <c r="F197" s="71"/>
      <c r="G197" s="46">
        <f t="shared" si="30"/>
        <v>7</v>
      </c>
      <c r="H197" s="78">
        <v>0</v>
      </c>
      <c r="I197" s="76">
        <v>0</v>
      </c>
      <c r="J197" s="46">
        <f t="shared" si="31"/>
        <v>5</v>
      </c>
      <c r="K197" s="72">
        <v>2</v>
      </c>
      <c r="L197" s="20">
        <v>50</v>
      </c>
      <c r="M197" s="65">
        <f t="shared" si="34"/>
        <v>100</v>
      </c>
      <c r="N197" s="17" t="s">
        <v>16</v>
      </c>
      <c r="O197" s="18"/>
      <c r="P197" s="122">
        <f t="shared" si="35"/>
        <v>100</v>
      </c>
      <c r="Q197" s="90">
        <v>23.74</v>
      </c>
      <c r="R197" s="43">
        <f t="shared" si="36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+'13'!J245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5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21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21" ht="25.5" x14ac:dyDescent="0.55000000000000004">
      <c r="A260" s="10">
        <v>250</v>
      </c>
      <c r="B260" s="10"/>
      <c r="C260" s="19"/>
      <c r="D260" s="10"/>
      <c r="E260" s="64">
        <f>+'13'!J260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21" ht="25.5" x14ac:dyDescent="0.55000000000000004">
      <c r="A261" s="10">
        <v>251</v>
      </c>
      <c r="B261" s="10"/>
      <c r="C261" s="19"/>
      <c r="D261" s="10"/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21" ht="25.5" x14ac:dyDescent="0.55000000000000004">
      <c r="A262" s="10">
        <v>252</v>
      </c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21" ht="25.5" x14ac:dyDescent="0.55000000000000004">
      <c r="A263" s="10">
        <v>253</v>
      </c>
      <c r="B263" s="10"/>
      <c r="C263" s="19"/>
      <c r="D263" s="10"/>
      <c r="E263" s="64">
        <f>+'13'!J263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21" ht="25.5" x14ac:dyDescent="0.55000000000000004">
      <c r="A264" s="10">
        <v>254</v>
      </c>
      <c r="B264" s="10"/>
      <c r="C264" s="19"/>
      <c r="D264" s="10"/>
      <c r="E264" s="64">
        <f>+'13'!J264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21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3">E265+F265</f>
        <v>0</v>
      </c>
      <c r="H265" s="78">
        <v>0</v>
      </c>
      <c r="I265" s="76">
        <v>0</v>
      </c>
      <c r="J265" s="46">
        <f t="shared" ref="J265" si="54">+G265-H265-K265-I265</f>
        <v>0</v>
      </c>
      <c r="K265" s="72"/>
      <c r="L265" s="20"/>
      <c r="M265" s="65">
        <f t="shared" ref="M265" si="55">+L265*K265</f>
        <v>0</v>
      </c>
      <c r="N265" s="17" t="s">
        <v>16</v>
      </c>
      <c r="O265" s="18"/>
      <c r="P265" s="23">
        <f t="shared" ref="P265" si="56">SUM(M265-O265)</f>
        <v>0</v>
      </c>
      <c r="Q265" s="90"/>
      <c r="R265" s="43">
        <f t="shared" ref="R265" si="57">+K265*Q265</f>
        <v>0</v>
      </c>
    </row>
    <row r="266" spans="1:21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998.15</v>
      </c>
      <c r="S266" s="75"/>
    </row>
    <row r="267" spans="1:21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21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2735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1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1935</v>
      </c>
      <c r="O270" s="2">
        <v>750</v>
      </c>
      <c r="P270" s="2">
        <v>145</v>
      </c>
      <c r="Q270" s="88">
        <v>200</v>
      </c>
      <c r="R270" s="2">
        <v>415</v>
      </c>
      <c r="S270" s="2">
        <v>300</v>
      </c>
      <c r="T270" s="2">
        <v>75</v>
      </c>
      <c r="U270" s="2">
        <v>50</v>
      </c>
    </row>
    <row r="271" spans="1:21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1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625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625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>
    <filterColumn colId="15">
      <filters blank="1">
        <filter val="-"/>
        <filter val="100.00"/>
        <filter val="130.00"/>
        <filter val="145"/>
        <filter val="150.00"/>
        <filter val="170.00"/>
        <filter val="200.00"/>
        <filter val="300.00"/>
        <filter val="50.00"/>
        <filter val="55.00"/>
        <filter val="60.00"/>
        <filter val="70.00"/>
        <filter val="ส่วนลดสินค้า SALE"/>
      </filters>
    </filterColumn>
  </autoFilter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52"/>
  <sheetViews>
    <sheetView zoomScale="70" zoomScaleNormal="70" workbookViewId="0">
      <pane xSplit="10" ySplit="4" topLeftCell="N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</v>
      </c>
      <c r="F6" s="71">
        <v>3</v>
      </c>
      <c r="G6" s="46">
        <f t="shared" si="0"/>
        <v>7</v>
      </c>
      <c r="H6" s="78">
        <v>0</v>
      </c>
      <c r="I6" s="76">
        <v>0</v>
      </c>
      <c r="J6" s="46">
        <f t="shared" si="1"/>
        <v>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50</v>
      </c>
      <c r="P6" s="122">
        <f t="shared" ref="P6:P80" si="3">SUM(M6-O6)</f>
        <v>350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>
        <v>3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>
        <v>3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1</v>
      </c>
      <c r="F26" s="71">
        <v>2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2</v>
      </c>
      <c r="F41" s="71">
        <v>1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</v>
      </c>
      <c r="F49" s="71">
        <v>2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</v>
      </c>
      <c r="F77" s="71">
        <v>4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6</v>
      </c>
      <c r="F112" s="71">
        <v>4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3</v>
      </c>
      <c r="F133" s="71">
        <v>3</v>
      </c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>
        <v>3</v>
      </c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</v>
      </c>
      <c r="F175" s="71">
        <v>10</v>
      </c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2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5</v>
      </c>
      <c r="F197" s="71"/>
      <c r="G197" s="46">
        <f t="shared" si="30"/>
        <v>5</v>
      </c>
      <c r="H197" s="78">
        <v>0</v>
      </c>
      <c r="I197" s="76">
        <v>0</v>
      </c>
      <c r="J197" s="46">
        <f t="shared" si="31"/>
        <v>4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+'14'!J245</f>
        <v>5</v>
      </c>
      <c r="F245" s="71"/>
      <c r="G245" s="46">
        <f t="shared" si="42"/>
        <v>5</v>
      </c>
      <c r="H245" s="78">
        <v>0</v>
      </c>
      <c r="I245" s="76">
        <v>0</v>
      </c>
      <c r="J245" s="46">
        <f t="shared" si="43"/>
        <v>4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/>
      <c r="P245" s="122">
        <f t="shared" si="48"/>
        <v>55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/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/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/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/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/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/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+'14'!J260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+'14'!J261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+'14'!J262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+'14'!J263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+'14'!J264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>
        <f>+'14'!J265</f>
        <v>0</v>
      </c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302.45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290</v>
      </c>
      <c r="O270" s="2">
        <v>65</v>
      </c>
      <c r="P270" s="2">
        <v>60</v>
      </c>
      <c r="Q270" s="88">
        <v>165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505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505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</v>
      </c>
      <c r="F6" s="71"/>
      <c r="G6" s="46">
        <f t="shared" si="0"/>
        <v>3</v>
      </c>
      <c r="H6" s="78">
        <v>0</v>
      </c>
      <c r="I6" s="76">
        <v>0</v>
      </c>
      <c r="J6" s="46">
        <f t="shared" si="1"/>
        <v>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+'15'!J245</f>
        <v>4</v>
      </c>
      <c r="F245" s="71"/>
      <c r="G245" s="46">
        <f t="shared" si="42"/>
        <v>4</v>
      </c>
      <c r="H245" s="78">
        <v>0</v>
      </c>
      <c r="I245" s="76">
        <v>0</v>
      </c>
      <c r="J245" s="46">
        <f t="shared" si="43"/>
        <v>3</v>
      </c>
      <c r="K245" s="72">
        <v>1</v>
      </c>
      <c r="L245" s="20">
        <v>55</v>
      </c>
      <c r="M245" s="65">
        <f t="shared" si="47"/>
        <v>55</v>
      </c>
      <c r="N245" s="17" t="s">
        <v>16</v>
      </c>
      <c r="O245" s="18">
        <v>27</v>
      </c>
      <c r="P245" s="122">
        <f t="shared" si="48"/>
        <v>28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+'15'!J258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+'15'!J259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+'15'!J260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+'15'!J262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+'15'!J263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53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/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244.34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603</v>
      </c>
      <c r="O270" s="2">
        <v>50</v>
      </c>
      <c r="P270" s="2">
        <v>250</v>
      </c>
      <c r="Q270" s="88">
        <v>250</v>
      </c>
      <c r="R270" s="2">
        <v>53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102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</v>
      </c>
      <c r="F6" s="71"/>
      <c r="G6" s="46">
        <f t="shared" si="0"/>
        <v>2</v>
      </c>
      <c r="H6" s="78">
        <v>0</v>
      </c>
      <c r="I6" s="76">
        <v>0</v>
      </c>
      <c r="J6" s="46">
        <f t="shared" si="1"/>
        <v>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2">
        <f t="shared" si="3"/>
        <v>240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3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22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+'16'!J245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+'16'!J259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+'16'!J260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+'16'!J263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366.90999999999997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360</v>
      </c>
      <c r="O270" s="2">
        <v>120</v>
      </c>
      <c r="P270" s="2">
        <v>240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725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725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</v>
      </c>
      <c r="F6" s="71">
        <v>5</v>
      </c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>
        <v>2</v>
      </c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</v>
      </c>
      <c r="F22" s="71">
        <v>3</v>
      </c>
      <c r="G22" s="46">
        <f t="shared" si="0"/>
        <v>5</v>
      </c>
      <c r="H22" s="78">
        <v>0</v>
      </c>
      <c r="I22" s="76">
        <v>0</v>
      </c>
      <c r="J22" s="46">
        <f t="shared" si="1"/>
        <v>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2</v>
      </c>
      <c r="F24" s="71">
        <v>5</v>
      </c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</v>
      </c>
      <c r="F28" s="71">
        <v>3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>
        <v>2</v>
      </c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>
        <v>4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2</v>
      </c>
      <c r="F50" s="71">
        <v>4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>
        <v>2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>
        <v>2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1</v>
      </c>
      <c r="F164" s="71"/>
      <c r="G164" s="46">
        <f t="shared" si="30"/>
        <v>1</v>
      </c>
      <c r="H164" s="78">
        <v>0</v>
      </c>
      <c r="I164" s="76">
        <v>0</v>
      </c>
      <c r="J164" s="46">
        <f t="shared" si="31"/>
        <v>1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+'17'!J245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+'17'!J260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+'17'!J261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+'17'!J263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/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/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64.430000000000007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100</v>
      </c>
      <c r="O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52"/>
  <sheetViews>
    <sheetView zoomScale="70" zoomScaleNormal="70" workbookViewId="0">
      <pane xSplit="10" ySplit="4" topLeftCell="M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68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6</v>
      </c>
      <c r="K6" s="72"/>
      <c r="L6" s="15">
        <v>100</v>
      </c>
      <c r="M6" s="65">
        <f t="shared" ref="M6:M34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1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1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1</v>
      </c>
      <c r="K35" s="72">
        <v>1</v>
      </c>
      <c r="L35" s="15">
        <v>130</v>
      </c>
      <c r="M35" s="65">
        <f t="shared" ref="M35:M69" si="6">+L35*K35</f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6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6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6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6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6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6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6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1"/>
        <v>4</v>
      </c>
      <c r="K46" s="72"/>
      <c r="L46" s="15">
        <v>50</v>
      </c>
      <c r="M46" s="65">
        <f t="shared" si="6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4</v>
      </c>
      <c r="K47" s="72"/>
      <c r="L47" s="15">
        <v>50</v>
      </c>
      <c r="M47" s="65">
        <f t="shared" si="6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 t="shared" si="6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1"/>
        <v>3</v>
      </c>
      <c r="K49" s="72">
        <v>1</v>
      </c>
      <c r="L49" s="20">
        <v>50</v>
      </c>
      <c r="M49" s="65">
        <f t="shared" si="6"/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1"/>
        <v>6</v>
      </c>
      <c r="K50" s="72"/>
      <c r="L50" s="15">
        <v>50</v>
      </c>
      <c r="M50" s="65">
        <f t="shared" si="6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6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3</v>
      </c>
      <c r="F55" s="71"/>
      <c r="G55" s="46">
        <f t="shared" si="5"/>
        <v>3</v>
      </c>
      <c r="H55" s="78">
        <v>1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2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4</v>
      </c>
      <c r="F57" s="71"/>
      <c r="G57" s="46">
        <f t="shared" si="5"/>
        <v>4</v>
      </c>
      <c r="H57" s="78">
        <v>1</v>
      </c>
      <c r="I57" s="76">
        <v>0</v>
      </c>
      <c r="J57" s="46">
        <f t="shared" si="1"/>
        <v>2</v>
      </c>
      <c r="K57" s="72">
        <v>1</v>
      </c>
      <c r="L57" s="15">
        <v>120</v>
      </c>
      <c r="M57" s="65">
        <f t="shared" si="6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5</v>
      </c>
      <c r="F62" s="71"/>
      <c r="G62" s="46">
        <f t="shared" si="5"/>
        <v>5</v>
      </c>
      <c r="H62" s="78">
        <v>1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6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1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6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7"/>
        <v>5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/>
      <c r="G77" s="46">
        <f t="shared" si="5"/>
        <v>5</v>
      </c>
      <c r="H77" s="78">
        <v>1</v>
      </c>
      <c r="I77" s="76">
        <v>0</v>
      </c>
      <c r="J77" s="46">
        <f t="shared" si="7"/>
        <v>4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3</v>
      </c>
      <c r="F80" s="71"/>
      <c r="G80" s="46">
        <f t="shared" si="5"/>
        <v>3</v>
      </c>
      <c r="H80" s="78">
        <v>2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 t="shared" si="7"/>
        <v>6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ref="P87" si="14">SUM(M87-O87)</f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ref="P88" si="17">SUM(M88-O88)</f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>
        <f t="shared" si="8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ref="P99:P105" si="20">SUM(M99-O99)</f>
        <v>0</v>
      </c>
      <c r="Q99" s="118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1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1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1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1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9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9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9</v>
      </c>
      <c r="F112" s="71"/>
      <c r="G112" s="46">
        <f t="shared" si="19"/>
        <v>9</v>
      </c>
      <c r="H112" s="78">
        <v>0</v>
      </c>
      <c r="I112" s="76">
        <v>0</v>
      </c>
      <c r="J112" s="46">
        <f t="shared" si="7"/>
        <v>8</v>
      </c>
      <c r="K112" s="72">
        <v>1</v>
      </c>
      <c r="L112" s="20">
        <v>100</v>
      </c>
      <c r="M112" s="65">
        <f t="shared" si="8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3</v>
      </c>
      <c r="F113" s="71"/>
      <c r="G113" s="46">
        <f t="shared" si="19"/>
        <v>3</v>
      </c>
      <c r="H113" s="78">
        <v>0</v>
      </c>
      <c r="I113" s="76">
        <v>0</v>
      </c>
      <c r="J113" s="46">
        <f t="shared" si="7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5</v>
      </c>
      <c r="F115" s="71"/>
      <c r="G115" s="46">
        <f t="shared" si="19"/>
        <v>5</v>
      </c>
      <c r="H115" s="78">
        <v>0</v>
      </c>
      <c r="I115" s="76">
        <v>0</v>
      </c>
      <c r="J115" s="46">
        <f t="shared" si="7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2</v>
      </c>
      <c r="F116" s="71"/>
      <c r="G116" s="46">
        <f t="shared" si="19"/>
        <v>2</v>
      </c>
      <c r="H116" s="78">
        <v>0</v>
      </c>
      <c r="I116" s="76">
        <v>0</v>
      </c>
      <c r="J116" s="46">
        <f t="shared" si="7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8</v>
      </c>
      <c r="F117" s="71"/>
      <c r="G117" s="46">
        <f t="shared" si="19"/>
        <v>8</v>
      </c>
      <c r="H117" s="78">
        <v>0</v>
      </c>
      <c r="I117" s="76">
        <v>0</v>
      </c>
      <c r="J117" s="46">
        <f t="shared" si="7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9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9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2</v>
      </c>
      <c r="F132" s="71"/>
      <c r="G132" s="46">
        <f t="shared" si="19"/>
        <v>2</v>
      </c>
      <c r="H132" s="78">
        <v>0</v>
      </c>
      <c r="I132" s="76">
        <v>0</v>
      </c>
      <c r="J132" s="46">
        <f t="shared" si="7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5</v>
      </c>
      <c r="F133" s="71"/>
      <c r="G133" s="46">
        <f t="shared" si="19"/>
        <v>5</v>
      </c>
      <c r="H133" s="78">
        <v>1</v>
      </c>
      <c r="I133" s="76">
        <v>0</v>
      </c>
      <c r="J133" s="46">
        <f t="shared" ref="J133:J196" si="23">+G133-H133-K133-I133</f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ref="M134:M197" si="24">+L134*K134</f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24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24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 t="shared" si="24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24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24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24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24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24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24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24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24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24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24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24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24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2</v>
      </c>
      <c r="F150" s="71"/>
      <c r="G150" s="46">
        <f t="shared" si="19"/>
        <v>2</v>
      </c>
      <c r="H150" s="78">
        <v>0</v>
      </c>
      <c r="I150" s="76">
        <v>0</v>
      </c>
      <c r="J150" s="46">
        <f t="shared" si="23"/>
        <v>2</v>
      </c>
      <c r="K150" s="72"/>
      <c r="L150" s="20">
        <v>55</v>
      </c>
      <c r="M150" s="65">
        <f t="shared" si="24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24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24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24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3</v>
      </c>
      <c r="F154" s="71"/>
      <c r="G154" s="46">
        <f t="shared" si="19"/>
        <v>3</v>
      </c>
      <c r="H154" s="78">
        <v>0</v>
      </c>
      <c r="I154" s="76">
        <v>0</v>
      </c>
      <c r="J154" s="46">
        <f t="shared" si="23"/>
        <v>3</v>
      </c>
      <c r="K154" s="72"/>
      <c r="L154" s="20">
        <v>25</v>
      </c>
      <c r="M154" s="65">
        <f t="shared" si="24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24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24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24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24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24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24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24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5">E162+F162</f>
        <v>0</v>
      </c>
      <c r="H162" s="78">
        <v>0</v>
      </c>
      <c r="I162" s="76">
        <v>0</v>
      </c>
      <c r="J162" s="46">
        <f t="shared" si="23"/>
        <v>0</v>
      </c>
      <c r="K162" s="72"/>
      <c r="L162" s="20">
        <v>60</v>
      </c>
      <c r="M162" s="65">
        <f t="shared" si="24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5"/>
        <v>0</v>
      </c>
      <c r="H163" s="78">
        <v>0</v>
      </c>
      <c r="I163" s="76">
        <v>0</v>
      </c>
      <c r="J163" s="46">
        <f t="shared" si="23"/>
        <v>0</v>
      </c>
      <c r="K163" s="72"/>
      <c r="L163" s="20">
        <v>25</v>
      </c>
      <c r="M163" s="65">
        <f t="shared" si="24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1</v>
      </c>
      <c r="F164" s="71"/>
      <c r="G164" s="46">
        <f t="shared" si="25"/>
        <v>1</v>
      </c>
      <c r="H164" s="78">
        <v>0</v>
      </c>
      <c r="I164" s="76">
        <v>0</v>
      </c>
      <c r="J164" s="46">
        <f t="shared" si="23"/>
        <v>0</v>
      </c>
      <c r="K164" s="72">
        <v>1</v>
      </c>
      <c r="L164" s="20">
        <v>45</v>
      </c>
      <c r="M164" s="65">
        <f t="shared" si="24"/>
        <v>45</v>
      </c>
      <c r="N164" s="17" t="s">
        <v>16</v>
      </c>
      <c r="O164" s="18">
        <v>22</v>
      </c>
      <c r="P164" s="122">
        <f t="shared" si="9"/>
        <v>23</v>
      </c>
      <c r="Q164" s="90">
        <v>12.95</v>
      </c>
      <c r="R164" s="43">
        <f t="shared" si="10"/>
        <v>12.95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5"/>
        <v>0</v>
      </c>
      <c r="H165" s="78">
        <v>0</v>
      </c>
      <c r="I165" s="76">
        <v>0</v>
      </c>
      <c r="J165" s="46">
        <f t="shared" si="23"/>
        <v>0</v>
      </c>
      <c r="K165" s="72"/>
      <c r="L165" s="20">
        <v>45</v>
      </c>
      <c r="M165" s="65">
        <f t="shared" si="24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5"/>
        <v>0</v>
      </c>
      <c r="H166" s="78">
        <v>0</v>
      </c>
      <c r="I166" s="76">
        <v>0</v>
      </c>
      <c r="J166" s="46">
        <f t="shared" si="23"/>
        <v>0</v>
      </c>
      <c r="K166" s="72"/>
      <c r="L166" s="20">
        <v>45</v>
      </c>
      <c r="M166" s="65">
        <f t="shared" si="24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5"/>
        <v>0</v>
      </c>
      <c r="H167" s="78">
        <v>0</v>
      </c>
      <c r="I167" s="76">
        <v>0</v>
      </c>
      <c r="J167" s="46">
        <f t="shared" si="23"/>
        <v>0</v>
      </c>
      <c r="K167" s="72"/>
      <c r="L167" s="20">
        <v>45</v>
      </c>
      <c r="M167" s="65">
        <f t="shared" si="24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5"/>
        <v>0</v>
      </c>
      <c r="H168" s="78">
        <v>0</v>
      </c>
      <c r="I168" s="76">
        <v>0</v>
      </c>
      <c r="J168" s="46">
        <f t="shared" si="23"/>
        <v>0</v>
      </c>
      <c r="K168" s="72"/>
      <c r="L168" s="20">
        <v>45</v>
      </c>
      <c r="M168" s="65">
        <f t="shared" si="24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5"/>
        <v>0</v>
      </c>
      <c r="H169" s="78">
        <v>0</v>
      </c>
      <c r="I169" s="76">
        <v>0</v>
      </c>
      <c r="J169" s="46">
        <f t="shared" si="23"/>
        <v>0</v>
      </c>
      <c r="K169" s="72"/>
      <c r="L169" s="20">
        <v>45</v>
      </c>
      <c r="M169" s="65">
        <f t="shared" si="24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5"/>
        <v>0</v>
      </c>
      <c r="H170" s="78">
        <v>0</v>
      </c>
      <c r="I170" s="76">
        <v>0</v>
      </c>
      <c r="J170" s="46">
        <f t="shared" si="23"/>
        <v>0</v>
      </c>
      <c r="K170" s="72"/>
      <c r="L170" s="22">
        <v>35</v>
      </c>
      <c r="M170" s="65">
        <f t="shared" si="24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5"/>
        <v>0</v>
      </c>
      <c r="H171" s="78">
        <v>0</v>
      </c>
      <c r="I171" s="76">
        <v>0</v>
      </c>
      <c r="J171" s="46">
        <f t="shared" si="23"/>
        <v>0</v>
      </c>
      <c r="K171" s="72"/>
      <c r="L171" s="22">
        <v>25</v>
      </c>
      <c r="M171" s="65">
        <f t="shared" si="24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5"/>
        <v>0</v>
      </c>
      <c r="H172" s="78">
        <v>0</v>
      </c>
      <c r="I172" s="76">
        <v>0</v>
      </c>
      <c r="J172" s="46">
        <f t="shared" si="23"/>
        <v>0</v>
      </c>
      <c r="K172" s="72"/>
      <c r="L172" s="20">
        <v>100</v>
      </c>
      <c r="M172" s="65">
        <f t="shared" si="24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3"/>
        <v>0</v>
      </c>
      <c r="K173" s="72"/>
      <c r="L173" s="20">
        <v>35</v>
      </c>
      <c r="M173" s="65">
        <f t="shared" si="24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6">E174+F174</f>
        <v>0</v>
      </c>
      <c r="H174" s="78">
        <v>0</v>
      </c>
      <c r="I174" s="76">
        <v>0</v>
      </c>
      <c r="J174" s="46">
        <f t="shared" si="23"/>
        <v>0</v>
      </c>
      <c r="K174" s="72"/>
      <c r="L174" s="15">
        <v>65</v>
      </c>
      <c r="M174" s="65">
        <f t="shared" si="24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11</v>
      </c>
      <c r="F175" s="71"/>
      <c r="G175" s="46">
        <f t="shared" si="25"/>
        <v>11</v>
      </c>
      <c r="H175" s="78">
        <v>0</v>
      </c>
      <c r="I175" s="76">
        <v>0</v>
      </c>
      <c r="J175" s="46">
        <f t="shared" si="23"/>
        <v>11</v>
      </c>
      <c r="K175" s="72"/>
      <c r="L175" s="15">
        <v>50</v>
      </c>
      <c r="M175" s="65">
        <f t="shared" si="24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5"/>
        <v>0</v>
      </c>
      <c r="H176" s="78">
        <v>0</v>
      </c>
      <c r="I176" s="76">
        <v>0</v>
      </c>
      <c r="J176" s="46">
        <f t="shared" si="23"/>
        <v>0</v>
      </c>
      <c r="K176" s="72"/>
      <c r="L176" s="20">
        <v>35</v>
      </c>
      <c r="M176" s="65">
        <f t="shared" si="24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5"/>
        <v>0</v>
      </c>
      <c r="H177" s="78">
        <v>0</v>
      </c>
      <c r="I177" s="76">
        <v>0</v>
      </c>
      <c r="J177" s="46">
        <f t="shared" si="23"/>
        <v>0</v>
      </c>
      <c r="K177" s="72"/>
      <c r="L177" s="20">
        <v>55</v>
      </c>
      <c r="M177" s="65">
        <f t="shared" si="24"/>
        <v>0</v>
      </c>
      <c r="N177" s="17" t="s">
        <v>16</v>
      </c>
      <c r="O177" s="18"/>
      <c r="P177" s="23">
        <f t="shared" ref="P177:P264" si="27">SUM(M177-O177)</f>
        <v>0</v>
      </c>
      <c r="Q177" s="90"/>
      <c r="R177" s="43">
        <f t="shared" ref="R177:R264" si="2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5"/>
        <v>0</v>
      </c>
      <c r="H178" s="78">
        <v>0</v>
      </c>
      <c r="I178" s="76">
        <v>0</v>
      </c>
      <c r="J178" s="46">
        <f t="shared" si="23"/>
        <v>0</v>
      </c>
      <c r="K178" s="72"/>
      <c r="L178" s="20">
        <v>55</v>
      </c>
      <c r="M178" s="65">
        <f t="shared" si="24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5"/>
        <v>0</v>
      </c>
      <c r="H179" s="78">
        <v>0</v>
      </c>
      <c r="I179" s="76">
        <v>0</v>
      </c>
      <c r="J179" s="46">
        <f t="shared" si="23"/>
        <v>0</v>
      </c>
      <c r="K179" s="72"/>
      <c r="L179" s="20">
        <v>10</v>
      </c>
      <c r="M179" s="65">
        <f t="shared" si="24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</v>
      </c>
      <c r="F180" s="71"/>
      <c r="G180" s="46">
        <f t="shared" si="25"/>
        <v>1</v>
      </c>
      <c r="H180" s="78">
        <v>0</v>
      </c>
      <c r="I180" s="76">
        <v>0</v>
      </c>
      <c r="J180" s="46">
        <f t="shared" si="23"/>
        <v>1</v>
      </c>
      <c r="K180" s="72"/>
      <c r="L180" s="20">
        <v>35</v>
      </c>
      <c r="M180" s="65">
        <f t="shared" si="24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5"/>
        <v>0</v>
      </c>
      <c r="H181" s="78">
        <v>0</v>
      </c>
      <c r="I181" s="76">
        <v>0</v>
      </c>
      <c r="J181" s="46">
        <f t="shared" si="23"/>
        <v>0</v>
      </c>
      <c r="K181" s="72"/>
      <c r="L181" s="20">
        <v>50</v>
      </c>
      <c r="M181" s="65">
        <f t="shared" si="24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5"/>
        <v>0</v>
      </c>
      <c r="H182" s="78">
        <v>0</v>
      </c>
      <c r="I182" s="76">
        <v>0</v>
      </c>
      <c r="J182" s="46">
        <f t="shared" si="23"/>
        <v>0</v>
      </c>
      <c r="K182" s="72"/>
      <c r="L182" s="20">
        <v>40</v>
      </c>
      <c r="M182" s="65">
        <f t="shared" si="24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5"/>
        <v>0</v>
      </c>
      <c r="H183" s="78">
        <v>0</v>
      </c>
      <c r="I183" s="76">
        <v>0</v>
      </c>
      <c r="J183" s="46">
        <f t="shared" si="23"/>
        <v>0</v>
      </c>
      <c r="K183" s="72"/>
      <c r="L183" s="20">
        <v>65</v>
      </c>
      <c r="M183" s="65">
        <f t="shared" si="24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5"/>
        <v>0</v>
      </c>
      <c r="H184" s="78">
        <v>0</v>
      </c>
      <c r="I184" s="76">
        <v>0</v>
      </c>
      <c r="J184" s="46">
        <f t="shared" si="23"/>
        <v>0</v>
      </c>
      <c r="K184" s="72"/>
      <c r="L184" s="20">
        <v>50</v>
      </c>
      <c r="M184" s="65">
        <f t="shared" si="24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</v>
      </c>
      <c r="F185" s="71"/>
      <c r="G185" s="46">
        <f t="shared" si="25"/>
        <v>2</v>
      </c>
      <c r="H185" s="78">
        <v>0</v>
      </c>
      <c r="I185" s="76">
        <v>0</v>
      </c>
      <c r="J185" s="46">
        <f t="shared" si="23"/>
        <v>2</v>
      </c>
      <c r="K185" s="72"/>
      <c r="L185" s="20">
        <v>80</v>
      </c>
      <c r="M185" s="65">
        <f t="shared" si="24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5"/>
        <v>0</v>
      </c>
      <c r="H186" s="78">
        <v>0</v>
      </c>
      <c r="I186" s="76">
        <v>0</v>
      </c>
      <c r="J186" s="46">
        <f t="shared" si="23"/>
        <v>0</v>
      </c>
      <c r="K186" s="72"/>
      <c r="L186" s="20">
        <v>15</v>
      </c>
      <c r="M186" s="65">
        <f t="shared" si="24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3"/>
        <v>0</v>
      </c>
      <c r="K187" s="72"/>
      <c r="L187" s="20">
        <v>15</v>
      </c>
      <c r="M187" s="65">
        <f t="shared" si="24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3"/>
        <v>0</v>
      </c>
      <c r="K188" s="72"/>
      <c r="L188" s="20">
        <v>15</v>
      </c>
      <c r="M188" s="65">
        <f t="shared" si="24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3"/>
        <v>0</v>
      </c>
      <c r="K189" s="72"/>
      <c r="L189" s="20">
        <v>15</v>
      </c>
      <c r="M189" s="65">
        <f t="shared" si="24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5"/>
        <v>0</v>
      </c>
      <c r="H190" s="78">
        <v>0</v>
      </c>
      <c r="I190" s="76">
        <v>0</v>
      </c>
      <c r="J190" s="46">
        <f t="shared" si="23"/>
        <v>0</v>
      </c>
      <c r="K190" s="72"/>
      <c r="L190" s="20">
        <v>80</v>
      </c>
      <c r="M190" s="65">
        <f t="shared" si="24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5"/>
        <v>0</v>
      </c>
      <c r="H191" s="78">
        <v>0</v>
      </c>
      <c r="I191" s="76">
        <v>0</v>
      </c>
      <c r="J191" s="46">
        <f t="shared" si="23"/>
        <v>0</v>
      </c>
      <c r="K191" s="72"/>
      <c r="L191" s="20">
        <v>35</v>
      </c>
      <c r="M191" s="65">
        <f t="shared" si="24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5"/>
        <v>0</v>
      </c>
      <c r="H192" s="78">
        <v>0</v>
      </c>
      <c r="I192" s="76">
        <v>0</v>
      </c>
      <c r="J192" s="46">
        <f t="shared" si="23"/>
        <v>0</v>
      </c>
      <c r="K192" s="72"/>
      <c r="L192" s="20">
        <v>35</v>
      </c>
      <c r="M192" s="65">
        <f t="shared" si="24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5"/>
        <v>0</v>
      </c>
      <c r="H193" s="78">
        <v>0</v>
      </c>
      <c r="I193" s="76">
        <v>0</v>
      </c>
      <c r="J193" s="46">
        <f t="shared" si="23"/>
        <v>0</v>
      </c>
      <c r="K193" s="72"/>
      <c r="L193" s="20">
        <v>60</v>
      </c>
      <c r="M193" s="65">
        <f t="shared" si="24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2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5"/>
        <v>0</v>
      </c>
      <c r="H194" s="78">
        <v>0</v>
      </c>
      <c r="I194" s="76">
        <v>0</v>
      </c>
      <c r="J194" s="46">
        <f t="shared" si="23"/>
        <v>0</v>
      </c>
      <c r="K194" s="72"/>
      <c r="L194" s="20">
        <v>120</v>
      </c>
      <c r="M194" s="65">
        <f t="shared" si="24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2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2</v>
      </c>
      <c r="F195" s="71"/>
      <c r="G195" s="46">
        <f t="shared" si="25"/>
        <v>2</v>
      </c>
      <c r="H195" s="78">
        <v>0</v>
      </c>
      <c r="I195" s="76">
        <v>0</v>
      </c>
      <c r="J195" s="46">
        <f t="shared" si="23"/>
        <v>2</v>
      </c>
      <c r="K195" s="72"/>
      <c r="L195" s="20">
        <v>60</v>
      </c>
      <c r="M195" s="65">
        <f t="shared" si="24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2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5"/>
        <v>0</v>
      </c>
      <c r="H196" s="78">
        <v>0</v>
      </c>
      <c r="I196" s="76">
        <v>0</v>
      </c>
      <c r="J196" s="46">
        <f t="shared" si="23"/>
        <v>0</v>
      </c>
      <c r="K196" s="72"/>
      <c r="L196" s="20">
        <v>120</v>
      </c>
      <c r="M196" s="65">
        <f t="shared" si="24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2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3</v>
      </c>
      <c r="F197" s="71"/>
      <c r="G197" s="46">
        <f t="shared" si="25"/>
        <v>3</v>
      </c>
      <c r="H197" s="78">
        <v>0</v>
      </c>
      <c r="I197" s="76">
        <v>0</v>
      </c>
      <c r="J197" s="46">
        <f t="shared" ref="J197:J264" si="31">+G197-H197-K197-I197</f>
        <v>3</v>
      </c>
      <c r="K197" s="72"/>
      <c r="L197" s="20">
        <v>50</v>
      </c>
      <c r="M197" s="65">
        <f t="shared" si="24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5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ref="M198:M265" si="32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7</v>
      </c>
      <c r="F205" s="71"/>
      <c r="G205" s="46">
        <f t="shared" si="25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1"/>
        <v>0</v>
      </c>
      <c r="K207" s="72"/>
      <c r="L207" s="20">
        <v>50</v>
      </c>
      <c r="M207" s="65">
        <f t="shared" si="32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 t="shared" si="32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 t="shared" si="32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 t="shared" si="32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5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5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5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5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5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5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5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4" si="34">E231+F231</f>
        <v>0</v>
      </c>
      <c r="H231" s="78">
        <v>0</v>
      </c>
      <c r="I231" s="76">
        <v>0</v>
      </c>
      <c r="J231" s="46">
        <f t="shared" si="31"/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4"/>
        <v>0</v>
      </c>
      <c r="H232" s="78">
        <v>0</v>
      </c>
      <c r="I232" s="76">
        <v>0</v>
      </c>
      <c r="J232" s="46">
        <f t="shared" si="31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4"/>
        <v>0</v>
      </c>
      <c r="H233" s="78">
        <v>0</v>
      </c>
      <c r="I233" s="76">
        <v>0</v>
      </c>
      <c r="J233" s="46">
        <f t="shared" si="31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4"/>
        <v>0</v>
      </c>
      <c r="H234" s="78">
        <v>0</v>
      </c>
      <c r="I234" s="76">
        <v>0</v>
      </c>
      <c r="J234" s="46">
        <f t="shared" si="31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2" si="35">E235+F235</f>
        <v>0</v>
      </c>
      <c r="H235" s="78">
        <v>0</v>
      </c>
      <c r="I235" s="76">
        <v>0</v>
      </c>
      <c r="J235" s="46">
        <f t="shared" si="31"/>
        <v>0</v>
      </c>
      <c r="K235" s="72"/>
      <c r="L235" s="20">
        <v>100</v>
      </c>
      <c r="M235" s="65">
        <f t="shared" si="32"/>
        <v>0</v>
      </c>
      <c r="N235" s="17" t="s">
        <v>16</v>
      </c>
      <c r="O235" s="18"/>
      <c r="P235" s="23">
        <f t="shared" ref="P235:P247" si="36">SUM(M235-O235)</f>
        <v>0</v>
      </c>
      <c r="Q235" s="90"/>
      <c r="R235" s="43">
        <f t="shared" ref="R235:R247" si="3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5"/>
        <v>0</v>
      </c>
      <c r="H236" s="78">
        <v>0</v>
      </c>
      <c r="I236" s="76">
        <v>0</v>
      </c>
      <c r="J236" s="46">
        <f t="shared" si="31"/>
        <v>0</v>
      </c>
      <c r="K236" s="72"/>
      <c r="L236" s="20">
        <v>120</v>
      </c>
      <c r="M236" s="65">
        <f t="shared" si="3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3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5"/>
        <v>0</v>
      </c>
      <c r="H237" s="78">
        <v>0</v>
      </c>
      <c r="I237" s="76">
        <v>0</v>
      </c>
      <c r="J237" s="46">
        <f t="shared" si="31"/>
        <v>0</v>
      </c>
      <c r="K237" s="72"/>
      <c r="L237" s="20">
        <v>60</v>
      </c>
      <c r="M237" s="65">
        <f t="shared" si="3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3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5"/>
        <v>0</v>
      </c>
      <c r="H238" s="78">
        <v>0</v>
      </c>
      <c r="I238" s="76">
        <v>0</v>
      </c>
      <c r="J238" s="46">
        <f t="shared" si="31"/>
        <v>0</v>
      </c>
      <c r="K238" s="72"/>
      <c r="L238" s="20">
        <v>150</v>
      </c>
      <c r="M238" s="65">
        <f t="shared" si="3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3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5"/>
        <v>0</v>
      </c>
      <c r="H239" s="78">
        <v>0</v>
      </c>
      <c r="I239" s="76">
        <v>0</v>
      </c>
      <c r="J239" s="46">
        <f t="shared" si="31"/>
        <v>0</v>
      </c>
      <c r="K239" s="72"/>
      <c r="L239" s="20">
        <v>150</v>
      </c>
      <c r="M239" s="65">
        <f t="shared" si="3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3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5"/>
        <v>0</v>
      </c>
      <c r="H240" s="78">
        <v>0</v>
      </c>
      <c r="I240" s="76">
        <v>0</v>
      </c>
      <c r="J240" s="46">
        <f t="shared" si="31"/>
        <v>0</v>
      </c>
      <c r="K240" s="72"/>
      <c r="L240" s="20">
        <v>200</v>
      </c>
      <c r="M240" s="65">
        <f t="shared" si="3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37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5"/>
        <v>0</v>
      </c>
      <c r="H241" s="78">
        <v>0</v>
      </c>
      <c r="I241" s="76">
        <v>0</v>
      </c>
      <c r="J241" s="46">
        <f t="shared" si="31"/>
        <v>0</v>
      </c>
      <c r="K241" s="72"/>
      <c r="L241" s="20"/>
      <c r="M241" s="65">
        <f t="shared" si="3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37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5"/>
        <v>0</v>
      </c>
      <c r="H242" s="78">
        <v>0</v>
      </c>
      <c r="I242" s="76">
        <v>0</v>
      </c>
      <c r="J242" s="46">
        <f t="shared" si="31"/>
        <v>0</v>
      </c>
      <c r="K242" s="72"/>
      <c r="L242" s="20">
        <v>35</v>
      </c>
      <c r="M242" s="65">
        <f t="shared" si="3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37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+'18'!J243</f>
        <v>0</v>
      </c>
      <c r="F243" s="71"/>
      <c r="G243" s="46">
        <f t="shared" si="35"/>
        <v>0</v>
      </c>
      <c r="H243" s="78">
        <v>0</v>
      </c>
      <c r="I243" s="76">
        <v>0</v>
      </c>
      <c r="J243" s="46">
        <f t="shared" si="31"/>
        <v>0</v>
      </c>
      <c r="K243" s="72"/>
      <c r="L243" s="20">
        <v>35</v>
      </c>
      <c r="M243" s="65">
        <f t="shared" si="32"/>
        <v>0</v>
      </c>
      <c r="N243" s="17" t="s">
        <v>16</v>
      </c>
      <c r="O243" s="18"/>
      <c r="P243" s="23">
        <f t="shared" ref="P243:P246" si="38">SUM(M243-O243)</f>
        <v>0</v>
      </c>
      <c r="Q243" s="90"/>
      <c r="R243" s="43">
        <f t="shared" ref="R243:R246" si="3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+'18'!J244</f>
        <v>0</v>
      </c>
      <c r="F244" s="71"/>
      <c r="G244" s="46">
        <f t="shared" si="35"/>
        <v>0</v>
      </c>
      <c r="H244" s="78">
        <v>0</v>
      </c>
      <c r="I244" s="76">
        <v>0</v>
      </c>
      <c r="J244" s="46">
        <f t="shared" si="31"/>
        <v>0</v>
      </c>
      <c r="K244" s="72"/>
      <c r="L244" s="20">
        <v>39</v>
      </c>
      <c r="M244" s="65">
        <f t="shared" si="32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3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+'18'!J245</f>
        <v>3</v>
      </c>
      <c r="F245" s="71"/>
      <c r="G245" s="46">
        <f t="shared" si="35"/>
        <v>3</v>
      </c>
      <c r="H245" s="78">
        <v>2</v>
      </c>
      <c r="I245" s="76">
        <v>0</v>
      </c>
      <c r="J245" s="46">
        <f t="shared" si="31"/>
        <v>1</v>
      </c>
      <c r="K245" s="72"/>
      <c r="L245" s="20">
        <v>55</v>
      </c>
      <c r="M245" s="65">
        <f t="shared" si="32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3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+'18'!J246</f>
        <v>0</v>
      </c>
      <c r="F246" s="71"/>
      <c r="G246" s="46">
        <f t="shared" si="35"/>
        <v>0</v>
      </c>
      <c r="H246" s="78">
        <v>0</v>
      </c>
      <c r="I246" s="76">
        <v>0</v>
      </c>
      <c r="J246" s="46">
        <f t="shared" si="31"/>
        <v>0</v>
      </c>
      <c r="K246" s="72"/>
      <c r="L246" s="20">
        <v>40</v>
      </c>
      <c r="M246" s="65">
        <f t="shared" si="32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3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+'18'!J247</f>
        <v>0</v>
      </c>
      <c r="F247" s="71"/>
      <c r="G247" s="46">
        <f t="shared" si="35"/>
        <v>0</v>
      </c>
      <c r="H247" s="78">
        <v>0</v>
      </c>
      <c r="I247" s="76">
        <v>0</v>
      </c>
      <c r="J247" s="46">
        <f t="shared" si="31"/>
        <v>0</v>
      </c>
      <c r="K247" s="72"/>
      <c r="L247" s="20">
        <v>49</v>
      </c>
      <c r="M247" s="65">
        <f t="shared" si="3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37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+'18'!J248</f>
        <v>0</v>
      </c>
      <c r="F248" s="71"/>
      <c r="G248" s="46">
        <f t="shared" si="35"/>
        <v>0</v>
      </c>
      <c r="H248" s="78">
        <v>0</v>
      </c>
      <c r="I248" s="76">
        <v>0</v>
      </c>
      <c r="J248" s="46">
        <f t="shared" si="3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8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0</v>
      </c>
      <c r="F249" s="71"/>
      <c r="G249" s="46">
        <f t="shared" si="35"/>
        <v>0</v>
      </c>
      <c r="H249" s="78">
        <v>0</v>
      </c>
      <c r="I249" s="76">
        <v>0</v>
      </c>
      <c r="J249" s="46">
        <f t="shared" si="3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8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+'18'!J250</f>
        <v>0</v>
      </c>
      <c r="F250" s="71"/>
      <c r="G250" s="46">
        <f t="shared" si="35"/>
        <v>0</v>
      </c>
      <c r="H250" s="78">
        <v>0</v>
      </c>
      <c r="I250" s="76">
        <v>0</v>
      </c>
      <c r="J250" s="46">
        <f t="shared" si="3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8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+'18'!J251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8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+'18'!J252</f>
        <v>0</v>
      </c>
      <c r="F252" s="71"/>
      <c r="G252" s="46">
        <f t="shared" si="35"/>
        <v>0</v>
      </c>
      <c r="H252" s="78">
        <v>0</v>
      </c>
      <c r="I252" s="76">
        <v>0</v>
      </c>
      <c r="J252" s="46">
        <f t="shared" si="31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8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+'18'!J253</f>
        <v>0</v>
      </c>
      <c r="F253" s="71"/>
      <c r="G253" s="46">
        <f t="shared" si="35"/>
        <v>0</v>
      </c>
      <c r="H253" s="78">
        <v>0</v>
      </c>
      <c r="I253" s="76">
        <v>0</v>
      </c>
      <c r="J253" s="46">
        <f t="shared" si="31"/>
        <v>0</v>
      </c>
      <c r="K253" s="72"/>
      <c r="L253" s="20">
        <v>23</v>
      </c>
      <c r="M253" s="65">
        <f t="shared" si="32"/>
        <v>0</v>
      </c>
      <c r="N253" s="17"/>
      <c r="O253" s="18"/>
      <c r="P253" s="23">
        <f t="shared" si="27"/>
        <v>0</v>
      </c>
      <c r="Q253" s="90"/>
      <c r="R253" s="43">
        <f t="shared" si="28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+'18'!J254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1"/>
        <v>0</v>
      </c>
      <c r="K254" s="72"/>
      <c r="L254" s="20">
        <v>26</v>
      </c>
      <c r="M254" s="65">
        <f t="shared" si="32"/>
        <v>0</v>
      </c>
      <c r="N254" s="17"/>
      <c r="O254" s="18"/>
      <c r="P254" s="23">
        <f t="shared" si="27"/>
        <v>0</v>
      </c>
      <c r="Q254" s="90"/>
      <c r="R254" s="43">
        <f t="shared" si="28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+'18'!J255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1"/>
        <v>0</v>
      </c>
      <c r="K255" s="72"/>
      <c r="L255" s="20">
        <v>15</v>
      </c>
      <c r="M255" s="65">
        <f t="shared" si="32"/>
        <v>0</v>
      </c>
      <c r="N255" s="17"/>
      <c r="O255" s="18"/>
      <c r="P255" s="23">
        <f t="shared" si="27"/>
        <v>0</v>
      </c>
      <c r="Q255" s="90"/>
      <c r="R255" s="43">
        <f t="shared" si="28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+'18'!J256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1"/>
        <v>0</v>
      </c>
      <c r="K256" s="72"/>
      <c r="L256" s="20">
        <v>15</v>
      </c>
      <c r="M256" s="65">
        <f t="shared" si="32"/>
        <v>0</v>
      </c>
      <c r="N256" s="17"/>
      <c r="O256" s="18"/>
      <c r="P256" s="23">
        <f t="shared" si="27"/>
        <v>0</v>
      </c>
      <c r="Q256" s="90"/>
      <c r="R256" s="43">
        <f t="shared" si="28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+'18'!J257</f>
        <v>0</v>
      </c>
      <c r="F257" s="71"/>
      <c r="G257" s="46">
        <f t="shared" si="35"/>
        <v>0</v>
      </c>
      <c r="H257" s="78">
        <v>0</v>
      </c>
      <c r="I257" s="76">
        <v>0</v>
      </c>
      <c r="J257" s="46">
        <f t="shared" si="31"/>
        <v>0</v>
      </c>
      <c r="K257" s="72"/>
      <c r="L257" s="20">
        <v>15</v>
      </c>
      <c r="M257" s="65">
        <f t="shared" si="32"/>
        <v>0</v>
      </c>
      <c r="N257" s="17"/>
      <c r="O257" s="18"/>
      <c r="P257" s="23">
        <f t="shared" si="27"/>
        <v>0</v>
      </c>
      <c r="Q257" s="90"/>
      <c r="R257" s="43">
        <f t="shared" si="28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+'18'!J258</f>
        <v>0</v>
      </c>
      <c r="F258" s="71"/>
      <c r="G258" s="46">
        <f t="shared" si="35"/>
        <v>0</v>
      </c>
      <c r="H258" s="78">
        <v>0</v>
      </c>
      <c r="I258" s="76">
        <v>0</v>
      </c>
      <c r="J258" s="46">
        <f t="shared" si="31"/>
        <v>0</v>
      </c>
      <c r="K258" s="72"/>
      <c r="L258" s="20">
        <v>10</v>
      </c>
      <c r="M258" s="65">
        <f t="shared" si="32"/>
        <v>0</v>
      </c>
      <c r="N258" s="17"/>
      <c r="O258" s="18"/>
      <c r="P258" s="23">
        <f t="shared" si="27"/>
        <v>0</v>
      </c>
      <c r="Q258" s="90"/>
      <c r="R258" s="43">
        <f t="shared" si="28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+'18'!J259</f>
        <v>0</v>
      </c>
      <c r="F259" s="71"/>
      <c r="G259" s="46">
        <f t="shared" si="35"/>
        <v>0</v>
      </c>
      <c r="H259" s="78">
        <v>0</v>
      </c>
      <c r="I259" s="76">
        <v>0</v>
      </c>
      <c r="J259" s="46">
        <f t="shared" si="31"/>
        <v>0</v>
      </c>
      <c r="K259" s="72"/>
      <c r="L259" s="20">
        <v>10</v>
      </c>
      <c r="M259" s="65">
        <f t="shared" si="32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8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+'18'!J260</f>
        <v>0</v>
      </c>
      <c r="F260" s="71"/>
      <c r="G260" s="46">
        <f t="shared" si="35"/>
        <v>0</v>
      </c>
      <c r="H260" s="78">
        <v>0</v>
      </c>
      <c r="I260" s="76">
        <v>0</v>
      </c>
      <c r="J260" s="46">
        <f t="shared" si="3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27"/>
        <v>0</v>
      </c>
      <c r="Q260" s="90"/>
      <c r="R260" s="43">
        <f t="shared" si="28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+'18'!J261</f>
        <v>0</v>
      </c>
      <c r="F261" s="71"/>
      <c r="G261" s="46">
        <f t="shared" si="35"/>
        <v>0</v>
      </c>
      <c r="H261" s="78">
        <v>0</v>
      </c>
      <c r="I261" s="76">
        <v>0</v>
      </c>
      <c r="J261" s="46">
        <f t="shared" si="3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27"/>
        <v>0</v>
      </c>
      <c r="Q261" s="90"/>
      <c r="R261" s="43">
        <f t="shared" si="28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+'18'!J262</f>
        <v>0</v>
      </c>
      <c r="F262" s="71"/>
      <c r="G262" s="46">
        <f t="shared" si="35"/>
        <v>0</v>
      </c>
      <c r="H262" s="78">
        <v>0</v>
      </c>
      <c r="I262" s="76">
        <v>0</v>
      </c>
      <c r="J262" s="46">
        <f t="shared" si="3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27"/>
        <v>0</v>
      </c>
      <c r="Q262" s="90"/>
      <c r="R262" s="43">
        <f t="shared" si="28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+'18'!J263</f>
        <v>0</v>
      </c>
      <c r="F263" s="71"/>
      <c r="G263" s="46">
        <f t="shared" ref="G263" si="40">E263+F263</f>
        <v>0</v>
      </c>
      <c r="H263" s="78">
        <v>0</v>
      </c>
      <c r="I263" s="76">
        <v>0</v>
      </c>
      <c r="J263" s="46">
        <f t="shared" si="3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ref="P263" si="41">SUM(M263-O263)</f>
        <v>0</v>
      </c>
      <c r="Q263" s="90"/>
      <c r="R263" s="43">
        <f t="shared" ref="R263" si="42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27"/>
        <v>0</v>
      </c>
      <c r="Q264" s="90"/>
      <c r="R264" s="43">
        <f t="shared" si="28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3">E265+F265</f>
        <v>0</v>
      </c>
      <c r="H265" s="78">
        <v>0</v>
      </c>
      <c r="I265" s="76">
        <v>0</v>
      </c>
      <c r="J265" s="46">
        <f t="shared" ref="J265" si="44">+G265-H265-K265-I265</f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ref="P265" si="45">SUM(M265-O265)</f>
        <v>0</v>
      </c>
      <c r="Q265" s="90"/>
      <c r="R265" s="43">
        <f t="shared" ref="R265" si="46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232.08999999999997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320</v>
      </c>
      <c r="O270" s="2">
        <v>60</v>
      </c>
      <c r="P270" s="2">
        <v>130</v>
      </c>
      <c r="Q270" s="88">
        <v>130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278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278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6</v>
      </c>
      <c r="F6" s="71"/>
      <c r="G6" s="46">
        <f t="shared" si="0"/>
        <v>6</v>
      </c>
      <c r="H6" s="78">
        <v>0</v>
      </c>
      <c r="I6" s="76">
        <v>0</v>
      </c>
      <c r="J6" s="46">
        <f t="shared" si="1"/>
        <v>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>
        <v>2</v>
      </c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2">
        <f t="shared" si="3"/>
        <v>75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3</v>
      </c>
      <c r="F154" s="71"/>
      <c r="G154" s="46">
        <f t="shared" si="20"/>
        <v>3</v>
      </c>
      <c r="H154" s="78">
        <v>0</v>
      </c>
      <c r="I154" s="76">
        <v>0</v>
      </c>
      <c r="J154" s="46">
        <f t="shared" si="21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0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+'19'!J245</f>
        <v>1</v>
      </c>
      <c r="F245" s="71"/>
      <c r="G245" s="46">
        <f t="shared" si="39"/>
        <v>1</v>
      </c>
      <c r="H245" s="78">
        <v>0</v>
      </c>
      <c r="I245" s="76">
        <v>0</v>
      </c>
      <c r="J245" s="46">
        <f t="shared" si="40"/>
        <v>0</v>
      </c>
      <c r="K245" s="72">
        <v>1</v>
      </c>
      <c r="L245" s="20">
        <v>55</v>
      </c>
      <c r="M245" s="65">
        <f t="shared" si="43"/>
        <v>55</v>
      </c>
      <c r="N245" s="17" t="s">
        <v>16</v>
      </c>
      <c r="O245" s="18"/>
      <c r="P245" s="122">
        <f t="shared" si="35"/>
        <v>55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+'19'!J260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38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+'19'!J262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+'19'!J263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/>
      <c r="R263" s="43">
        <f t="shared" ref="R263" si="48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+'19'!J264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/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409.43999999999994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73" t="s">
        <v>212</v>
      </c>
      <c r="L267" s="174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600</v>
      </c>
      <c r="O270" s="2">
        <v>100</v>
      </c>
      <c r="P270" s="2">
        <v>220</v>
      </c>
      <c r="Q270" s="88">
        <v>75</v>
      </c>
      <c r="R270" s="2">
        <v>55</v>
      </c>
      <c r="S270" s="2">
        <v>150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575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575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6">
    <mergeCell ref="Q3:Q4"/>
    <mergeCell ref="R3:R4"/>
    <mergeCell ref="K267:L26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5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5</v>
      </c>
      <c r="F6" s="71"/>
      <c r="G6" s="46">
        <f t="shared" si="0"/>
        <v>5</v>
      </c>
      <c r="H6" s="78">
        <v>0</v>
      </c>
      <c r="I6" s="76">
        <v>0</v>
      </c>
      <c r="J6" s="46">
        <f t="shared" si="1"/>
        <v>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2">
        <f t="shared" si="3"/>
        <v>100</v>
      </c>
      <c r="Q50" s="121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+'20'!J261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+'20'!J263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53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+'20'!J264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>
        <v>20.36</v>
      </c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413.25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350</v>
      </c>
      <c r="O270" s="2">
        <v>125</v>
      </c>
      <c r="P270" s="2">
        <v>125</v>
      </c>
      <c r="Q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650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650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5</v>
      </c>
      <c r="F5" s="71">
        <v>2</v>
      </c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</v>
      </c>
      <c r="F6" s="71">
        <v>5</v>
      </c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</v>
      </c>
      <c r="F11" s="71">
        <v>2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2</v>
      </c>
      <c r="F15" s="71">
        <v>2</v>
      </c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2</v>
      </c>
      <c r="F18" s="71">
        <v>2</v>
      </c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>
        <v>1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</v>
      </c>
      <c r="F22" s="71">
        <v>2</v>
      </c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>
        <v>2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>
        <v>1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>
        <v>1</v>
      </c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3</v>
      </c>
      <c r="F48" s="71">
        <v>2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4</v>
      </c>
      <c r="F50" s="71">
        <v>2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>
        <v>2</v>
      </c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</v>
      </c>
      <c r="F132" s="71">
        <v>4</v>
      </c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30</v>
      </c>
      <c r="P132" s="122">
        <f t="shared" si="8"/>
        <v>90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3</v>
      </c>
      <c r="F133" s="71">
        <v>4</v>
      </c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3</v>
      </c>
      <c r="F154" s="71">
        <v>4</v>
      </c>
      <c r="G154" s="46">
        <f t="shared" si="23"/>
        <v>7</v>
      </c>
      <c r="H154" s="78">
        <v>0</v>
      </c>
      <c r="I154" s="76">
        <v>0</v>
      </c>
      <c r="J154" s="46">
        <f t="shared" si="24"/>
        <v>4</v>
      </c>
      <c r="K154" s="72">
        <v>3</v>
      </c>
      <c r="L154" s="20">
        <v>25</v>
      </c>
      <c r="M154" s="65">
        <f>+L154*K154</f>
        <v>75</v>
      </c>
      <c r="N154" s="17" t="s">
        <v>16</v>
      </c>
      <c r="O154" s="18">
        <v>36</v>
      </c>
      <c r="P154" s="122">
        <f>SUM(M154-O154)</f>
        <v>39</v>
      </c>
      <c r="Q154" s="90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3</v>
      </c>
      <c r="F197" s="71"/>
      <c r="G197" s="46">
        <f t="shared" si="30"/>
        <v>3</v>
      </c>
      <c r="H197" s="78">
        <v>0</v>
      </c>
      <c r="I197" s="76">
        <v>0</v>
      </c>
      <c r="J197" s="46">
        <f t="shared" si="31"/>
        <v>3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+'21'!J245</f>
        <v>0</v>
      </c>
      <c r="F245" s="71">
        <v>3</v>
      </c>
      <c r="G245" s="46">
        <f t="shared" si="42"/>
        <v>3</v>
      </c>
      <c r="H245" s="78">
        <v>0</v>
      </c>
      <c r="I245" s="76">
        <v>0</v>
      </c>
      <c r="J245" s="46">
        <f t="shared" si="43"/>
        <v>3</v>
      </c>
      <c r="K245" s="72"/>
      <c r="L245" s="20">
        <v>55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+'21'!J260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+'21'!J261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+'21'!J262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+'21'!J263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ref="P263" si="52">SUM(M263-O263)</f>
        <v>0</v>
      </c>
      <c r="Q263" s="90">
        <v>20.36</v>
      </c>
      <c r="R263" s="43">
        <f t="shared" ref="R263" si="53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4">E265+F265</f>
        <v>0</v>
      </c>
      <c r="H265" s="78">
        <v>0</v>
      </c>
      <c r="I265" s="76">
        <v>0</v>
      </c>
      <c r="J265" s="46">
        <f t="shared" ref="J265" si="55">+G265-H265-K265-I265</f>
        <v>0</v>
      </c>
      <c r="K265" s="72"/>
      <c r="L265" s="20"/>
      <c r="M265" s="65">
        <f t="shared" ref="M265" si="56">+L265*K265</f>
        <v>0</v>
      </c>
      <c r="N265" s="17" t="s">
        <v>16</v>
      </c>
      <c r="O265" s="18"/>
      <c r="P265" s="23">
        <f t="shared" ref="P265" si="57">SUM(M265-O265)</f>
        <v>0</v>
      </c>
      <c r="Q265" s="90">
        <v>20.36</v>
      </c>
      <c r="R265" s="43">
        <f t="shared" ref="R265" si="58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295.20999999999998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695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260</v>
      </c>
      <c r="O270" s="2">
        <v>50</v>
      </c>
      <c r="P270" s="2">
        <v>50</v>
      </c>
      <c r="Q270" s="2">
        <v>110</v>
      </c>
      <c r="R270" s="2">
        <v>50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216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219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219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>
        <v>2</v>
      </c>
      <c r="G66" s="46">
        <f t="shared" si="5"/>
        <v>4</v>
      </c>
      <c r="H66" s="78">
        <v>2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6</v>
      </c>
      <c r="F82" s="71"/>
      <c r="G82" s="46">
        <f>E82+F82</f>
        <v>6</v>
      </c>
      <c r="H82" s="78">
        <v>0</v>
      </c>
      <c r="I82" s="76">
        <v>0</v>
      </c>
      <c r="J82" s="46">
        <f>+G82-H82-K82-I82</f>
        <v>6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4</v>
      </c>
      <c r="F154" s="71"/>
      <c r="G154" s="46">
        <f t="shared" si="20"/>
        <v>4</v>
      </c>
      <c r="H154" s="78">
        <v>0</v>
      </c>
      <c r="I154" s="76">
        <v>0</v>
      </c>
      <c r="J154" s="46">
        <f t="shared" si="21"/>
        <v>3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2">
        <f t="shared" si="26"/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>
        <v>5</v>
      </c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0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22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3</v>
      </c>
      <c r="F197" s="71">
        <v>2</v>
      </c>
      <c r="G197" s="46">
        <f t="shared" si="27"/>
        <v>5</v>
      </c>
      <c r="H197" s="78">
        <v>0</v>
      </c>
      <c r="I197" s="76">
        <v>0</v>
      </c>
      <c r="J197" s="46">
        <f t="shared" si="28"/>
        <v>4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2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+'22'!J245</f>
        <v>3</v>
      </c>
      <c r="F245" s="71"/>
      <c r="G245" s="46">
        <f t="shared" si="39"/>
        <v>3</v>
      </c>
      <c r="H245" s="78">
        <v>0</v>
      </c>
      <c r="I245" s="76">
        <v>0</v>
      </c>
      <c r="J245" s="46">
        <f t="shared" si="40"/>
        <v>3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+'22'!J262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+'22'!J263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+'22'!J264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338.01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635</v>
      </c>
      <c r="O270" s="2">
        <v>635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153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153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52"/>
  <sheetViews>
    <sheetView zoomScale="70" zoomScaleNormal="70" workbookViewId="0">
      <pane xSplit="10" ySplit="4" topLeftCell="M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8</v>
      </c>
      <c r="F6" s="71"/>
      <c r="G6" s="46">
        <f t="shared" si="0"/>
        <v>8</v>
      </c>
      <c r="H6" s="78">
        <v>0</v>
      </c>
      <c r="I6" s="76">
        <v>0</v>
      </c>
      <c r="J6" s="46">
        <f t="shared" si="1"/>
        <v>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27</v>
      </c>
      <c r="P80" s="122">
        <f t="shared" si="3"/>
        <v>28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28</v>
      </c>
      <c r="P81" s="122">
        <f t="shared" ref="P81:P172" si="8">SUM(M81-O81)</f>
        <v>27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2</v>
      </c>
      <c r="F116" s="71"/>
      <c r="G116" s="46">
        <f t="shared" si="23"/>
        <v>2</v>
      </c>
      <c r="H116" s="78">
        <v>0</v>
      </c>
      <c r="I116" s="76">
        <v>0</v>
      </c>
      <c r="J116" s="46">
        <f t="shared" si="24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8</v>
      </c>
      <c r="F117" s="71"/>
      <c r="G117" s="46">
        <f t="shared" si="23"/>
        <v>8</v>
      </c>
      <c r="H117" s="78">
        <v>0</v>
      </c>
      <c r="I117" s="76">
        <v>0</v>
      </c>
      <c r="J117" s="46">
        <f t="shared" si="24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2</v>
      </c>
      <c r="F150" s="71"/>
      <c r="G150" s="46">
        <f t="shared" si="23"/>
        <v>2</v>
      </c>
      <c r="H150" s="78">
        <v>0</v>
      </c>
      <c r="I150" s="76">
        <v>0</v>
      </c>
      <c r="J150" s="46">
        <f t="shared" si="24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4" si="34">+L177*K177</f>
        <v>0</v>
      </c>
      <c r="N177" s="17" t="s">
        <v>16</v>
      </c>
      <c r="O177" s="18"/>
      <c r="P177" s="23">
        <f t="shared" ref="P177:P264" si="35">SUM(M177-O177)</f>
        <v>0</v>
      </c>
      <c r="Q177" s="90"/>
      <c r="R177" s="43">
        <f t="shared" ref="R177:R264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6</v>
      </c>
      <c r="F205" s="71"/>
      <c r="G205" s="46">
        <f t="shared" si="30"/>
        <v>6</v>
      </c>
      <c r="H205" s="78">
        <v>0</v>
      </c>
      <c r="I205" s="76">
        <v>0</v>
      </c>
      <c r="J205" s="46">
        <f t="shared" si="31"/>
        <v>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4" si="40">E231+F231</f>
        <v>0</v>
      </c>
      <c r="H231" s="78">
        <v>0</v>
      </c>
      <c r="I231" s="76">
        <v>0</v>
      </c>
      <c r="J231" s="46">
        <f t="shared" ref="J231:J26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39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+'23'!J245</f>
        <v>3</v>
      </c>
      <c r="F245" s="71"/>
      <c r="G245" s="46">
        <f t="shared" si="42"/>
        <v>3</v>
      </c>
      <c r="H245" s="78">
        <v>0</v>
      </c>
      <c r="I245" s="76">
        <v>0</v>
      </c>
      <c r="J245" s="46">
        <f t="shared" si="43"/>
        <v>1</v>
      </c>
      <c r="K245" s="72">
        <v>2</v>
      </c>
      <c r="L245" s="20">
        <v>55</v>
      </c>
      <c r="M245" s="65">
        <f t="shared" si="47"/>
        <v>110</v>
      </c>
      <c r="N245" s="17" t="s">
        <v>16</v>
      </c>
      <c r="O245" s="18">
        <v>27</v>
      </c>
      <c r="P245" s="122">
        <f t="shared" si="48"/>
        <v>83</v>
      </c>
      <c r="Q245" s="90"/>
      <c r="R245" s="43">
        <f t="shared" si="49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40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49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39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35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6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28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6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23</v>
      </c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26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15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15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15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>
        <v>10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>
        <v>10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6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+'23'!J260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6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6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6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+'23'!J263</f>
        <v>0</v>
      </c>
      <c r="F263" s="71"/>
      <c r="G263" s="46">
        <f t="shared" ref="G263" si="50">E263+F263</f>
        <v>0</v>
      </c>
      <c r="H263" s="78">
        <v>0</v>
      </c>
      <c r="I263" s="76">
        <v>0</v>
      </c>
      <c r="J263" s="46">
        <f t="shared" ref="J263" si="51">+G263-H263-K263-I263</f>
        <v>0</v>
      </c>
      <c r="K263" s="72"/>
      <c r="L263" s="20"/>
      <c r="M263" s="65">
        <f t="shared" ref="M263" si="52">+L263*K263</f>
        <v>0</v>
      </c>
      <c r="N263" s="17" t="s">
        <v>16</v>
      </c>
      <c r="O263" s="18"/>
      <c r="P263" s="23">
        <f t="shared" ref="P263" si="53">SUM(M263-O263)</f>
        <v>0</v>
      </c>
      <c r="Q263" s="90">
        <v>20.36</v>
      </c>
      <c r="R263" s="43">
        <f t="shared" ref="R263" si="54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6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5">E265+F265</f>
        <v>0</v>
      </c>
      <c r="H265" s="78">
        <v>0</v>
      </c>
      <c r="I265" s="76">
        <v>0</v>
      </c>
      <c r="J265" s="46">
        <f t="shared" ref="J265" si="56">+G265-H265-K265-I265</f>
        <v>0</v>
      </c>
      <c r="K265" s="72"/>
      <c r="L265" s="20"/>
      <c r="M265" s="65">
        <f t="shared" ref="M265" si="57">+L265*K265</f>
        <v>0</v>
      </c>
      <c r="N265" s="17" t="s">
        <v>16</v>
      </c>
      <c r="O265" s="18"/>
      <c r="P265" s="23">
        <f t="shared" ref="P265" si="58">SUM(M265-O265)</f>
        <v>0</v>
      </c>
      <c r="Q265" s="90">
        <v>20.36</v>
      </c>
      <c r="R265" s="43">
        <f t="shared" ref="R265" si="59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312.43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260</v>
      </c>
      <c r="O270" s="2">
        <v>50</v>
      </c>
      <c r="P270" s="2">
        <v>55</v>
      </c>
      <c r="Q270" s="2">
        <v>155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257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333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333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352"/>
  <sheetViews>
    <sheetView zoomScale="70" zoomScaleNormal="70" workbookViewId="0">
      <pane xSplit="10" ySplit="4" topLeftCell="K71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</v>
      </c>
      <c r="F5" s="71">
        <v>2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8</v>
      </c>
      <c r="F6" s="71">
        <v>5</v>
      </c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</v>
      </c>
      <c r="F22" s="71">
        <v>3</v>
      </c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7</v>
      </c>
      <c r="F28" s="71">
        <v>2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</v>
      </c>
      <c r="F32" s="71">
        <v>2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>
        <v>2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4</v>
      </c>
      <c r="F46" s="71">
        <v>2</v>
      </c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>
        <v>2</v>
      </c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>
        <v>2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>
        <v>2</v>
      </c>
      <c r="G59" s="46">
        <f t="shared" si="5"/>
        <v>4</v>
      </c>
      <c r="H59" s="78">
        <v>0</v>
      </c>
      <c r="I59" s="76">
        <v>0</v>
      </c>
      <c r="J59" s="46">
        <f t="shared" si="6"/>
        <v>2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>
        <v>1</v>
      </c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28</v>
      </c>
      <c r="P80" s="122">
        <f t="shared" si="3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27</v>
      </c>
      <c r="P81" s="122">
        <f t="shared" ref="P81:P144" si="8">SUM(M81-O81)</f>
        <v>83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8</v>
      </c>
      <c r="F117" s="71"/>
      <c r="G117" s="46">
        <f t="shared" si="20"/>
        <v>8</v>
      </c>
      <c r="H117" s="78">
        <v>0</v>
      </c>
      <c r="I117" s="76">
        <v>0</v>
      </c>
      <c r="J117" s="46">
        <f t="shared" si="21"/>
        <v>8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2</v>
      </c>
      <c r="F132" s="71">
        <v>2</v>
      </c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3</v>
      </c>
      <c r="F133" s="71">
        <v>2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3</v>
      </c>
      <c r="F154" s="71"/>
      <c r="G154" s="46">
        <f t="shared" si="20"/>
        <v>3</v>
      </c>
      <c r="H154" s="78">
        <v>0</v>
      </c>
      <c r="I154" s="76">
        <v>1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1</v>
      </c>
      <c r="K197" s="72">
        <v>3</v>
      </c>
      <c r="L197" s="20">
        <v>50</v>
      </c>
      <c r="M197" s="65">
        <f t="shared" si="31"/>
        <v>150</v>
      </c>
      <c r="N197" s="17" t="s">
        <v>16</v>
      </c>
      <c r="O197" s="18">
        <v>75</v>
      </c>
      <c r="P197" s="122">
        <f t="shared" si="26"/>
        <v>75</v>
      </c>
      <c r="Q197" s="90">
        <v>23.74</v>
      </c>
      <c r="R197" s="43">
        <f t="shared" si="32"/>
        <v>71.22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+'24'!J245</f>
        <v>1</v>
      </c>
      <c r="F245" s="71"/>
      <c r="G245" s="46">
        <f t="shared" si="39"/>
        <v>1</v>
      </c>
      <c r="H245" s="78">
        <v>0</v>
      </c>
      <c r="I245" s="76">
        <v>0</v>
      </c>
      <c r="J245" s="46">
        <f t="shared" si="40"/>
        <v>0</v>
      </c>
      <c r="K245" s="72">
        <v>1</v>
      </c>
      <c r="L245" s="20">
        <v>55</v>
      </c>
      <c r="M245" s="65">
        <f t="shared" si="43"/>
        <v>55</v>
      </c>
      <c r="N245" s="17" t="s">
        <v>16</v>
      </c>
      <c r="O245" s="18"/>
      <c r="P245" s="122">
        <f t="shared" si="36"/>
        <v>55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6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6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ref="J263" si="45">+G263-H263-K263-I263</f>
        <v>0</v>
      </c>
      <c r="K263" s="72"/>
      <c r="L263" s="20"/>
      <c r="M263" s="65">
        <f t="shared" ref="M263" si="46">+L263*K263</f>
        <v>0</v>
      </c>
      <c r="N263" s="17" t="s">
        <v>16</v>
      </c>
      <c r="O263" s="18"/>
      <c r="P263" s="23">
        <f t="shared" si="36"/>
        <v>0</v>
      </c>
      <c r="Q263" s="90">
        <v>20.36</v>
      </c>
      <c r="R263" s="43">
        <f t="shared" ref="R263" si="47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8">SUM(M264-O264)</f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314.78999999999996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440</v>
      </c>
      <c r="O270" s="2">
        <v>60</v>
      </c>
      <c r="P270" s="2">
        <v>165</v>
      </c>
      <c r="Q270" s="2">
        <v>215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350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180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180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52"/>
  <sheetViews>
    <sheetView zoomScale="70" zoomScaleNormal="70" workbookViewId="0">
      <pane xSplit="10" ySplit="4" topLeftCell="M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64</v>
      </c>
      <c r="P20" s="122">
        <f t="shared" si="3"/>
        <v>66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0</v>
      </c>
      <c r="K26" s="72">
        <v>3</v>
      </c>
      <c r="L26" s="15">
        <v>100</v>
      </c>
      <c r="M26" s="65">
        <f t="shared" si="2"/>
        <v>300</v>
      </c>
      <c r="N26" s="17" t="s">
        <v>16</v>
      </c>
      <c r="O26" s="18">
        <v>150</v>
      </c>
      <c r="P26" s="122">
        <f t="shared" si="3"/>
        <v>150</v>
      </c>
      <c r="Q26" s="121">
        <v>32.97</v>
      </c>
      <c r="R26" s="43">
        <f t="shared" si="4"/>
        <v>98.91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8</v>
      </c>
      <c r="F117" s="71"/>
      <c r="G117" s="46">
        <f t="shared" si="20"/>
        <v>8</v>
      </c>
      <c r="H117" s="78">
        <v>1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+'25'!J259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+'25'!J260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+'25'!J262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+'25'!J263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+'25'!J264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314.33999999999997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945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326</v>
      </c>
      <c r="O270" s="2">
        <v>83</v>
      </c>
      <c r="P270" s="2">
        <v>133</v>
      </c>
      <c r="Q270" s="2">
        <v>110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214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405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405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3"/>
        <v>50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>
        <v>4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0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22">
        <f t="shared" si="3"/>
        <v>240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7</v>
      </c>
      <c r="F117" s="71"/>
      <c r="G117" s="46">
        <f t="shared" si="20"/>
        <v>7</v>
      </c>
      <c r="H117" s="78">
        <v>1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2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2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1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6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1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0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0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+'26'!J259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20" ht="25.5" x14ac:dyDescent="0.55000000000000004">
      <c r="A260" s="10">
        <v>250</v>
      </c>
      <c r="B260" s="10"/>
      <c r="C260" s="19"/>
      <c r="D260" s="10"/>
      <c r="E260" s="64">
        <f>+'26'!J260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20" ht="25.5" x14ac:dyDescent="0.55000000000000004">
      <c r="A261" s="10">
        <v>251</v>
      </c>
      <c r="B261" s="10"/>
      <c r="C261" s="19"/>
      <c r="D261" s="10"/>
      <c r="E261" s="64">
        <f>+'26'!J261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20" ht="25.5" x14ac:dyDescent="0.55000000000000004">
      <c r="A262" s="10">
        <v>252</v>
      </c>
      <c r="B262" s="10"/>
      <c r="C262" s="19"/>
      <c r="D262" s="10"/>
      <c r="E262" s="64">
        <f>+'26'!J262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20" ht="25.5" x14ac:dyDescent="0.55000000000000004">
      <c r="A263" s="10">
        <v>253</v>
      </c>
      <c r="B263" s="10"/>
      <c r="C263" s="19"/>
      <c r="D263" s="10"/>
      <c r="E263" s="64">
        <f>+'26'!J263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20" ht="25.5" x14ac:dyDescent="0.55000000000000004">
      <c r="A264" s="10">
        <v>254</v>
      </c>
      <c r="B264" s="10"/>
      <c r="C264" s="19"/>
      <c r="D264" s="10"/>
      <c r="E264" s="64">
        <f>+'26'!J264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>
        <v>20.36</v>
      </c>
      <c r="R264" s="43">
        <f t="shared" si="32"/>
        <v>0</v>
      </c>
    </row>
    <row r="265" spans="1:20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49">E265+F265</f>
        <v>0</v>
      </c>
      <c r="H265" s="78">
        <v>0</v>
      </c>
      <c r="I265" s="76">
        <v>0</v>
      </c>
      <c r="J265" s="46">
        <f t="shared" ref="J265" si="50">+G265-H265-K265-I265</f>
        <v>0</v>
      </c>
      <c r="K265" s="72"/>
      <c r="L265" s="20"/>
      <c r="M265" s="65">
        <f t="shared" ref="M265" si="51">+L265*K265</f>
        <v>0</v>
      </c>
      <c r="N265" s="17" t="s">
        <v>16</v>
      </c>
      <c r="O265" s="18"/>
      <c r="P265" s="23">
        <f t="shared" ref="P265" si="52">SUM(M265-O265)</f>
        <v>0</v>
      </c>
      <c r="Q265" s="90">
        <v>20.36</v>
      </c>
      <c r="R265" s="43">
        <f t="shared" ref="R265" si="53">+K265*Q265</f>
        <v>0</v>
      </c>
    </row>
    <row r="266" spans="1:20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413.11999999999995</v>
      </c>
      <c r="S266" s="75"/>
    </row>
    <row r="267" spans="1:20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20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1210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20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455</v>
      </c>
      <c r="O270" s="2">
        <v>50</v>
      </c>
      <c r="P270" s="2">
        <v>85</v>
      </c>
      <c r="Q270" s="2">
        <v>50</v>
      </c>
      <c r="R270" s="2">
        <v>100</v>
      </c>
      <c r="S270" s="2">
        <v>50</v>
      </c>
      <c r="T270" s="2">
        <v>120</v>
      </c>
    </row>
    <row r="271" spans="1:20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20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200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555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555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52"/>
  <sheetViews>
    <sheetView zoomScale="70" zoomScaleNormal="70" workbookViewId="0">
      <pane xSplit="10" ySplit="4" topLeftCell="L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>
        <v>1</v>
      </c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53</v>
      </c>
      <c r="P80" s="122">
        <f t="shared" si="7"/>
        <v>57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6</v>
      </c>
      <c r="F117" s="71"/>
      <c r="G117" s="46">
        <f t="shared" si="20"/>
        <v>6</v>
      </c>
      <c r="H117" s="78">
        <v>0</v>
      </c>
      <c r="I117" s="76">
        <v>0</v>
      </c>
      <c r="J117" s="46">
        <f t="shared" si="21"/>
        <v>6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2</v>
      </c>
      <c r="F154" s="71"/>
      <c r="G154" s="46">
        <f t="shared" si="20"/>
        <v>2</v>
      </c>
      <c r="H154" s="78">
        <v>0</v>
      </c>
      <c r="I154" s="76">
        <v>0</v>
      </c>
      <c r="J154" s="46">
        <f t="shared" si="21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25</v>
      </c>
      <c r="P154" s="122">
        <f t="shared" si="26"/>
        <v>25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 t="shared" si="26"/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1</v>
      </c>
      <c r="F197" s="71"/>
      <c r="G197" s="46">
        <f t="shared" si="27"/>
        <v>1</v>
      </c>
      <c r="H197" s="78">
        <v>0</v>
      </c>
      <c r="I197" s="76">
        <v>0</v>
      </c>
      <c r="J197" s="46">
        <f t="shared" si="28"/>
        <v>0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22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6</v>
      </c>
      <c r="F205" s="71"/>
      <c r="G205" s="46">
        <f t="shared" si="27"/>
        <v>6</v>
      </c>
      <c r="H205" s="78">
        <v>0</v>
      </c>
      <c r="I205" s="76">
        <v>0</v>
      </c>
      <c r="J205" s="46">
        <f t="shared" si="28"/>
        <v>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+'27'!J260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+'27'!J262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4" si="45">SUM(M262-O262)</f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+'27'!J263</f>
        <v>0</v>
      </c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>
        <v>20.36</v>
      </c>
      <c r="R263" s="43">
        <f t="shared" ref="R263" si="50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>
        <f>+'27'!J264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>
        <v>20.36</v>
      </c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304.3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715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407</v>
      </c>
      <c r="O270" s="2">
        <v>150</v>
      </c>
      <c r="P270" s="2">
        <v>257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103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205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205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U352"/>
  <sheetViews>
    <sheetView zoomScale="70" zoomScaleNormal="70" workbookViewId="0">
      <pane xSplit="10" ySplit="4" topLeftCell="K266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12</v>
      </c>
      <c r="F6" s="71">
        <v>3</v>
      </c>
      <c r="G6" s="46">
        <f t="shared" si="0"/>
        <v>15</v>
      </c>
      <c r="H6" s="78">
        <v>0</v>
      </c>
      <c r="I6" s="76">
        <v>0</v>
      </c>
      <c r="J6" s="46">
        <f t="shared" si="1"/>
        <v>14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4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5</v>
      </c>
      <c r="F18" s="71">
        <v>2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64</v>
      </c>
      <c r="P20" s="122">
        <f t="shared" si="3"/>
        <v>66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3</v>
      </c>
      <c r="F22" s="71">
        <v>2</v>
      </c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>SUM(M28-O28)</f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>
        <v>2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6</v>
      </c>
      <c r="F48" s="71">
        <v>2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7</v>
      </c>
      <c r="F50" s="71">
        <v>2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ref="P50:P80" si="7">SUM(M50-O50)</f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>
        <v>1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>
        <v>1</v>
      </c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2">
        <f t="shared" si="7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>
        <v>2</v>
      </c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>
        <v>2</v>
      </c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7</v>
      </c>
      <c r="F112" s="71"/>
      <c r="G112" s="46">
        <f t="shared" si="21"/>
        <v>7</v>
      </c>
      <c r="H112" s="78">
        <v>0</v>
      </c>
      <c r="I112" s="76">
        <v>0</v>
      </c>
      <c r="J112" s="46">
        <f t="shared" si="22"/>
        <v>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9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3</v>
      </c>
      <c r="F113" s="71"/>
      <c r="G113" s="46">
        <f t="shared" si="21"/>
        <v>3</v>
      </c>
      <c r="H113" s="78">
        <v>0</v>
      </c>
      <c r="I113" s="76">
        <v>0</v>
      </c>
      <c r="J113" s="46">
        <f t="shared" si="22"/>
        <v>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9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7</v>
      </c>
      <c r="F115" s="71"/>
      <c r="G115" s="46">
        <f t="shared" si="21"/>
        <v>7</v>
      </c>
      <c r="H115" s="78">
        <v>0</v>
      </c>
      <c r="I115" s="76">
        <v>0</v>
      </c>
      <c r="J115" s="46">
        <f t="shared" si="22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2</v>
      </c>
      <c r="F116" s="71"/>
      <c r="G116" s="46">
        <f t="shared" si="21"/>
        <v>2</v>
      </c>
      <c r="H116" s="78">
        <v>0</v>
      </c>
      <c r="I116" s="76">
        <v>0</v>
      </c>
      <c r="J116" s="46">
        <f t="shared" si="22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6</v>
      </c>
      <c r="F117" s="71"/>
      <c r="G117" s="46">
        <f t="shared" si="21"/>
        <v>6</v>
      </c>
      <c r="H117" s="78">
        <v>0</v>
      </c>
      <c r="I117" s="76">
        <v>0</v>
      </c>
      <c r="J117" s="46">
        <f t="shared" si="22"/>
        <v>0</v>
      </c>
      <c r="K117" s="72">
        <v>6</v>
      </c>
      <c r="L117" s="22">
        <v>55</v>
      </c>
      <c r="M117" s="65">
        <f t="shared" si="8"/>
        <v>330</v>
      </c>
      <c r="N117" s="17" t="s">
        <v>16</v>
      </c>
      <c r="O117" s="18">
        <v>162</v>
      </c>
      <c r="P117" s="122">
        <f t="shared" si="9"/>
        <v>168</v>
      </c>
      <c r="Q117" s="90">
        <v>11.91</v>
      </c>
      <c r="R117" s="43">
        <f t="shared" si="10"/>
        <v>71.460000000000008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>
        <v>2</v>
      </c>
      <c r="G132" s="46">
        <f t="shared" si="21"/>
        <v>4</v>
      </c>
      <c r="H132" s="78">
        <v>0</v>
      </c>
      <c r="I132" s="76">
        <v>0</v>
      </c>
      <c r="J132" s="46">
        <f t="shared" si="22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22">
        <f t="shared" si="9"/>
        <v>30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2</v>
      </c>
      <c r="F150" s="71"/>
      <c r="G150" s="46">
        <f t="shared" si="21"/>
        <v>2</v>
      </c>
      <c r="H150" s="78">
        <v>0</v>
      </c>
      <c r="I150" s="76">
        <v>0</v>
      </c>
      <c r="J150" s="46">
        <f t="shared" si="22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9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4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2</v>
      </c>
      <c r="F180" s="71"/>
      <c r="G180" s="46">
        <f t="shared" si="28"/>
        <v>2</v>
      </c>
      <c r="H180" s="78">
        <v>0</v>
      </c>
      <c r="I180" s="76">
        <v>0</v>
      </c>
      <c r="J180" s="46">
        <f t="shared" si="29"/>
        <v>1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2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</v>
      </c>
      <c r="F185" s="71"/>
      <c r="G185" s="46">
        <f t="shared" si="28"/>
        <v>1</v>
      </c>
      <c r="H185" s="78">
        <v>0</v>
      </c>
      <c r="I185" s="76">
        <v>0</v>
      </c>
      <c r="J185" s="46">
        <f t="shared" si="29"/>
        <v>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5</v>
      </c>
      <c r="F205" s="71"/>
      <c r="G205" s="46">
        <f t="shared" si="28"/>
        <v>5</v>
      </c>
      <c r="H205" s="78">
        <v>0</v>
      </c>
      <c r="I205" s="76">
        <v>0</v>
      </c>
      <c r="J205" s="46">
        <f t="shared" si="29"/>
        <v>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5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4" si="38">E231+F231</f>
        <v>0</v>
      </c>
      <c r="H231" s="78">
        <v>0</v>
      </c>
      <c r="I231" s="76">
        <v>0</v>
      </c>
      <c r="J231" s="46">
        <f t="shared" ref="J231:J26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2" si="40">E235+F235</f>
        <v>0</v>
      </c>
      <c r="H235" s="78">
        <v>0</v>
      </c>
      <c r="I235" s="76">
        <v>0</v>
      </c>
      <c r="J235" s="46">
        <f t="shared" ref="J235:J26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39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+'28'!J245</f>
        <v>0</v>
      </c>
      <c r="F245" s="71">
        <v>2</v>
      </c>
      <c r="G245" s="46">
        <f t="shared" si="40"/>
        <v>2</v>
      </c>
      <c r="H245" s="78">
        <v>0</v>
      </c>
      <c r="I245" s="76">
        <v>0</v>
      </c>
      <c r="J245" s="46">
        <f t="shared" si="41"/>
        <v>1</v>
      </c>
      <c r="K245" s="72">
        <v>1</v>
      </c>
      <c r="L245" s="20">
        <v>55</v>
      </c>
      <c r="M245" s="65">
        <f t="shared" si="44"/>
        <v>55</v>
      </c>
      <c r="N245" s="17" t="s">
        <v>16</v>
      </c>
      <c r="O245" s="18"/>
      <c r="P245" s="122">
        <f t="shared" si="37"/>
        <v>55</v>
      </c>
      <c r="Q245" s="90"/>
      <c r="R245" s="43">
        <f t="shared" si="45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40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39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>
        <v>20.36</v>
      </c>
      <c r="R251" s="43">
        <f t="shared" si="33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28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>
        <v>20.36</v>
      </c>
      <c r="R252" s="43">
        <f t="shared" si="33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+'28'!J253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23</v>
      </c>
      <c r="M253" s="65">
        <f t="shared" si="32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26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15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15</v>
      </c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15</v>
      </c>
      <c r="M257" s="65">
        <f t="shared" si="32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10</v>
      </c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+'28'!J259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10</v>
      </c>
      <c r="M259" s="65">
        <f t="shared" si="32"/>
        <v>0</v>
      </c>
      <c r="N259" s="17" t="s">
        <v>16</v>
      </c>
      <c r="O259" s="18"/>
      <c r="P259" s="23">
        <f t="shared" si="37"/>
        <v>0</v>
      </c>
      <c r="Q259" s="90">
        <v>20.36</v>
      </c>
      <c r="R259" s="43">
        <f t="shared" si="33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+'28'!J260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7"/>
        <v>0</v>
      </c>
      <c r="Q260" s="90">
        <v>20.36</v>
      </c>
      <c r="R260" s="43">
        <f t="shared" si="33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>
        <v>20.36</v>
      </c>
      <c r="R261" s="43">
        <f t="shared" si="33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+'28'!J262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>
        <v>20.36</v>
      </c>
      <c r="R262" s="43">
        <f t="shared" si="33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+'28'!J263</f>
        <v>0</v>
      </c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si="37"/>
        <v>0</v>
      </c>
      <c r="Q263" s="90">
        <v>20.36</v>
      </c>
      <c r="R263" s="43">
        <f t="shared" ref="R263" si="49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38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7"/>
        <v>0</v>
      </c>
      <c r="Q264" s="90">
        <v>20.36</v>
      </c>
      <c r="R264" s="43">
        <f t="shared" si="33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si="37"/>
        <v>0</v>
      </c>
      <c r="Q265" s="90">
        <v>20.36</v>
      </c>
      <c r="R265" s="43">
        <f t="shared" ref="R265" si="53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477.0800000000001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1495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471</v>
      </c>
      <c r="O270" s="2">
        <v>50</v>
      </c>
      <c r="P270" s="2">
        <v>105</v>
      </c>
      <c r="Q270" s="2">
        <v>161</v>
      </c>
      <c r="R270" s="2">
        <v>55</v>
      </c>
      <c r="S270" s="2">
        <v>100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446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578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578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U352"/>
  <sheetViews>
    <sheetView zoomScale="70" zoomScaleNormal="70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0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/>
      <c r="P15" s="122">
        <f t="shared" si="3"/>
        <v>100</v>
      </c>
      <c r="Q15" s="121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22">
        <f>SUM(M24-O24)</f>
        <v>200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2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/>
      <c r="P81" s="122">
        <f t="shared" si="7"/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2</v>
      </c>
      <c r="F82" s="71"/>
      <c r="G82" s="46">
        <f>E82+F82</f>
        <v>2</v>
      </c>
      <c r="H82" s="78">
        <v>0</v>
      </c>
      <c r="I82" s="76">
        <v>0</v>
      </c>
      <c r="J82" s="46">
        <f>+G82-H82-K82-I82</f>
        <v>2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2</v>
      </c>
      <c r="F83" s="71"/>
      <c r="G83" s="46">
        <f t="shared" si="5"/>
        <v>2</v>
      </c>
      <c r="H83" s="78">
        <v>0</v>
      </c>
      <c r="I83" s="76">
        <v>0</v>
      </c>
      <c r="J83" s="46">
        <f t="shared" si="6"/>
        <v>2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>
        <v>1</v>
      </c>
      <c r="G154" s="46">
        <f t="shared" si="20"/>
        <v>1</v>
      </c>
      <c r="H154" s="78">
        <v>0</v>
      </c>
      <c r="I154" s="76">
        <v>0</v>
      </c>
      <c r="J154" s="46">
        <f t="shared" si="21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/>
      <c r="P154" s="122">
        <f t="shared" si="26"/>
        <v>25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5</v>
      </c>
      <c r="F205" s="71"/>
      <c r="G205" s="46">
        <f t="shared" si="27"/>
        <v>5</v>
      </c>
      <c r="H205" s="78">
        <v>0</v>
      </c>
      <c r="I205" s="76">
        <v>0</v>
      </c>
      <c r="J205" s="46">
        <f t="shared" si="28"/>
        <v>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6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f>+'29'!J245</f>
        <v>1</v>
      </c>
      <c r="F245" s="71"/>
      <c r="G245" s="46">
        <f t="shared" si="39"/>
        <v>1</v>
      </c>
      <c r="H245" s="78">
        <v>0</v>
      </c>
      <c r="I245" s="76">
        <v>0</v>
      </c>
      <c r="J245" s="46">
        <f t="shared" si="40"/>
        <v>1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15</v>
      </c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15</v>
      </c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15</v>
      </c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f>+'29'!J259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>
        <v>10</v>
      </c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+'29'!J260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+'29'!J262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41"/>
        <v>0</v>
      </c>
      <c r="N262" s="17" t="s">
        <v>16</v>
      </c>
      <c r="O262" s="18"/>
      <c r="P262" s="23">
        <f t="shared" si="35"/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>
        <f>+'29'!J263</f>
        <v>0</v>
      </c>
      <c r="F263" s="71"/>
      <c r="G263" s="46">
        <f t="shared" ref="G263" si="45">E263+F263</f>
        <v>0</v>
      </c>
      <c r="H263" s="78">
        <v>0</v>
      </c>
      <c r="I263" s="76">
        <v>0</v>
      </c>
      <c r="J263" s="46">
        <f t="shared" ref="J263" si="46">+G263-H263-K263-I263</f>
        <v>0</v>
      </c>
      <c r="K263" s="72"/>
      <c r="L263" s="20"/>
      <c r="M263" s="65">
        <f t="shared" ref="M263" si="47">+L263*K263</f>
        <v>0</v>
      </c>
      <c r="N263" s="17" t="s">
        <v>16</v>
      </c>
      <c r="O263" s="18"/>
      <c r="P263" s="23">
        <f t="shared" si="35"/>
        <v>0</v>
      </c>
      <c r="Q263" s="90">
        <v>20.36</v>
      </c>
      <c r="R263" s="43">
        <f t="shared" ref="R263" si="48">+K263*Q263</f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49">SUM(M264-O264)</f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0">E265+F265</f>
        <v>0</v>
      </c>
      <c r="H265" s="78">
        <v>0</v>
      </c>
      <c r="I265" s="76">
        <v>0</v>
      </c>
      <c r="J265" s="46">
        <f t="shared" ref="J265" si="51">+G265-H265-K265-I265</f>
        <v>0</v>
      </c>
      <c r="K265" s="72"/>
      <c r="L265" s="20"/>
      <c r="M265" s="65">
        <f t="shared" ref="M265" si="52">+L265*K265</f>
        <v>0</v>
      </c>
      <c r="N265" s="17" t="s">
        <v>16</v>
      </c>
      <c r="O265" s="18"/>
      <c r="P265" s="23">
        <f t="shared" ref="P265" si="53">SUM(M265-O265)</f>
        <v>0</v>
      </c>
      <c r="Q265" s="90">
        <v>20.36</v>
      </c>
      <c r="R265" s="43">
        <f t="shared" ref="R265" si="54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625.67999999999995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1685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60</v>
      </c>
      <c r="O270" s="2">
        <v>60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440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1185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>
        <v>1185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52"/>
  <sheetViews>
    <sheetView zoomScale="85" zoomScaleNormal="85" workbookViewId="0">
      <pane xSplit="10" ySplit="4" topLeftCell="K5" activePane="bottomRight" state="frozen"/>
      <selection activeCell="X13" sqref="X13"/>
      <selection pane="topRight" activeCell="X13" sqref="X13"/>
      <selection pane="bottomLeft" activeCell="X13" sqref="X13"/>
      <selection pane="bottomRight" activeCell="X13" sqref="X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1438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4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4" si="37">E231+F231</f>
        <v>0</v>
      </c>
      <c r="H231" s="78">
        <v>0</v>
      </c>
      <c r="I231" s="76">
        <v>0</v>
      </c>
      <c r="J231" s="46">
        <f t="shared" ref="J231:J26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0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1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1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1" ht="25.5" x14ac:dyDescent="0.55000000000000004">
      <c r="A243" s="10">
        <v>239</v>
      </c>
      <c r="B243" s="10"/>
      <c r="C243" s="19" t="s">
        <v>1417</v>
      </c>
      <c r="D243" s="10" t="s">
        <v>434</v>
      </c>
      <c r="E243" s="64"/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21" ht="25.5" x14ac:dyDescent="0.55000000000000004">
      <c r="A244" s="10">
        <v>240</v>
      </c>
      <c r="B244" s="10"/>
      <c r="C244" s="19" t="s">
        <v>1419</v>
      </c>
      <c r="D244" s="10" t="s">
        <v>434</v>
      </c>
      <c r="E244" s="64"/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21" ht="25.5" x14ac:dyDescent="0.55000000000000004">
      <c r="A245" s="10">
        <v>241</v>
      </c>
      <c r="B245" s="10"/>
      <c r="C245" s="19" t="s">
        <v>1420</v>
      </c>
      <c r="D245" s="10" t="s">
        <v>434</v>
      </c>
      <c r="E245" s="64">
        <v>4</v>
      </c>
      <c r="F245" s="71"/>
      <c r="G245" s="46">
        <f t="shared" si="39"/>
        <v>4</v>
      </c>
      <c r="H245" s="78">
        <v>0</v>
      </c>
      <c r="I245" s="76">
        <v>0</v>
      </c>
      <c r="J245" s="46">
        <f t="shared" si="40"/>
        <v>4</v>
      </c>
      <c r="K245" s="72"/>
      <c r="L245" s="20">
        <v>55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21" ht="25.5" x14ac:dyDescent="0.55000000000000004">
      <c r="A246" s="10">
        <v>242</v>
      </c>
      <c r="B246" s="10"/>
      <c r="C246" s="19" t="s">
        <v>1421</v>
      </c>
      <c r="D246" s="10" t="s">
        <v>434</v>
      </c>
      <c r="E246" s="64"/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40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21" ht="24" customHeight="1" x14ac:dyDescent="0.55000000000000004">
      <c r="A247" s="10">
        <v>243</v>
      </c>
      <c r="B247" s="10"/>
      <c r="C247" s="19" t="s">
        <v>1422</v>
      </c>
      <c r="D247" s="10" t="s">
        <v>434</v>
      </c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21" ht="25.5" x14ac:dyDescent="0.55000000000000004">
      <c r="A248" s="10">
        <v>244</v>
      </c>
      <c r="B248" s="10">
        <v>1007015</v>
      </c>
      <c r="C248" s="19" t="s">
        <v>1423</v>
      </c>
      <c r="D248" s="10" t="s">
        <v>564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21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3</v>
      </c>
      <c r="F249" s="71"/>
      <c r="G249" s="46">
        <f t="shared" si="39"/>
        <v>3</v>
      </c>
      <c r="H249" s="78">
        <v>0</v>
      </c>
      <c r="I249" s="76">
        <v>0</v>
      </c>
      <c r="J249" s="46">
        <f t="shared" si="4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21" ht="25.5" x14ac:dyDescent="0.55000000000000004">
      <c r="A250" s="10">
        <v>246</v>
      </c>
      <c r="B250" s="10">
        <v>1100043</v>
      </c>
      <c r="C250" s="19" t="s">
        <v>1425</v>
      </c>
      <c r="D250" s="10" t="s">
        <v>1426</v>
      </c>
      <c r="E250" s="64"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21" ht="25.5" x14ac:dyDescent="0.55000000000000004">
      <c r="A251" s="10">
        <v>247</v>
      </c>
      <c r="B251" s="10">
        <v>2005827</v>
      </c>
      <c r="C251" s="19" t="s">
        <v>1427</v>
      </c>
      <c r="D251" s="10" t="s">
        <v>434</v>
      </c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>
        <v>20.36</v>
      </c>
      <c r="R251" s="43">
        <f t="shared" si="32"/>
        <v>0</v>
      </c>
      <c r="U251" s="119"/>
    </row>
    <row r="252" spans="1:21" ht="24" customHeight="1" x14ac:dyDescent="0.55000000000000004">
      <c r="A252" s="10">
        <v>248</v>
      </c>
      <c r="B252" s="10">
        <v>1300019</v>
      </c>
      <c r="C252" s="19" t="s">
        <v>1428</v>
      </c>
      <c r="D252" s="10" t="s">
        <v>564</v>
      </c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28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>
        <v>20.36</v>
      </c>
      <c r="R252" s="43">
        <f t="shared" si="32"/>
        <v>0</v>
      </c>
    </row>
    <row r="253" spans="1:21" ht="24" customHeight="1" x14ac:dyDescent="0.55000000000000004">
      <c r="A253" s="10"/>
      <c r="B253" s="10">
        <v>1300032</v>
      </c>
      <c r="C253" s="19" t="s">
        <v>1429</v>
      </c>
      <c r="D253" s="10" t="s">
        <v>564</v>
      </c>
      <c r="E253" s="64"/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23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21" ht="24" customHeight="1" x14ac:dyDescent="0.55000000000000004">
      <c r="A254" s="10"/>
      <c r="B254" s="10">
        <v>1300033</v>
      </c>
      <c r="C254" s="19" t="s">
        <v>1430</v>
      </c>
      <c r="D254" s="10" t="s">
        <v>564</v>
      </c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26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21" ht="24" customHeight="1" x14ac:dyDescent="0.55000000000000004">
      <c r="A255" s="10"/>
      <c r="B255" s="10">
        <v>1111080</v>
      </c>
      <c r="C255" s="19" t="s">
        <v>1431</v>
      </c>
      <c r="D255" s="10" t="s">
        <v>564</v>
      </c>
      <c r="E255" s="64">
        <v>2</v>
      </c>
      <c r="F255" s="71"/>
      <c r="G255" s="46">
        <f t="shared" si="39"/>
        <v>2</v>
      </c>
      <c r="H255" s="78">
        <v>0</v>
      </c>
      <c r="I255" s="76">
        <v>0</v>
      </c>
      <c r="J255" s="46">
        <f t="shared" si="40"/>
        <v>2</v>
      </c>
      <c r="K255" s="72"/>
      <c r="L255" s="20">
        <v>15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21" ht="24" customHeight="1" x14ac:dyDescent="0.55000000000000004">
      <c r="A256" s="10"/>
      <c r="B256" s="10">
        <v>1111082</v>
      </c>
      <c r="C256" s="19" t="s">
        <v>1432</v>
      </c>
      <c r="D256" s="10" t="s">
        <v>564</v>
      </c>
      <c r="E256" s="64">
        <v>1</v>
      </c>
      <c r="F256" s="71"/>
      <c r="G256" s="46">
        <f t="shared" si="39"/>
        <v>1</v>
      </c>
      <c r="H256" s="78">
        <v>0</v>
      </c>
      <c r="I256" s="76">
        <v>0</v>
      </c>
      <c r="J256" s="46">
        <f t="shared" si="40"/>
        <v>1</v>
      </c>
      <c r="K256" s="72"/>
      <c r="L256" s="20">
        <v>15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1111083</v>
      </c>
      <c r="C257" s="19" t="s">
        <v>1433</v>
      </c>
      <c r="D257" s="10" t="s">
        <v>564</v>
      </c>
      <c r="E257" s="64">
        <v>2</v>
      </c>
      <c r="F257" s="71"/>
      <c r="G257" s="46">
        <f t="shared" si="39"/>
        <v>2</v>
      </c>
      <c r="H257" s="78">
        <v>0</v>
      </c>
      <c r="I257" s="76">
        <v>0</v>
      </c>
      <c r="J257" s="46">
        <f t="shared" si="40"/>
        <v>2</v>
      </c>
      <c r="K257" s="72"/>
      <c r="L257" s="20">
        <v>15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1111060</v>
      </c>
      <c r="C258" s="19" t="s">
        <v>1434</v>
      </c>
      <c r="D258" s="10" t="s">
        <v>564</v>
      </c>
      <c r="E258" s="64">
        <v>1</v>
      </c>
      <c r="F258" s="71"/>
      <c r="G258" s="46">
        <f t="shared" si="39"/>
        <v>1</v>
      </c>
      <c r="H258" s="78">
        <v>0</v>
      </c>
      <c r="I258" s="76">
        <v>0</v>
      </c>
      <c r="J258" s="46">
        <f t="shared" si="40"/>
        <v>1</v>
      </c>
      <c r="K258" s="72"/>
      <c r="L258" s="20">
        <v>10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>
        <v>249</v>
      </c>
      <c r="B259" s="10">
        <v>1111068</v>
      </c>
      <c r="C259" s="19" t="s">
        <v>1435</v>
      </c>
      <c r="D259" s="10" t="s">
        <v>564</v>
      </c>
      <c r="E259" s="64"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0"/>
        <v>2</v>
      </c>
      <c r="K259" s="72"/>
      <c r="L259" s="20">
        <v>10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>
        <v>20.36</v>
      </c>
      <c r="R259" s="43">
        <f t="shared" si="32"/>
        <v>0</v>
      </c>
    </row>
    <row r="260" spans="1:19" ht="25.5" x14ac:dyDescent="0.55000000000000004">
      <c r="A260" s="10">
        <v>250</v>
      </c>
      <c r="B260" s="10"/>
      <c r="C260" s="19"/>
      <c r="D260" s="10"/>
      <c r="E260" s="64">
        <f>+'30'!J260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>
        <v>20.36</v>
      </c>
      <c r="R260" s="43">
        <f t="shared" si="32"/>
        <v>0</v>
      </c>
    </row>
    <row r="261" spans="1:19" ht="25.5" x14ac:dyDescent="0.55000000000000004">
      <c r="A261" s="10">
        <v>251</v>
      </c>
      <c r="B261" s="10"/>
      <c r="C261" s="19"/>
      <c r="D261" s="10"/>
      <c r="E261" s="64">
        <f>+'30'!J261</f>
        <v>0</v>
      </c>
      <c r="F261" s="71"/>
      <c r="G261" s="46">
        <f t="shared" si="37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>
        <v>20.36</v>
      </c>
      <c r="R261" s="43">
        <f t="shared" si="32"/>
        <v>0</v>
      </c>
    </row>
    <row r="262" spans="1:19" ht="25.5" x14ac:dyDescent="0.55000000000000004">
      <c r="A262" s="10">
        <v>252</v>
      </c>
      <c r="B262" s="10"/>
      <c r="C262" s="19"/>
      <c r="D262" s="10"/>
      <c r="E262" s="64">
        <f>+'30'!J262</f>
        <v>0</v>
      </c>
      <c r="F262" s="71"/>
      <c r="G262" s="46">
        <f t="shared" si="37"/>
        <v>0</v>
      </c>
      <c r="H262" s="78">
        <v>0</v>
      </c>
      <c r="I262" s="76">
        <v>0</v>
      </c>
      <c r="J262" s="46">
        <f t="shared" si="38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" si="45">SUM(M262-O262)</f>
        <v>0</v>
      </c>
      <c r="Q262" s="90">
        <v>20.36</v>
      </c>
      <c r="R262" s="43">
        <f t="shared" si="32"/>
        <v>0</v>
      </c>
    </row>
    <row r="263" spans="1:19" ht="25.5" x14ac:dyDescent="0.55000000000000004">
      <c r="A263" s="10">
        <v>253</v>
      </c>
      <c r="B263" s="10"/>
      <c r="C263" s="19"/>
      <c r="D263" s="10"/>
      <c r="E263" s="64"/>
      <c r="F263" s="71"/>
      <c r="G263" s="46">
        <f t="shared" ref="G263" si="46">E263+F263</f>
        <v>0</v>
      </c>
      <c r="H263" s="78">
        <v>0</v>
      </c>
      <c r="I263" s="76">
        <v>0</v>
      </c>
      <c r="J263" s="46">
        <f t="shared" ref="J263" si="47">+G263-H263-K263-I263</f>
        <v>0</v>
      </c>
      <c r="K263" s="72"/>
      <c r="L263" s="20"/>
      <c r="M263" s="65">
        <f t="shared" ref="M263" si="48">+L263*K263</f>
        <v>0</v>
      </c>
      <c r="N263" s="17" t="s">
        <v>16</v>
      </c>
      <c r="O263" s="18"/>
      <c r="P263" s="23">
        <f t="shared" ref="P263" si="49">SUM(M263-O263)</f>
        <v>0</v>
      </c>
      <c r="Q263" s="90">
        <v>20.36</v>
      </c>
      <c r="R263" s="43">
        <f t="shared" si="32"/>
        <v>0</v>
      </c>
    </row>
    <row r="264" spans="1:19" ht="25.5" x14ac:dyDescent="0.55000000000000004">
      <c r="A264" s="10">
        <v>254</v>
      </c>
      <c r="B264" s="10"/>
      <c r="C264" s="19"/>
      <c r="D264" s="10"/>
      <c r="E264" s="64"/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ref="P264" si="50">SUM(M264-O264)</f>
        <v>0</v>
      </c>
      <c r="Q264" s="90">
        <v>20.36</v>
      </c>
      <c r="R264" s="43">
        <f t="shared" si="32"/>
        <v>0</v>
      </c>
    </row>
    <row r="265" spans="1:19" ht="24" customHeight="1" x14ac:dyDescent="0.55000000000000004">
      <c r="A265" s="10">
        <v>255</v>
      </c>
      <c r="B265" s="10"/>
      <c r="C265" s="19"/>
      <c r="D265" s="10"/>
      <c r="E265" s="64"/>
      <c r="F265" s="71"/>
      <c r="G265" s="46">
        <f t="shared" ref="G265" si="51">E265+F265</f>
        <v>0</v>
      </c>
      <c r="H265" s="78">
        <v>0</v>
      </c>
      <c r="I265" s="76">
        <v>0</v>
      </c>
      <c r="J265" s="46">
        <f t="shared" ref="J265" si="52">+G265-H265-K265-I265</f>
        <v>0</v>
      </c>
      <c r="K265" s="72"/>
      <c r="L265" s="20"/>
      <c r="M265" s="65">
        <f t="shared" ref="M265" si="53">+L265*K265</f>
        <v>0</v>
      </c>
      <c r="N265" s="17" t="s">
        <v>16</v>
      </c>
      <c r="O265" s="18"/>
      <c r="P265" s="23">
        <f t="shared" ref="P265" si="54">SUM(M265-O265)</f>
        <v>0</v>
      </c>
      <c r="Q265" s="90">
        <v>20.36</v>
      </c>
      <c r="R265" s="43">
        <f t="shared" ref="R265" si="55">+K265*Q265</f>
        <v>0</v>
      </c>
    </row>
    <row r="266" spans="1:19" ht="25.5" x14ac:dyDescent="0.55000000000000004">
      <c r="A266" s="1"/>
      <c r="E266" s="1"/>
      <c r="F266" s="1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R266" s="75">
        <f>SUM(R5:R265)</f>
        <v>0</v>
      </c>
      <c r="S266" s="75"/>
    </row>
    <row r="267" spans="1:19" ht="25.5" customHeight="1" x14ac:dyDescent="0.5">
      <c r="A267" s="1"/>
      <c r="E267" s="1"/>
      <c r="F267" s="1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1"/>
      <c r="F268" s="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1"/>
      <c r="F270" s="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1"/>
      <c r="F271" s="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1"/>
      <c r="F273" s="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1"/>
      <c r="F276" s="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E277" s="1"/>
      <c r="F277" s="1"/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2025-05-02T08:39:27Z</cp:lastPrinted>
  <dcterms:created xsi:type="dcterms:W3CDTF">2023-12-01T06:41:03Z</dcterms:created>
  <dcterms:modified xsi:type="dcterms:W3CDTF">2025-05-02T08:39:37Z</dcterms:modified>
</cp:coreProperties>
</file>