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96A3D3AB-E02F-4CC1-A36E-98EC920CCF46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G253" i="106" s="1"/>
  <c r="J253" i="106" s="1"/>
  <c r="E254" i="106"/>
  <c r="E255" i="106"/>
  <c r="E256" i="106"/>
  <c r="E257" i="106"/>
  <c r="E258" i="106"/>
  <c r="E5" i="106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G251" i="105" s="1"/>
  <c r="J251" i="105" s="1"/>
  <c r="E252" i="105"/>
  <c r="G252" i="105" s="1"/>
  <c r="J252" i="105" s="1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5" i="105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G251" i="104" s="1"/>
  <c r="J251" i="104" s="1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5" i="104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5" i="103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G252" i="102" s="1"/>
  <c r="J252" i="102" s="1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G253" i="101" s="1"/>
  <c r="J253" i="101" s="1"/>
  <c r="E254" i="101"/>
  <c r="E255" i="101"/>
  <c r="E256" i="101"/>
  <c r="E257" i="101"/>
  <c r="E258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G252" i="100" s="1"/>
  <c r="J252" i="100" s="1"/>
  <c r="E253" i="100"/>
  <c r="G253" i="100" s="1"/>
  <c r="J253" i="100" s="1"/>
  <c r="E254" i="100"/>
  <c r="E255" i="100"/>
  <c r="E256" i="100"/>
  <c r="E257" i="100"/>
  <c r="E258" i="100"/>
  <c r="E5" i="100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5" i="99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5" i="98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G253" i="96" s="1"/>
  <c r="J253" i="96" s="1"/>
  <c r="E254" i="96"/>
  <c r="E255" i="96"/>
  <c r="E256" i="96"/>
  <c r="E257" i="96"/>
  <c r="E258" i="96"/>
  <c r="E5" i="96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5" i="95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G251" i="94" s="1"/>
  <c r="J251" i="94" s="1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5" i="94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G251" i="93" s="1"/>
  <c r="J251" i="93" s="1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5" i="93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5" i="92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259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5" i="90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5" i="89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G252" i="88" s="1"/>
  <c r="J252" i="88" s="1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5" i="88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G253" i="87" s="1"/>
  <c r="J253" i="87" s="1"/>
  <c r="E254" i="87"/>
  <c r="E255" i="87"/>
  <c r="E256" i="87"/>
  <c r="E25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5" i="87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5" i="86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5" i="85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G251" i="84" s="1"/>
  <c r="J251" i="84" s="1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5" i="84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5" i="83"/>
  <c r="N264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G251" i="82" s="1"/>
  <c r="J251" i="82" s="1"/>
  <c r="E252" i="82"/>
  <c r="E253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5" i="82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5" i="81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G251" i="80" s="1"/>
  <c r="J251" i="80" s="1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5" i="80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5" i="79"/>
  <c r="G253" i="81"/>
  <c r="J253" i="81" s="1"/>
  <c r="G252" i="81"/>
  <c r="J252" i="81" s="1"/>
  <c r="G251" i="81"/>
  <c r="J251" i="81" s="1"/>
  <c r="G253" i="82"/>
  <c r="J253" i="82" s="1"/>
  <c r="G252" i="82"/>
  <c r="J252" i="82" s="1"/>
  <c r="G253" i="83"/>
  <c r="J253" i="83" s="1"/>
  <c r="G252" i="83"/>
  <c r="J252" i="83" s="1"/>
  <c r="G251" i="83"/>
  <c r="J251" i="83" s="1"/>
  <c r="G253" i="84"/>
  <c r="J253" i="84" s="1"/>
  <c r="G252" i="84"/>
  <c r="J252" i="84" s="1"/>
  <c r="G253" i="85"/>
  <c r="J253" i="85" s="1"/>
  <c r="G252" i="85"/>
  <c r="J252" i="85" s="1"/>
  <c r="G251" i="85"/>
  <c r="J251" i="85" s="1"/>
  <c r="G253" i="86"/>
  <c r="J253" i="86" s="1"/>
  <c r="G252" i="86"/>
  <c r="J252" i="86" s="1"/>
  <c r="G251" i="86"/>
  <c r="J251" i="86" s="1"/>
  <c r="G252" i="87"/>
  <c r="J252" i="87" s="1"/>
  <c r="G251" i="87"/>
  <c r="J251" i="87" s="1"/>
  <c r="G253" i="88"/>
  <c r="J253" i="88" s="1"/>
  <c r="G251" i="88"/>
  <c r="J251" i="88" s="1"/>
  <c r="G253" i="89"/>
  <c r="J253" i="89" s="1"/>
  <c r="G252" i="89"/>
  <c r="J252" i="89" s="1"/>
  <c r="G251" i="89"/>
  <c r="J251" i="89" s="1"/>
  <c r="G253" i="90"/>
  <c r="J253" i="90" s="1"/>
  <c r="G252" i="90"/>
  <c r="J252" i="90" s="1"/>
  <c r="G251" i="90"/>
  <c r="J251" i="90" s="1"/>
  <c r="G253" i="91"/>
  <c r="J253" i="91" s="1"/>
  <c r="G252" i="91"/>
  <c r="J252" i="91" s="1"/>
  <c r="G251" i="91"/>
  <c r="J251" i="91" s="1"/>
  <c r="G253" i="92"/>
  <c r="J253" i="92" s="1"/>
  <c r="G252" i="92"/>
  <c r="J252" i="92" s="1"/>
  <c r="G251" i="92"/>
  <c r="J251" i="92" s="1"/>
  <c r="G253" i="93"/>
  <c r="J253" i="93" s="1"/>
  <c r="G252" i="93"/>
  <c r="J252" i="93" s="1"/>
  <c r="G253" i="94"/>
  <c r="J253" i="94" s="1"/>
  <c r="G252" i="94"/>
  <c r="J252" i="94" s="1"/>
  <c r="G253" i="95"/>
  <c r="J253" i="95" s="1"/>
  <c r="G252" i="95"/>
  <c r="J252" i="95" s="1"/>
  <c r="G251" i="95"/>
  <c r="J251" i="95" s="1"/>
  <c r="G252" i="96"/>
  <c r="J252" i="96" s="1"/>
  <c r="G251" i="96"/>
  <c r="J251" i="96" s="1"/>
  <c r="G253" i="97"/>
  <c r="J253" i="97" s="1"/>
  <c r="G252" i="97"/>
  <c r="J252" i="97" s="1"/>
  <c r="G251" i="97"/>
  <c r="J251" i="97" s="1"/>
  <c r="G253" i="98"/>
  <c r="J253" i="98" s="1"/>
  <c r="G252" i="98"/>
  <c r="J252" i="98" s="1"/>
  <c r="G251" i="98"/>
  <c r="J251" i="98" s="1"/>
  <c r="G253" i="99"/>
  <c r="J253" i="99" s="1"/>
  <c r="G252" i="99"/>
  <c r="J252" i="99" s="1"/>
  <c r="G251" i="99"/>
  <c r="J251" i="99" s="1"/>
  <c r="G251" i="100"/>
  <c r="J251" i="100" s="1"/>
  <c r="G252" i="101"/>
  <c r="J252" i="101" s="1"/>
  <c r="G251" i="101"/>
  <c r="J251" i="101" s="1"/>
  <c r="G253" i="102"/>
  <c r="J253" i="102" s="1"/>
  <c r="G251" i="102"/>
  <c r="J251" i="102" s="1"/>
  <c r="G253" i="103"/>
  <c r="J253" i="103" s="1"/>
  <c r="G252" i="103"/>
  <c r="J252" i="103" s="1"/>
  <c r="G251" i="103"/>
  <c r="J251" i="103" s="1"/>
  <c r="G253" i="104"/>
  <c r="J253" i="104" s="1"/>
  <c r="G252" i="104"/>
  <c r="J252" i="104" s="1"/>
  <c r="G253" i="105"/>
  <c r="J253" i="105" s="1"/>
  <c r="G252" i="106"/>
  <c r="J252" i="106" s="1"/>
  <c r="G251" i="106"/>
  <c r="J251" i="106" s="1"/>
  <c r="G253" i="107"/>
  <c r="J253" i="107" s="1"/>
  <c r="G252" i="107"/>
  <c r="J252" i="107" s="1"/>
  <c r="J251" i="107"/>
  <c r="G251" i="107"/>
  <c r="G253" i="80"/>
  <c r="J253" i="80" s="1"/>
  <c r="G252" i="80"/>
  <c r="J252" i="80" s="1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F26" i="8"/>
  <c r="F27" i="8"/>
  <c r="G27" i="8" s="1"/>
  <c r="F28" i="8"/>
  <c r="G28" i="8" s="1"/>
  <c r="F29" i="8"/>
  <c r="F30" i="8"/>
  <c r="F31" i="8"/>
  <c r="G31" i="8" s="1"/>
  <c r="F32" i="8"/>
  <c r="G32" i="8" s="1"/>
  <c r="F33" i="8"/>
  <c r="F34" i="8"/>
  <c r="F35" i="8"/>
  <c r="G35" i="8" s="1"/>
  <c r="F36" i="8"/>
  <c r="G36" i="8" s="1"/>
  <c r="F37" i="8"/>
  <c r="G37" i="8" s="1"/>
  <c r="F38" i="8"/>
  <c r="F39" i="8"/>
  <c r="G39" i="8" s="1"/>
  <c r="F40" i="8"/>
  <c r="G40" i="8" s="1"/>
  <c r="F41" i="8"/>
  <c r="G41" i="8" s="1"/>
  <c r="F42" i="8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F50" i="8"/>
  <c r="F51" i="8"/>
  <c r="G51" i="8" s="1"/>
  <c r="F52" i="8"/>
  <c r="F53" i="8"/>
  <c r="F54" i="8"/>
  <c r="F55" i="8"/>
  <c r="G55" i="8" s="1"/>
  <c r="F56" i="8"/>
  <c r="G56" i="8" s="1"/>
  <c r="F57" i="8"/>
  <c r="F58" i="8"/>
  <c r="F59" i="8"/>
  <c r="G59" i="8" s="1"/>
  <c r="F60" i="8"/>
  <c r="F61" i="8"/>
  <c r="G61" i="8" s="1"/>
  <c r="F62" i="8"/>
  <c r="F63" i="8"/>
  <c r="G63" i="8" s="1"/>
  <c r="F64" i="8"/>
  <c r="G64" i="8" s="1"/>
  <c r="F65" i="8"/>
  <c r="F66" i="8"/>
  <c r="F67" i="8"/>
  <c r="G67" i="8" s="1"/>
  <c r="F68" i="8"/>
  <c r="F69" i="8"/>
  <c r="G69" i="8" s="1"/>
  <c r="F70" i="8"/>
  <c r="F71" i="8"/>
  <c r="F72" i="8"/>
  <c r="G72" i="8" s="1"/>
  <c r="F73" i="8"/>
  <c r="F74" i="8"/>
  <c r="F75" i="8"/>
  <c r="G75" i="8" s="1"/>
  <c r="F76" i="8"/>
  <c r="F77" i="8"/>
  <c r="G77" i="8" s="1"/>
  <c r="F78" i="8"/>
  <c r="F79" i="8"/>
  <c r="G79" i="8" s="1"/>
  <c r="F80" i="8"/>
  <c r="G80" i="8" s="1"/>
  <c r="F81" i="8"/>
  <c r="F82" i="8"/>
  <c r="F83" i="8"/>
  <c r="G83" i="8" s="1"/>
  <c r="F84" i="8"/>
  <c r="F85" i="8"/>
  <c r="G85" i="8" s="1"/>
  <c r="F86" i="8"/>
  <c r="F87" i="8"/>
  <c r="G87" i="8" s="1"/>
  <c r="F88" i="8"/>
  <c r="G88" i="8" s="1"/>
  <c r="F89" i="8"/>
  <c r="G89" i="8" s="1"/>
  <c r="F90" i="8"/>
  <c r="F91" i="8"/>
  <c r="G91" i="8" s="1"/>
  <c r="F92" i="8"/>
  <c r="G92" i="8" s="1"/>
  <c r="F93" i="8"/>
  <c r="G93" i="8" s="1"/>
  <c r="F94" i="8"/>
  <c r="F95" i="8"/>
  <c r="G95" i="8" s="1"/>
  <c r="F96" i="8"/>
  <c r="G96" i="8" s="1"/>
  <c r="F97" i="8"/>
  <c r="G97" i="8" s="1"/>
  <c r="F98" i="8"/>
  <c r="F99" i="8"/>
  <c r="F100" i="8"/>
  <c r="F101" i="8"/>
  <c r="F102" i="8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F109" i="8"/>
  <c r="F110" i="8"/>
  <c r="F111" i="8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F119" i="8"/>
  <c r="G119" i="8" s="1"/>
  <c r="F120" i="8"/>
  <c r="G120" i="8" s="1"/>
  <c r="F121" i="8"/>
  <c r="F122" i="8"/>
  <c r="G122" i="8" s="1"/>
  <c r="F123" i="8"/>
  <c r="G123" i="8" s="1"/>
  <c r="F124" i="8"/>
  <c r="G124" i="8" s="1"/>
  <c r="F125" i="8"/>
  <c r="G125" i="8" s="1"/>
  <c r="F126" i="8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F133" i="8"/>
  <c r="G133" i="8" s="1"/>
  <c r="F134" i="8"/>
  <c r="F135" i="8"/>
  <c r="F136" i="8"/>
  <c r="G136" i="8" s="1"/>
  <c r="F137" i="8"/>
  <c r="G137" i="8" s="1"/>
  <c r="F138" i="8"/>
  <c r="G138" i="8" s="1"/>
  <c r="F139" i="8"/>
  <c r="G139" i="8" s="1"/>
  <c r="F140" i="8"/>
  <c r="F141" i="8"/>
  <c r="G141" i="8" s="1"/>
  <c r="F142" i="8"/>
  <c r="F143" i="8"/>
  <c r="F144" i="8"/>
  <c r="G144" i="8" s="1"/>
  <c r="F145" i="8"/>
  <c r="G145" i="8" s="1"/>
  <c r="F146" i="8"/>
  <c r="G146" i="8" s="1"/>
  <c r="F147" i="8"/>
  <c r="F148" i="8"/>
  <c r="F149" i="8"/>
  <c r="G149" i="8" s="1"/>
  <c r="F150" i="8"/>
  <c r="F151" i="8"/>
  <c r="F152" i="8"/>
  <c r="G152" i="8" s="1"/>
  <c r="F153" i="8"/>
  <c r="G153" i="8" s="1"/>
  <c r="F154" i="8"/>
  <c r="G154" i="8" s="1"/>
  <c r="F155" i="8"/>
  <c r="F156" i="8"/>
  <c r="F157" i="8"/>
  <c r="G157" i="8" s="1"/>
  <c r="F158" i="8"/>
  <c r="F159" i="8"/>
  <c r="F160" i="8"/>
  <c r="G160" i="8" s="1"/>
  <c r="F161" i="8"/>
  <c r="G161" i="8" s="1"/>
  <c r="F162" i="8"/>
  <c r="G162" i="8" s="1"/>
  <c r="F163" i="8"/>
  <c r="G163" i="8" s="1"/>
  <c r="F164" i="8"/>
  <c r="F165" i="8"/>
  <c r="F166" i="8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F173" i="8"/>
  <c r="G173" i="8" s="1"/>
  <c r="F174" i="8"/>
  <c r="F175" i="8"/>
  <c r="G175" i="8" s="1"/>
  <c r="F176" i="8"/>
  <c r="G176" i="8" s="1"/>
  <c r="F177" i="8"/>
  <c r="G177" i="8" s="1"/>
  <c r="F178" i="8"/>
  <c r="G178" i="8" s="1"/>
  <c r="F179" i="8"/>
  <c r="F180" i="8"/>
  <c r="F181" i="8"/>
  <c r="G181" i="8" s="1"/>
  <c r="F182" i="8"/>
  <c r="F183" i="8"/>
  <c r="F184" i="8"/>
  <c r="G184" i="8" s="1"/>
  <c r="F185" i="8"/>
  <c r="G185" i="8" s="1"/>
  <c r="F186" i="8"/>
  <c r="G186" i="8" s="1"/>
  <c r="F187" i="8"/>
  <c r="G187" i="8" s="1"/>
  <c r="F188" i="8"/>
  <c r="F189" i="8"/>
  <c r="F190" i="8"/>
  <c r="F191" i="8"/>
  <c r="F192" i="8"/>
  <c r="G192" i="8" s="1"/>
  <c r="F193" i="8"/>
  <c r="G193" i="8" s="1"/>
  <c r="F194" i="8"/>
  <c r="G194" i="8" s="1"/>
  <c r="F195" i="8"/>
  <c r="G195" i="8" s="1"/>
  <c r="F196" i="8"/>
  <c r="F197" i="8"/>
  <c r="G197" i="8" s="1"/>
  <c r="F198" i="8"/>
  <c r="F199" i="8"/>
  <c r="F200" i="8"/>
  <c r="G200" i="8" s="1"/>
  <c r="F201" i="8"/>
  <c r="G201" i="8" s="1"/>
  <c r="F202" i="8"/>
  <c r="G202" i="8" s="1"/>
  <c r="F203" i="8"/>
  <c r="G203" i="8" s="1"/>
  <c r="F204" i="8"/>
  <c r="F205" i="8"/>
  <c r="G205" i="8" s="1"/>
  <c r="F206" i="8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G214" i="8" s="1"/>
  <c r="F215" i="8"/>
  <c r="F216" i="8"/>
  <c r="G216" i="8" s="1"/>
  <c r="F217" i="8"/>
  <c r="G217" i="8" s="1"/>
  <c r="F218" i="8"/>
  <c r="G218" i="8" s="1"/>
  <c r="F219" i="8"/>
  <c r="G219" i="8" s="1"/>
  <c r="F220" i="8"/>
  <c r="F221" i="8"/>
  <c r="G221" i="8" s="1"/>
  <c r="F222" i="8"/>
  <c r="F223" i="8"/>
  <c r="F224" i="8"/>
  <c r="G224" i="8" s="1"/>
  <c r="F225" i="8"/>
  <c r="G225" i="8" s="1"/>
  <c r="F226" i="8"/>
  <c r="G226" i="8" s="1"/>
  <c r="F227" i="8"/>
  <c r="G227" i="8" s="1"/>
  <c r="F228" i="8"/>
  <c r="F229" i="8"/>
  <c r="G229" i="8" s="1"/>
  <c r="F230" i="8"/>
  <c r="F231" i="8"/>
  <c r="F232" i="8"/>
  <c r="G232" i="8" s="1"/>
  <c r="F233" i="8"/>
  <c r="F234" i="8"/>
  <c r="G234" i="8" s="1"/>
  <c r="F235" i="8"/>
  <c r="G235" i="8" s="1"/>
  <c r="F236" i="8"/>
  <c r="G236" i="8" s="1"/>
  <c r="F237" i="8"/>
  <c r="G237" i="8" s="1"/>
  <c r="F238" i="8"/>
  <c r="F239" i="8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F248" i="8"/>
  <c r="G248" i="8" s="1"/>
  <c r="F249" i="8"/>
  <c r="G249" i="8" s="1"/>
  <c r="F250" i="8"/>
  <c r="G250" i="8" s="1"/>
  <c r="F251" i="8"/>
  <c r="F252" i="8"/>
  <c r="F253" i="8"/>
  <c r="F254" i="8"/>
  <c r="F255" i="8"/>
  <c r="F256" i="8"/>
  <c r="G256" i="8" s="1"/>
  <c r="F257" i="8"/>
  <c r="F258" i="8"/>
  <c r="F6" i="8"/>
  <c r="G6" i="8" s="1"/>
  <c r="F7" i="8"/>
  <c r="G7" i="8" s="1"/>
  <c r="F8" i="8"/>
  <c r="G8" i="8" s="1"/>
  <c r="F9" i="8"/>
  <c r="F10" i="8"/>
  <c r="F11" i="8"/>
  <c r="G11" i="8" s="1"/>
  <c r="F12" i="8"/>
  <c r="G12" i="8" s="1"/>
  <c r="F13" i="8"/>
  <c r="G13" i="8" s="1"/>
  <c r="F14" i="8"/>
  <c r="F15" i="8"/>
  <c r="F16" i="8"/>
  <c r="G16" i="8" s="1"/>
  <c r="F17" i="8"/>
  <c r="F18" i="8"/>
  <c r="F19" i="8"/>
  <c r="G19" i="8" s="1"/>
  <c r="F20" i="8"/>
  <c r="G20" i="8" s="1"/>
  <c r="F21" i="8"/>
  <c r="G21" i="8" s="1"/>
  <c r="F22" i="8"/>
  <c r="G22" i="8" s="1"/>
  <c r="F23" i="8"/>
  <c r="F24" i="8"/>
  <c r="G24" i="8" s="1"/>
  <c r="F25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5" i="78"/>
  <c r="G253" i="74"/>
  <c r="J253" i="74" s="1"/>
  <c r="G252" i="74"/>
  <c r="J252" i="74" s="1"/>
  <c r="G251" i="74"/>
  <c r="J251" i="74" s="1"/>
  <c r="J10" i="8" l="1"/>
  <c r="J247" i="8"/>
  <c r="J239" i="8"/>
  <c r="J231" i="8"/>
  <c r="J223" i="8"/>
  <c r="J215" i="8"/>
  <c r="J199" i="8"/>
  <c r="J191" i="8"/>
  <c r="J183" i="8"/>
  <c r="J159" i="8"/>
  <c r="J151" i="8"/>
  <c r="J143" i="8"/>
  <c r="J135" i="8"/>
  <c r="J111" i="8"/>
  <c r="J71" i="8"/>
  <c r="J172" i="8"/>
  <c r="J164" i="8"/>
  <c r="J156" i="8"/>
  <c r="J148" i="8"/>
  <c r="J140" i="8"/>
  <c r="J108" i="8"/>
  <c r="J100" i="8"/>
  <c r="J84" i="8"/>
  <c r="J76" i="8"/>
  <c r="J68" i="8"/>
  <c r="J60" i="8"/>
  <c r="J52" i="8"/>
  <c r="J179" i="8"/>
  <c r="J155" i="8"/>
  <c r="J147" i="8"/>
  <c r="J99" i="8"/>
  <c r="J18" i="8"/>
  <c r="J98" i="8"/>
  <c r="J90" i="8"/>
  <c r="J82" i="8"/>
  <c r="J74" i="8"/>
  <c r="J66" i="8"/>
  <c r="J58" i="8"/>
  <c r="J50" i="8"/>
  <c r="J42" i="8"/>
  <c r="J34" i="8"/>
  <c r="J233" i="8"/>
  <c r="J23" i="8"/>
  <c r="J189" i="8"/>
  <c r="J165" i="8"/>
  <c r="J109" i="8"/>
  <c r="J101" i="8"/>
  <c r="J53" i="8"/>
  <c r="J15" i="8"/>
  <c r="J228" i="8"/>
  <c r="J220" i="8"/>
  <c r="J204" i="8"/>
  <c r="J196" i="8"/>
  <c r="J188" i="8"/>
  <c r="J180" i="8"/>
  <c r="J25" i="8"/>
  <c r="G159" i="8"/>
  <c r="G143" i="8"/>
  <c r="J55" i="8"/>
  <c r="G111" i="8"/>
  <c r="J26" i="8"/>
  <c r="J73" i="8"/>
  <c r="J65" i="8"/>
  <c r="J57" i="8"/>
  <c r="J49" i="8"/>
  <c r="J33" i="8"/>
  <c r="J121" i="8"/>
  <c r="J81" i="8"/>
  <c r="G191" i="8"/>
  <c r="J252" i="8"/>
  <c r="J132" i="8"/>
  <c r="G26" i="8"/>
  <c r="G179" i="8"/>
  <c r="G81" i="8"/>
  <c r="G65" i="8"/>
  <c r="G49" i="8"/>
  <c r="G33" i="8"/>
  <c r="G10" i="8"/>
  <c r="G239" i="8"/>
  <c r="G223" i="8"/>
  <c r="G147" i="8"/>
  <c r="G189" i="8"/>
  <c r="G109" i="8"/>
  <c r="J181" i="8"/>
  <c r="J157" i="8"/>
  <c r="G99" i="8"/>
  <c r="G155" i="8"/>
  <c r="J17" i="8"/>
  <c r="J254" i="8"/>
  <c r="J238" i="8"/>
  <c r="J230" i="8"/>
  <c r="J222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70" i="8"/>
  <c r="J62" i="8"/>
  <c r="J54" i="8"/>
  <c r="J38" i="8"/>
  <c r="J30" i="8"/>
  <c r="G233" i="8"/>
  <c r="G121" i="8"/>
  <c r="G73" i="8"/>
  <c r="G57" i="8"/>
  <c r="J22" i="8"/>
  <c r="J6" i="8"/>
  <c r="J203" i="8"/>
  <c r="J83" i="8"/>
  <c r="J167" i="8"/>
  <c r="J9" i="8"/>
  <c r="G247" i="8"/>
  <c r="G231" i="8"/>
  <c r="G215" i="8"/>
  <c r="G199" i="8"/>
  <c r="G183" i="8"/>
  <c r="G151" i="8"/>
  <c r="G135" i="8"/>
  <c r="G71" i="8"/>
  <c r="G18" i="8"/>
  <c r="G165" i="8"/>
  <c r="G101" i="8"/>
  <c r="G53" i="8"/>
  <c r="J225" i="8"/>
  <c r="J214" i="8"/>
  <c r="J124" i="8"/>
  <c r="J46" i="8"/>
  <c r="J245" i="8"/>
  <c r="J237" i="8"/>
  <c r="J229" i="8"/>
  <c r="J221" i="8"/>
  <c r="J213" i="8"/>
  <c r="J205" i="8"/>
  <c r="J197" i="8"/>
  <c r="J149" i="8"/>
  <c r="J141" i="8"/>
  <c r="J125" i="8"/>
  <c r="J117" i="8"/>
  <c r="J93" i="8"/>
  <c r="J85" i="8"/>
  <c r="J77" i="8"/>
  <c r="J69" i="8"/>
  <c r="J61" i="8"/>
  <c r="J45" i="8"/>
  <c r="J37" i="8"/>
  <c r="J29" i="8"/>
  <c r="G25" i="8"/>
  <c r="G17" i="8"/>
  <c r="G9" i="8"/>
  <c r="G98" i="8"/>
  <c r="G90" i="8"/>
  <c r="G82" i="8"/>
  <c r="G74" i="8"/>
  <c r="G66" i="8"/>
  <c r="G58" i="8"/>
  <c r="G50" i="8"/>
  <c r="G42" i="8"/>
  <c r="G34" i="8"/>
  <c r="J7" i="8"/>
  <c r="J212" i="8"/>
  <c r="J44" i="8"/>
  <c r="J246" i="8"/>
  <c r="J36" i="8"/>
  <c r="J14" i="8"/>
  <c r="J243" i="8"/>
  <c r="J235" i="8"/>
  <c r="J227" i="8"/>
  <c r="J219" i="8"/>
  <c r="J211" i="8"/>
  <c r="J195" i="8"/>
  <c r="J187" i="8"/>
  <c r="J171" i="8"/>
  <c r="J163" i="8"/>
  <c r="J139" i="8"/>
  <c r="J131" i="8"/>
  <c r="J123" i="8"/>
  <c r="J115" i="8"/>
  <c r="J107" i="8"/>
  <c r="J91" i="8"/>
  <c r="J75" i="8"/>
  <c r="J67" i="8"/>
  <c r="J59" i="8"/>
  <c r="J51" i="8"/>
  <c r="J43" i="8"/>
  <c r="J35" i="8"/>
  <c r="J27" i="8"/>
  <c r="G23" i="8"/>
  <c r="G15" i="8"/>
  <c r="J244" i="8"/>
  <c r="G14" i="8"/>
  <c r="G30" i="8"/>
  <c r="J236" i="8"/>
  <c r="J16" i="8"/>
  <c r="J8" i="8"/>
  <c r="G254" i="8"/>
  <c r="J12" i="8"/>
  <c r="J257" i="8"/>
  <c r="J249" i="8"/>
  <c r="J241" i="8"/>
  <c r="J217" i="8"/>
  <c r="J201" i="8"/>
  <c r="J193" i="8"/>
  <c r="J185" i="8"/>
  <c r="J177" i="8"/>
  <c r="J169" i="8"/>
  <c r="J161" i="8"/>
  <c r="J153" i="8"/>
  <c r="J145" i="8"/>
  <c r="J137" i="8"/>
  <c r="J129" i="8"/>
  <c r="J113" i="8"/>
  <c r="J105" i="8"/>
  <c r="J97" i="8"/>
  <c r="J89" i="8"/>
  <c r="G29" i="8"/>
  <c r="G257" i="8"/>
  <c r="G238" i="8"/>
  <c r="G230" i="8"/>
  <c r="G222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8" i="8"/>
  <c r="G70" i="8"/>
  <c r="G62" i="8"/>
  <c r="G54" i="8"/>
  <c r="G38" i="8"/>
  <c r="J92" i="8"/>
  <c r="J255" i="8"/>
  <c r="J207" i="8"/>
  <c r="J127" i="8"/>
  <c r="J119" i="8"/>
  <c r="J103" i="8"/>
  <c r="J95" i="8"/>
  <c r="J87" i="8"/>
  <c r="J79" i="8"/>
  <c r="J63" i="8"/>
  <c r="J47" i="8"/>
  <c r="J39" i="8"/>
  <c r="G255" i="8"/>
  <c r="G228" i="8"/>
  <c r="G220" i="8"/>
  <c r="G204" i="8"/>
  <c r="G196" i="8"/>
  <c r="G188" i="8"/>
  <c r="G180" i="8"/>
  <c r="G172" i="8"/>
  <c r="G164" i="8"/>
  <c r="G156" i="8"/>
  <c r="G148" i="8"/>
  <c r="G140" i="8"/>
  <c r="G132" i="8"/>
  <c r="G108" i="8"/>
  <c r="G100" i="8"/>
  <c r="G84" i="8"/>
  <c r="G76" i="8"/>
  <c r="G68" i="8"/>
  <c r="G60" i="8"/>
  <c r="G52" i="8"/>
  <c r="J21" i="8"/>
  <c r="J13" i="8"/>
  <c r="J258" i="8"/>
  <c r="J250" i="8"/>
  <c r="J242" i="8"/>
  <c r="J234" i="8"/>
  <c r="J226" i="8"/>
  <c r="J218" i="8"/>
  <c r="J210" i="8"/>
  <c r="J202" i="8"/>
  <c r="J194" i="8"/>
  <c r="J186" i="8"/>
  <c r="J178" i="8"/>
  <c r="J170" i="8"/>
  <c r="J162" i="8"/>
  <c r="J154" i="8"/>
  <c r="J146" i="8"/>
  <c r="J138" i="8"/>
  <c r="J130" i="8"/>
  <c r="J122" i="8"/>
  <c r="J114" i="8"/>
  <c r="J106" i="8"/>
  <c r="J20" i="8"/>
  <c r="J209" i="8"/>
  <c r="J41" i="8"/>
  <c r="J19" i="8"/>
  <c r="J11" i="8"/>
  <c r="J256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J80" i="8"/>
  <c r="J72" i="8"/>
  <c r="J64" i="8"/>
  <c r="J56" i="8"/>
  <c r="J48" i="8"/>
  <c r="J40" i="8"/>
  <c r="J32" i="8"/>
  <c r="J175" i="8"/>
  <c r="J31" i="8"/>
  <c r="J173" i="8"/>
  <c r="J133" i="8"/>
  <c r="J28" i="8"/>
  <c r="J251" i="8"/>
  <c r="J253" i="8"/>
  <c r="J116" i="8"/>
  <c r="J24" i="8"/>
  <c r="G253" i="8"/>
  <c r="G252" i="8"/>
  <c r="G251" i="8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P238" i="95" s="1"/>
  <c r="M239" i="95"/>
  <c r="M240" i="95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M248" i="95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M255" i="95"/>
  <c r="M256" i="95"/>
  <c r="M257" i="95"/>
  <c r="P257" i="95" s="1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G250" i="79"/>
  <c r="J250" i="79" s="1"/>
  <c r="G250" i="80"/>
  <c r="J250" i="80" s="1"/>
  <c r="G250" i="81"/>
  <c r="J250" i="81" s="1"/>
  <c r="G250" i="82"/>
  <c r="J250" i="82" s="1"/>
  <c r="G250" i="83"/>
  <c r="J250" i="83" s="1"/>
  <c r="G250" i="84"/>
  <c r="J250" i="84" s="1"/>
  <c r="G250" i="85"/>
  <c r="J250" i="85" s="1"/>
  <c r="G250" i="86"/>
  <c r="J250" i="86" s="1"/>
  <c r="G250" i="87"/>
  <c r="J250" i="87" s="1"/>
  <c r="G250" i="88"/>
  <c r="J250" i="88" s="1"/>
  <c r="G250" i="89"/>
  <c r="J250" i="89" s="1"/>
  <c r="G250" i="90"/>
  <c r="J250" i="90" s="1"/>
  <c r="G250" i="91"/>
  <c r="J250" i="91" s="1"/>
  <c r="G250" i="92"/>
  <c r="J250" i="92" s="1"/>
  <c r="G250" i="93"/>
  <c r="J250" i="93" s="1"/>
  <c r="G250" i="94"/>
  <c r="J250" i="94" s="1"/>
  <c r="G250" i="95"/>
  <c r="J250" i="95" s="1"/>
  <c r="G250" i="96"/>
  <c r="J250" i="96" s="1"/>
  <c r="G250" i="97"/>
  <c r="J250" i="97" s="1"/>
  <c r="G250" i="98"/>
  <c r="J250" i="98" s="1"/>
  <c r="G250" i="99"/>
  <c r="J250" i="99" s="1"/>
  <c r="G250" i="100"/>
  <c r="J250" i="100" s="1"/>
  <c r="G250" i="101"/>
  <c r="J250" i="101" s="1"/>
  <c r="G250" i="102"/>
  <c r="J250" i="102" s="1"/>
  <c r="G250" i="103"/>
  <c r="J250" i="103" s="1"/>
  <c r="G250" i="104"/>
  <c r="J250" i="104" s="1"/>
  <c r="G250" i="105"/>
  <c r="J250" i="105" s="1"/>
  <c r="G250" i="106"/>
  <c r="J250" i="106" s="1"/>
  <c r="G250" i="107"/>
  <c r="J250" i="107" s="1"/>
  <c r="G250" i="78"/>
  <c r="J250" i="78" s="1"/>
  <c r="G250" i="74"/>
  <c r="J250" i="74" s="1"/>
  <c r="P244" i="8"/>
  <c r="P250" i="8"/>
  <c r="P252" i="8"/>
  <c r="J244" i="77"/>
  <c r="G243" i="77"/>
  <c r="J243" i="77" s="1"/>
  <c r="G244" i="77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4" i="77"/>
  <c r="J254" i="77" s="1"/>
  <c r="G255" i="77"/>
  <c r="J255" i="77" s="1"/>
  <c r="G256" i="77"/>
  <c r="J256" i="77" s="1"/>
  <c r="J8" i="74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94" i="105"/>
  <c r="P94" i="104"/>
  <c r="P94" i="102"/>
  <c r="P249" i="102"/>
  <c r="P94" i="99"/>
  <c r="P94" i="96"/>
  <c r="J248" i="107"/>
  <c r="J249" i="107"/>
  <c r="G249" i="78"/>
  <c r="J249" i="78" s="1"/>
  <c r="G248" i="78"/>
  <c r="J248" i="78" s="1"/>
  <c r="G247" i="78"/>
  <c r="J247" i="78" s="1"/>
  <c r="G246" i="78"/>
  <c r="J246" i="78" s="1"/>
  <c r="G245" i="78"/>
  <c r="J245" i="78" s="1"/>
  <c r="G244" i="78"/>
  <c r="J244" i="78" s="1"/>
  <c r="G243" i="78"/>
  <c r="J243" i="78" s="1"/>
  <c r="G249" i="79"/>
  <c r="J249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49" i="80"/>
  <c r="J249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49" i="81"/>
  <c r="J249" i="81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49" i="82"/>
  <c r="J249" i="82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49" i="83"/>
  <c r="J249" i="83" s="1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49" i="88"/>
  <c r="J249" i="88" s="1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49" i="89"/>
  <c r="J249" i="89" s="1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49" i="90"/>
  <c r="J249" i="90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49" i="107"/>
  <c r="G248" i="107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P242" i="8"/>
  <c r="P249" i="8"/>
  <c r="P253" i="8"/>
  <c r="G249" i="74"/>
  <c r="G248" i="74"/>
  <c r="J248" i="74" s="1"/>
  <c r="G247" i="74"/>
  <c r="J247" i="74" s="1"/>
  <c r="G246" i="74"/>
  <c r="J246" i="74" s="1"/>
  <c r="E259" i="8" s="1"/>
  <c r="J245" i="74"/>
  <c r="G245" i="74"/>
  <c r="G244" i="74"/>
  <c r="J244" i="74" s="1"/>
  <c r="G243" i="74"/>
  <c r="J243" i="74" s="1"/>
  <c r="E236" i="77"/>
  <c r="E252" i="77"/>
  <c r="G252" i="77" s="1"/>
  <c r="J252" i="77" s="1"/>
  <c r="P94" i="106"/>
  <c r="P94" i="101"/>
  <c r="M94" i="103"/>
  <c r="P94" i="103" s="1"/>
  <c r="P251" i="8"/>
  <c r="P257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P257" i="82"/>
  <c r="M257" i="82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R87" i="78"/>
  <c r="M87" i="78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R253" i="74"/>
  <c r="M253" i="74"/>
  <c r="P253" i="74" s="1"/>
  <c r="E253" i="77"/>
  <c r="G253" i="77" s="1"/>
  <c r="J253" i="77" s="1"/>
  <c r="R252" i="74"/>
  <c r="M252" i="74"/>
  <c r="P252" i="74" s="1"/>
  <c r="R251" i="74"/>
  <c r="M251" i="74"/>
  <c r="P251" i="74" s="1"/>
  <c r="E251" i="77"/>
  <c r="G251" i="77" s="1"/>
  <c r="J251" i="77" s="1"/>
  <c r="R250" i="74"/>
  <c r="M250" i="74"/>
  <c r="P250" i="74" s="1"/>
  <c r="R249" i="74"/>
  <c r="M249" i="74"/>
  <c r="P249" i="74" s="1"/>
  <c r="R253" i="77"/>
  <c r="M253" i="77"/>
  <c r="R252" i="77"/>
  <c r="M252" i="77"/>
  <c r="R251" i="77"/>
  <c r="M251" i="77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R249" i="78"/>
  <c r="M249" i="78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R245" i="78"/>
  <c r="M245" i="78"/>
  <c r="R244" i="78"/>
  <c r="M244" i="78"/>
  <c r="R243" i="78"/>
  <c r="M243" i="78"/>
  <c r="R242" i="78"/>
  <c r="M242" i="78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3" i="8"/>
  <c r="R247" i="74"/>
  <c r="P247" i="74"/>
  <c r="M247" i="74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R241" i="78"/>
  <c r="M241" i="78"/>
  <c r="R240" i="78"/>
  <c r="M240" i="78"/>
  <c r="R239" i="78"/>
  <c r="M239" i="78"/>
  <c r="R238" i="78"/>
  <c r="M238" i="78"/>
  <c r="R237" i="78"/>
  <c r="M237" i="78"/>
  <c r="R236" i="78"/>
  <c r="M236" i="78"/>
  <c r="R235" i="78"/>
  <c r="M235" i="78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P241" i="85"/>
  <c r="M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R240" i="95"/>
  <c r="P240" i="95"/>
  <c r="R239" i="95"/>
  <c r="P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M94" i="8" l="1"/>
  <c r="M241" i="8"/>
  <c r="P243" i="78"/>
  <c r="M243" i="8"/>
  <c r="P87" i="78"/>
  <c r="M87" i="8"/>
  <c r="P247" i="78"/>
  <c r="M247" i="8"/>
  <c r="P235" i="78"/>
  <c r="M235" i="8"/>
  <c r="P239" i="78"/>
  <c r="M239" i="8"/>
  <c r="P238" i="78"/>
  <c r="M238" i="8"/>
  <c r="P102" i="78"/>
  <c r="M102" i="8"/>
  <c r="P244" i="78"/>
  <c r="M244" i="8"/>
  <c r="P88" i="78"/>
  <c r="M88" i="8"/>
  <c r="P236" i="78"/>
  <c r="M236" i="8"/>
  <c r="P240" i="78"/>
  <c r="M240" i="8"/>
  <c r="P174" i="78"/>
  <c r="M174" i="8"/>
  <c r="P245" i="78"/>
  <c r="M245" i="8"/>
  <c r="P250" i="78"/>
  <c r="M250" i="8"/>
  <c r="P237" i="78"/>
  <c r="M237" i="8"/>
  <c r="P249" i="78"/>
  <c r="M249" i="8"/>
  <c r="P257" i="78"/>
  <c r="M257" i="8"/>
  <c r="P242" i="78"/>
  <c r="M242" i="8"/>
  <c r="P246" i="78"/>
  <c r="M246" i="8"/>
  <c r="P253" i="77"/>
  <c r="M253" i="8"/>
  <c r="P252" i="77"/>
  <c r="M252" i="8"/>
  <c r="P251" i="77"/>
  <c r="M251" i="8"/>
  <c r="E242" i="77"/>
  <c r="E241" i="77"/>
  <c r="G251" i="78"/>
  <c r="J251" i="78" s="1"/>
  <c r="E240" i="77"/>
  <c r="E239" i="77"/>
  <c r="E87" i="77"/>
  <c r="G259" i="8"/>
  <c r="G258" i="8"/>
  <c r="M259" i="8"/>
  <c r="J259" i="8"/>
  <c r="P237" i="82"/>
  <c r="P87" i="77"/>
  <c r="P241" i="78"/>
  <c r="P242" i="77"/>
  <c r="P238" i="77"/>
  <c r="G242" i="77"/>
  <c r="J242" i="77" s="1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M207" i="78"/>
  <c r="M189" i="78"/>
  <c r="M188" i="78"/>
  <c r="M187" i="78"/>
  <c r="M105" i="78"/>
  <c r="M104" i="78"/>
  <c r="M103" i="78"/>
  <c r="M82" i="78"/>
  <c r="M173" i="78"/>
  <c r="M258" i="78"/>
  <c r="M256" i="78"/>
  <c r="M255" i="78"/>
  <c r="M254" i="78"/>
  <c r="M248" i="78"/>
  <c r="M234" i="78"/>
  <c r="M233" i="78"/>
  <c r="M232" i="78"/>
  <c r="M231" i="78"/>
  <c r="M230" i="78"/>
  <c r="M229" i="78"/>
  <c r="M228" i="78"/>
  <c r="M227" i="78"/>
  <c r="M226" i="78"/>
  <c r="M225" i="78"/>
  <c r="M224" i="78"/>
  <c r="M223" i="78"/>
  <c r="M222" i="78"/>
  <c r="M221" i="78"/>
  <c r="M220" i="78"/>
  <c r="M219" i="78"/>
  <c r="M218" i="78"/>
  <c r="M217" i="78"/>
  <c r="M216" i="78"/>
  <c r="M215" i="78"/>
  <c r="M214" i="78"/>
  <c r="M213" i="78"/>
  <c r="M212" i="78"/>
  <c r="M211" i="78"/>
  <c r="M210" i="78"/>
  <c r="M209" i="78"/>
  <c r="M208" i="78"/>
  <c r="M206" i="78"/>
  <c r="M205" i="78"/>
  <c r="M204" i="78"/>
  <c r="M203" i="78"/>
  <c r="M202" i="78"/>
  <c r="M201" i="78"/>
  <c r="M200" i="78"/>
  <c r="M199" i="78"/>
  <c r="M198" i="78"/>
  <c r="M197" i="78"/>
  <c r="M196" i="78"/>
  <c r="M195" i="78"/>
  <c r="M194" i="78"/>
  <c r="M193" i="78"/>
  <c r="M192" i="78"/>
  <c r="M191" i="78"/>
  <c r="M190" i="78"/>
  <c r="M186" i="78"/>
  <c r="M185" i="78"/>
  <c r="M184" i="78"/>
  <c r="M183" i="78"/>
  <c r="M182" i="78"/>
  <c r="M181" i="78"/>
  <c r="M180" i="78"/>
  <c r="M179" i="78"/>
  <c r="M178" i="78"/>
  <c r="M177" i="78"/>
  <c r="M176" i="78"/>
  <c r="M175" i="78"/>
  <c r="M172" i="78"/>
  <c r="M171" i="78"/>
  <c r="M170" i="78"/>
  <c r="M169" i="78"/>
  <c r="M168" i="78"/>
  <c r="M167" i="78"/>
  <c r="M166" i="78"/>
  <c r="M165" i="78"/>
  <c r="M164" i="78"/>
  <c r="M163" i="78"/>
  <c r="M162" i="78"/>
  <c r="M161" i="78"/>
  <c r="M160" i="78"/>
  <c r="M159" i="78"/>
  <c r="M158" i="78"/>
  <c r="M157" i="78"/>
  <c r="M156" i="78"/>
  <c r="M155" i="78"/>
  <c r="M154" i="78"/>
  <c r="M153" i="78"/>
  <c r="M152" i="78"/>
  <c r="M151" i="78"/>
  <c r="M150" i="78"/>
  <c r="M149" i="78"/>
  <c r="M148" i="78"/>
  <c r="M147" i="78"/>
  <c r="M146" i="78"/>
  <c r="M145" i="78"/>
  <c r="M144" i="78"/>
  <c r="M143" i="78"/>
  <c r="M142" i="78"/>
  <c r="M141" i="78"/>
  <c r="M140" i="78"/>
  <c r="M139" i="78"/>
  <c r="M138" i="78"/>
  <c r="M137" i="78"/>
  <c r="M136" i="78"/>
  <c r="M135" i="78"/>
  <c r="M134" i="78"/>
  <c r="M133" i="78"/>
  <c r="M132" i="78"/>
  <c r="M131" i="78"/>
  <c r="M130" i="78"/>
  <c r="M129" i="78"/>
  <c r="M128" i="78"/>
  <c r="M127" i="78"/>
  <c r="M126" i="78"/>
  <c r="M125" i="78"/>
  <c r="M124" i="78"/>
  <c r="M123" i="78"/>
  <c r="M122" i="78"/>
  <c r="M121" i="78"/>
  <c r="M120" i="78"/>
  <c r="M119" i="78"/>
  <c r="M118" i="78"/>
  <c r="M117" i="78"/>
  <c r="M116" i="78"/>
  <c r="M115" i="78"/>
  <c r="M114" i="78"/>
  <c r="M113" i="78"/>
  <c r="M112" i="78"/>
  <c r="M111" i="78"/>
  <c r="M110" i="78"/>
  <c r="M109" i="78"/>
  <c r="M108" i="78"/>
  <c r="M107" i="78"/>
  <c r="M106" i="78"/>
  <c r="M101" i="78"/>
  <c r="M100" i="78"/>
  <c r="M99" i="78"/>
  <c r="M98" i="78"/>
  <c r="M97" i="78"/>
  <c r="M96" i="78"/>
  <c r="M95" i="78"/>
  <c r="M93" i="78"/>
  <c r="M92" i="78"/>
  <c r="M91" i="78"/>
  <c r="M90" i="78"/>
  <c r="M89" i="78"/>
  <c r="M86" i="78"/>
  <c r="M85" i="78"/>
  <c r="M84" i="78"/>
  <c r="M83" i="78"/>
  <c r="M81" i="78"/>
  <c r="M80" i="78"/>
  <c r="M79" i="78"/>
  <c r="M78" i="78"/>
  <c r="M77" i="78"/>
  <c r="M75" i="78"/>
  <c r="M74" i="78"/>
  <c r="M73" i="78"/>
  <c r="M72" i="78"/>
  <c r="M71" i="78"/>
  <c r="M70" i="78"/>
  <c r="M69" i="78"/>
  <c r="M68" i="78"/>
  <c r="M67" i="78"/>
  <c r="M66" i="78"/>
  <c r="M65" i="78"/>
  <c r="M64" i="78"/>
  <c r="M63" i="78"/>
  <c r="M62" i="78"/>
  <c r="M61" i="78"/>
  <c r="M60" i="78"/>
  <c r="M59" i="78"/>
  <c r="M58" i="78"/>
  <c r="M57" i="78"/>
  <c r="M56" i="78"/>
  <c r="M55" i="78"/>
  <c r="M54" i="78"/>
  <c r="M53" i="78"/>
  <c r="M52" i="78"/>
  <c r="M51" i="78"/>
  <c r="M50" i="78"/>
  <c r="M49" i="78"/>
  <c r="M48" i="78"/>
  <c r="M47" i="78"/>
  <c r="M46" i="78"/>
  <c r="M45" i="78"/>
  <c r="M44" i="78"/>
  <c r="M43" i="78"/>
  <c r="M42" i="78"/>
  <c r="M41" i="78"/>
  <c r="M40" i="78"/>
  <c r="M39" i="78"/>
  <c r="M38" i="78"/>
  <c r="M37" i="78"/>
  <c r="M36" i="78"/>
  <c r="M35" i="78"/>
  <c r="M34" i="78"/>
  <c r="M33" i="78"/>
  <c r="M32" i="78"/>
  <c r="M31" i="78"/>
  <c r="M30" i="78"/>
  <c r="M29" i="78"/>
  <c r="M28" i="78"/>
  <c r="M27" i="78"/>
  <c r="M26" i="78"/>
  <c r="M25" i="78"/>
  <c r="M24" i="78"/>
  <c r="M23" i="78"/>
  <c r="M22" i="78"/>
  <c r="M21" i="78"/>
  <c r="M20" i="78"/>
  <c r="M19" i="78"/>
  <c r="M18" i="78"/>
  <c r="M17" i="78"/>
  <c r="M16" i="78"/>
  <c r="M15" i="78"/>
  <c r="M14" i="78"/>
  <c r="M13" i="78"/>
  <c r="M12" i="78"/>
  <c r="M11" i="78"/>
  <c r="M10" i="78"/>
  <c r="M9" i="78"/>
  <c r="M8" i="78"/>
  <c r="M7" i="78"/>
  <c r="M6" i="78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M97" i="8" l="1"/>
  <c r="P45" i="78"/>
  <c r="M45" i="8"/>
  <c r="P78" i="78"/>
  <c r="M78" i="8"/>
  <c r="P134" i="78"/>
  <c r="M134" i="8"/>
  <c r="P176" i="78"/>
  <c r="M176" i="8"/>
  <c r="P254" i="78"/>
  <c r="P14" i="78"/>
  <c r="M14" i="8"/>
  <c r="P22" i="78"/>
  <c r="M22" i="8"/>
  <c r="P30" i="78"/>
  <c r="M30" i="8"/>
  <c r="P38" i="78"/>
  <c r="M38" i="8"/>
  <c r="P46" i="78"/>
  <c r="M46" i="8"/>
  <c r="P54" i="78"/>
  <c r="M54" i="8"/>
  <c r="P62" i="78"/>
  <c r="M62" i="8"/>
  <c r="P70" i="78"/>
  <c r="M70" i="8"/>
  <c r="P79" i="78"/>
  <c r="M79" i="8"/>
  <c r="P90" i="78"/>
  <c r="M90" i="8"/>
  <c r="P99" i="78"/>
  <c r="M99" i="8"/>
  <c r="P111" i="78"/>
  <c r="M111" i="8"/>
  <c r="P119" i="78"/>
  <c r="M119" i="8"/>
  <c r="P127" i="78"/>
  <c r="M127" i="8"/>
  <c r="P135" i="78"/>
  <c r="M135" i="8"/>
  <c r="P143" i="78"/>
  <c r="M143" i="8"/>
  <c r="P151" i="78"/>
  <c r="M151" i="8"/>
  <c r="P159" i="78"/>
  <c r="M159" i="8"/>
  <c r="P167" i="78"/>
  <c r="M167" i="8"/>
  <c r="P177" i="78"/>
  <c r="M177" i="8"/>
  <c r="P185" i="78"/>
  <c r="M185" i="8"/>
  <c r="P196" i="78"/>
  <c r="M196" i="8"/>
  <c r="P204" i="78"/>
  <c r="M204" i="8"/>
  <c r="P213" i="78"/>
  <c r="M213" i="8"/>
  <c r="P221" i="78"/>
  <c r="M221" i="8"/>
  <c r="P229" i="78"/>
  <c r="M229" i="8"/>
  <c r="P255" i="78"/>
  <c r="M255" i="8"/>
  <c r="P187" i="78"/>
  <c r="M187" i="8"/>
  <c r="P29" i="78"/>
  <c r="M29" i="8"/>
  <c r="P89" i="78"/>
  <c r="M89" i="8"/>
  <c r="P142" i="78"/>
  <c r="M142" i="8"/>
  <c r="P166" i="78"/>
  <c r="M166" i="8"/>
  <c r="P220" i="78"/>
  <c r="M220" i="8"/>
  <c r="P7" i="78"/>
  <c r="M7" i="8"/>
  <c r="P15" i="78"/>
  <c r="M15" i="8"/>
  <c r="P23" i="78"/>
  <c r="M23" i="8"/>
  <c r="P55" i="78"/>
  <c r="M55" i="8"/>
  <c r="P63" i="78"/>
  <c r="M63" i="8"/>
  <c r="P80" i="78"/>
  <c r="M80" i="8"/>
  <c r="P91" i="78"/>
  <c r="M91" i="8"/>
  <c r="P100" i="78"/>
  <c r="M100" i="8"/>
  <c r="P120" i="78"/>
  <c r="M120" i="8"/>
  <c r="P128" i="78"/>
  <c r="M128" i="8"/>
  <c r="P136" i="78"/>
  <c r="M136" i="8"/>
  <c r="P144" i="78"/>
  <c r="M144" i="8"/>
  <c r="P152" i="78"/>
  <c r="M152" i="8"/>
  <c r="P160" i="78"/>
  <c r="M160" i="8"/>
  <c r="P168" i="78"/>
  <c r="M168" i="8"/>
  <c r="P178" i="78"/>
  <c r="M178" i="8"/>
  <c r="P186" i="78"/>
  <c r="M186" i="8"/>
  <c r="P214" i="78"/>
  <c r="M214" i="8"/>
  <c r="P222" i="78"/>
  <c r="M222" i="8"/>
  <c r="P230" i="78"/>
  <c r="M230" i="8"/>
  <c r="P256" i="78"/>
  <c r="M256" i="8"/>
  <c r="P188" i="78"/>
  <c r="M188" i="8"/>
  <c r="P53" i="78"/>
  <c r="M53" i="8"/>
  <c r="P118" i="78"/>
  <c r="M118" i="8"/>
  <c r="P212" i="78"/>
  <c r="M212" i="8"/>
  <c r="P47" i="78"/>
  <c r="M47" i="8"/>
  <c r="P197" i="78"/>
  <c r="M197" i="8"/>
  <c r="P8" i="78"/>
  <c r="M8" i="8"/>
  <c r="P16" i="78"/>
  <c r="M16" i="8"/>
  <c r="P32" i="78"/>
  <c r="M32" i="8"/>
  <c r="P48" i="78"/>
  <c r="M48" i="8"/>
  <c r="P56" i="78"/>
  <c r="M56" i="8"/>
  <c r="P64" i="78"/>
  <c r="M64" i="8"/>
  <c r="P72" i="78"/>
  <c r="M72" i="8"/>
  <c r="P81" i="78"/>
  <c r="M81" i="8"/>
  <c r="P92" i="78"/>
  <c r="M92" i="8"/>
  <c r="P101" i="78"/>
  <c r="M101" i="8"/>
  <c r="P113" i="78"/>
  <c r="M113" i="8"/>
  <c r="P121" i="78"/>
  <c r="M121" i="8"/>
  <c r="P129" i="78"/>
  <c r="M129" i="8"/>
  <c r="P137" i="78"/>
  <c r="M137" i="8"/>
  <c r="P145" i="78"/>
  <c r="M145" i="8"/>
  <c r="P153" i="78"/>
  <c r="M153" i="8"/>
  <c r="P161" i="78"/>
  <c r="M161" i="8"/>
  <c r="P169" i="78"/>
  <c r="M169" i="8"/>
  <c r="P179" i="78"/>
  <c r="M179" i="8"/>
  <c r="P190" i="78"/>
  <c r="M190" i="8"/>
  <c r="P198" i="78"/>
  <c r="M198" i="8"/>
  <c r="P206" i="78"/>
  <c r="M206" i="8"/>
  <c r="P215" i="78"/>
  <c r="M215" i="8"/>
  <c r="P223" i="78"/>
  <c r="M223" i="8"/>
  <c r="P231" i="78"/>
  <c r="M231" i="8"/>
  <c r="P258" i="78"/>
  <c r="M258" i="8"/>
  <c r="P189" i="78"/>
  <c r="M189" i="8"/>
  <c r="P9" i="78"/>
  <c r="M9" i="8"/>
  <c r="P17" i="78"/>
  <c r="M17" i="8"/>
  <c r="P25" i="78"/>
  <c r="M25" i="8"/>
  <c r="P33" i="78"/>
  <c r="M33" i="8"/>
  <c r="P49" i="78"/>
  <c r="M49" i="8"/>
  <c r="P57" i="78"/>
  <c r="M57" i="8"/>
  <c r="P65" i="78"/>
  <c r="M65" i="8"/>
  <c r="P73" i="78"/>
  <c r="M73" i="8"/>
  <c r="P83" i="78"/>
  <c r="M83" i="8"/>
  <c r="P93" i="78"/>
  <c r="M93" i="8"/>
  <c r="P106" i="78"/>
  <c r="M106" i="8"/>
  <c r="P114" i="78"/>
  <c r="M114" i="8"/>
  <c r="P122" i="78"/>
  <c r="M122" i="8"/>
  <c r="P130" i="78"/>
  <c r="M130" i="8"/>
  <c r="P138" i="78"/>
  <c r="M138" i="8"/>
  <c r="P146" i="78"/>
  <c r="M146" i="8"/>
  <c r="P154" i="78"/>
  <c r="M154" i="8"/>
  <c r="P162" i="78"/>
  <c r="M162" i="8"/>
  <c r="P170" i="78"/>
  <c r="M170" i="8"/>
  <c r="P180" i="78"/>
  <c r="M180" i="8"/>
  <c r="P191" i="78"/>
  <c r="M191" i="8"/>
  <c r="P199" i="78"/>
  <c r="M199" i="8"/>
  <c r="P208" i="78"/>
  <c r="M208" i="8"/>
  <c r="P216" i="78"/>
  <c r="M216" i="8"/>
  <c r="P224" i="78"/>
  <c r="M224" i="8"/>
  <c r="P232" i="78"/>
  <c r="M232" i="8"/>
  <c r="P207" i="78"/>
  <c r="M207" i="8"/>
  <c r="P13" i="78"/>
  <c r="M13" i="8"/>
  <c r="P61" i="78"/>
  <c r="M61" i="8"/>
  <c r="P98" i="78"/>
  <c r="M98" i="8"/>
  <c r="P150" i="78"/>
  <c r="M150" i="8"/>
  <c r="P195" i="78"/>
  <c r="M195" i="8"/>
  <c r="P105" i="78"/>
  <c r="M105" i="8"/>
  <c r="P71" i="78"/>
  <c r="M71" i="8"/>
  <c r="P10" i="78"/>
  <c r="M10" i="8"/>
  <c r="P18" i="78"/>
  <c r="M18" i="8"/>
  <c r="P26" i="78"/>
  <c r="M26" i="8"/>
  <c r="P34" i="78"/>
  <c r="M34" i="8"/>
  <c r="P42" i="78"/>
  <c r="M42" i="8"/>
  <c r="P50" i="78"/>
  <c r="M50" i="8"/>
  <c r="P58" i="78"/>
  <c r="M58" i="8"/>
  <c r="P66" i="78"/>
  <c r="M66" i="8"/>
  <c r="P74" i="78"/>
  <c r="M74" i="8"/>
  <c r="P84" i="78"/>
  <c r="M84" i="8"/>
  <c r="P95" i="78"/>
  <c r="M95" i="8"/>
  <c r="P107" i="78"/>
  <c r="M107" i="8"/>
  <c r="P115" i="78"/>
  <c r="M115" i="8"/>
  <c r="P123" i="78"/>
  <c r="M123" i="8"/>
  <c r="P131" i="78"/>
  <c r="M131" i="8"/>
  <c r="P139" i="78"/>
  <c r="M139" i="8"/>
  <c r="P147" i="78"/>
  <c r="M147" i="8"/>
  <c r="P155" i="78"/>
  <c r="M155" i="8"/>
  <c r="P163" i="78"/>
  <c r="M163" i="8"/>
  <c r="P171" i="78"/>
  <c r="M171" i="8"/>
  <c r="P181" i="78"/>
  <c r="M181" i="8"/>
  <c r="P192" i="78"/>
  <c r="M192" i="8"/>
  <c r="P200" i="78"/>
  <c r="M200" i="8"/>
  <c r="P217" i="78"/>
  <c r="M217" i="8"/>
  <c r="P225" i="78"/>
  <c r="M225" i="8"/>
  <c r="P233" i="78"/>
  <c r="M233" i="8"/>
  <c r="P82" i="78"/>
  <c r="M82" i="8"/>
  <c r="P76" i="78"/>
  <c r="M76" i="8"/>
  <c r="P69" i="78"/>
  <c r="M69" i="8"/>
  <c r="P110" i="78"/>
  <c r="M110" i="8"/>
  <c r="P158" i="78"/>
  <c r="M158" i="8"/>
  <c r="P184" i="78"/>
  <c r="M184" i="8"/>
  <c r="P228" i="78"/>
  <c r="M228" i="8"/>
  <c r="P112" i="78"/>
  <c r="M112" i="8"/>
  <c r="P11" i="78"/>
  <c r="M11" i="8"/>
  <c r="P19" i="78"/>
  <c r="M19" i="8"/>
  <c r="P27" i="78"/>
  <c r="M27" i="8"/>
  <c r="P35" i="78"/>
  <c r="M35" i="8"/>
  <c r="P43" i="78"/>
  <c r="M43" i="8"/>
  <c r="P51" i="78"/>
  <c r="M51" i="8"/>
  <c r="P59" i="78"/>
  <c r="M59" i="8"/>
  <c r="P67" i="78"/>
  <c r="M67" i="8"/>
  <c r="P75" i="78"/>
  <c r="M75" i="8"/>
  <c r="P85" i="78"/>
  <c r="M85" i="8"/>
  <c r="P96" i="78"/>
  <c r="M96" i="8"/>
  <c r="P108" i="78"/>
  <c r="M108" i="8"/>
  <c r="P124" i="78"/>
  <c r="M124" i="8"/>
  <c r="P132" i="78"/>
  <c r="M132" i="8"/>
  <c r="P140" i="78"/>
  <c r="M140" i="8"/>
  <c r="P148" i="78"/>
  <c r="M148" i="8"/>
  <c r="P156" i="78"/>
  <c r="M156" i="8"/>
  <c r="P164" i="78"/>
  <c r="M164" i="8"/>
  <c r="P172" i="78"/>
  <c r="M172" i="8"/>
  <c r="P182" i="78"/>
  <c r="M182" i="8"/>
  <c r="P193" i="78"/>
  <c r="M193" i="8"/>
  <c r="P201" i="78"/>
  <c r="M201" i="8"/>
  <c r="P210" i="78"/>
  <c r="M210" i="8"/>
  <c r="P218" i="78"/>
  <c r="M218" i="8"/>
  <c r="P226" i="78"/>
  <c r="M226" i="8"/>
  <c r="P234" i="78"/>
  <c r="M234" i="8"/>
  <c r="P103" i="78"/>
  <c r="M103" i="8"/>
  <c r="P37" i="78"/>
  <c r="M37" i="8"/>
  <c r="P126" i="78"/>
  <c r="M126" i="8"/>
  <c r="P203" i="78"/>
  <c r="M203" i="8"/>
  <c r="P39" i="78"/>
  <c r="M39" i="8"/>
  <c r="P205" i="78"/>
  <c r="M205" i="8"/>
  <c r="P12" i="78"/>
  <c r="M12" i="8"/>
  <c r="P36" i="78"/>
  <c r="M36" i="8"/>
  <c r="P44" i="78"/>
  <c r="M44" i="8"/>
  <c r="P52" i="78"/>
  <c r="M52" i="8"/>
  <c r="P60" i="78"/>
  <c r="M60" i="8"/>
  <c r="P68" i="78"/>
  <c r="M68" i="8"/>
  <c r="P77" i="78"/>
  <c r="M77" i="8"/>
  <c r="P86" i="78"/>
  <c r="M86" i="8"/>
  <c r="P109" i="78"/>
  <c r="M109" i="8"/>
  <c r="P117" i="78"/>
  <c r="M117" i="8"/>
  <c r="P125" i="78"/>
  <c r="M125" i="8"/>
  <c r="P141" i="78"/>
  <c r="M141" i="8"/>
  <c r="P149" i="78"/>
  <c r="M149" i="8"/>
  <c r="P157" i="78"/>
  <c r="M157" i="8"/>
  <c r="P165" i="78"/>
  <c r="M165" i="8"/>
  <c r="P183" i="78"/>
  <c r="M183" i="8"/>
  <c r="P202" i="78"/>
  <c r="M202" i="8"/>
  <c r="P211" i="78"/>
  <c r="M211" i="8"/>
  <c r="P219" i="78"/>
  <c r="M219" i="8"/>
  <c r="P227" i="78"/>
  <c r="M227" i="8"/>
  <c r="P248" i="78"/>
  <c r="M248" i="8"/>
  <c r="P104" i="78"/>
  <c r="M104" i="8"/>
  <c r="P194" i="78"/>
  <c r="M194" i="8"/>
  <c r="P173" i="78"/>
  <c r="M173" i="8"/>
  <c r="P209" i="78"/>
  <c r="M209" i="8"/>
  <c r="P175" i="78"/>
  <c r="M175" i="8"/>
  <c r="P133" i="78"/>
  <c r="M133" i="8"/>
  <c r="P116" i="78"/>
  <c r="M116" i="8"/>
  <c r="P41" i="78"/>
  <c r="M41" i="8"/>
  <c r="P40" i="78"/>
  <c r="M40" i="8"/>
  <c r="P31" i="78"/>
  <c r="M31" i="8"/>
  <c r="P28" i="78"/>
  <c r="M28" i="8"/>
  <c r="P24" i="78"/>
  <c r="M24" i="8"/>
  <c r="P21" i="78"/>
  <c r="M21" i="8"/>
  <c r="P20" i="78"/>
  <c r="M20" i="8"/>
  <c r="P6" i="78"/>
  <c r="M6" i="8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M254" i="8" s="1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E21" i="77"/>
  <c r="G21" i="77" s="1"/>
  <c r="J21" i="77" s="1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3" i="77"/>
  <c r="J23" i="77" s="1"/>
  <c r="G168" i="78"/>
  <c r="J168" i="78" s="1"/>
  <c r="K213" i="64"/>
  <c r="K215" i="64" s="1"/>
  <c r="E196" i="89" l="1"/>
  <c r="G196" i="89" s="1"/>
  <c r="J196" i="89" s="1"/>
  <c r="E196" i="90" s="1"/>
  <c r="G196" i="90" s="1"/>
  <c r="J196" i="90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8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8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8" i="77" l="1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E6" i="81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198" i="96" l="1"/>
  <c r="J198" i="96" s="1"/>
  <c r="J198" i="95"/>
  <c r="G239" i="96"/>
  <c r="J239" i="96" s="1"/>
  <c r="J231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21" i="96"/>
  <c r="J21" i="96" s="1"/>
  <c r="J21" i="95"/>
  <c r="G66" i="96"/>
  <c r="J66" i="96" s="1"/>
  <c r="J66" i="95"/>
  <c r="G99" i="96"/>
  <c r="J99" i="96" s="1"/>
  <c r="J99" i="95"/>
  <c r="G98" i="96"/>
  <c r="J98" i="96" s="1"/>
  <c r="J98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5" i="96" l="1"/>
  <c r="J235" i="96" s="1"/>
  <c r="J227" i="95"/>
  <c r="G88" i="96"/>
  <c r="J88" i="96" s="1"/>
  <c r="J87" i="95"/>
  <c r="G238" i="96"/>
  <c r="J238" i="96" s="1"/>
  <c r="J230" i="95"/>
  <c r="G87" i="96"/>
  <c r="J87" i="96" s="1"/>
  <c r="G88" i="97" s="1"/>
  <c r="J88" i="97" s="1"/>
  <c r="J86" i="95"/>
  <c r="G236" i="96"/>
  <c r="J236" i="96" s="1"/>
  <c r="J228" i="95"/>
  <c r="G49" i="96"/>
  <c r="J49" i="96" s="1"/>
  <c r="J49" i="95"/>
  <c r="G51" i="96"/>
  <c r="J51" i="96" s="1"/>
  <c r="J51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254" i="102" l="1"/>
  <c r="G254" i="103" s="1"/>
  <c r="J254" i="103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J254" i="106" l="1"/>
  <c r="E254" i="107" s="1"/>
  <c r="G254" i="107" s="1"/>
  <c r="J254" i="107" s="1"/>
  <c r="G102" i="107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<sst xmlns="http://schemas.openxmlformats.org/spreadsheetml/2006/main" count="38867" uniqueCount="1435">
  <si>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</si>
  <si>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</si>
  <si>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</si>
  <si>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</si>
  <si>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</si>
  <si>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</si>
  <si>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</si>
  <si>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</si>
  <si>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</si>
  <si>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</si>
  <si>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</si>
  <si>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</si>
  <si>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</si>
  <si>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</si>
  <si>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</si>
  <si>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</si>
  <si>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</si>
  <si>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</si>
  <si>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</si>
  <si>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</si>
  <si>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</si>
  <si>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</si>
  <si>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</si>
  <si>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</si>
  <si>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</si>
  <si>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</si>
  <si>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</si>
  <si>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</si>
  <si>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</si>
  <si>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</si>
  <si>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</si>
  <si>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</si>
  <si>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</si>
  <si>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</si>
  <si>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</si>
  <si>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</si>
  <si>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</si>
  <si>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</si>
  <si>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</si>
  <si>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</si>
  <si>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</si>
  <si>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</si>
  <si>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</si>
  <si>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</si>
  <si>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</si>
  <si>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</si>
  <si>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</si>
  <si>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</si>
  <si>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</si>
  <si>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</si>
  <si>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</si>
  <si>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</si>
  <si>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</si>
  <si>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</si>
  <si>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</si>
  <si>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</si>
  <si>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</si>
  <si>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</si>
  <si>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</si>
  <si>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</si>
  <si>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</si>
  <si>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</si>
  <si>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</si>
  <si>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</si>
  <si>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</si>
  <si>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</si>
  <si>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</si>
  <si>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</si>
  <si>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</si>
  <si>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</si>
  <si>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</si>
  <si>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</si>
  <si>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</si>
  <si>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</si>
  <si>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</si>
  <si>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</si>
  <si>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</si>
  <si>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</si>
  <si>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</si>
  <si>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</si>
  <si>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</si>
  <si>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</si>
  <si>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</si>
  <si>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</si>
  <si>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</si>
  <si>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</si>
  <si>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</si>
  <si>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</si>
  <si>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</si>
  <si>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</si>
  <si>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</si>
  <si>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</si>
  <si>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</si>
  <si>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</si>
  <si>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</si>
  <si>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</si>
  <si>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</si>
  <si>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</si>
  <si>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</si>
  <si>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</si>
  <si>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</si>
  <si>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</si>
  <si>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</si>
  <si>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</si>
  <si>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</si>
  <si>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</si>
  <si>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</si>
  <si>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</si>
  <si>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</si>
  <si>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</si>
  <si>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</si>
  <si>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</si>
  <si>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</si>
  <si>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</si>
  <si>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</si>
  <si>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</si>
  <si>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</si>
  <si>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</si>
  <si>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</si>
  <si>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</si>
  <si>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</si>
  <si>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</si>
  <si>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</si>
  <si>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</si>
  <si>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</si>
  <si>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</si>
  <si>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</si>
  <si>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</si>
  <si>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</si>
  <si>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</si>
  <si>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</si>
  <si>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</si>
  <si>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</si>
  <si>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</si>
  <si>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</si>
  <si>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</si>
  <si>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</si>
  <si>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</si>
  <si>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</si>
  <si>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</si>
  <si>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</si>
  <si>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</si>
  <si>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</si>
  <si>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</si>
  <si>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</si>
  <si>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</si>
  <si>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</si>
  <si>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</si>
  <si>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</si>
  <si>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</si>
  <si>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</si>
  <si>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</si>
  <si>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</si>
  <si>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</si>
  <si>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</si>
  <si>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</si>
  <si>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</si>
  <si>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</si>
  <si>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</si>
  <si>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</si>
  <si>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</si>
  <si>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</si>
  <si>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</si>
  <si>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</si>
  <si>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</si>
  <si>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</si>
  <si>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</si>
  <si>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</si>
  <si>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</si>
  <si>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</si>
  <si>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</si>
  <si>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</si>
  <si>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</si>
  <si>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</si>
  <si>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</si>
  <si>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</si>
  <si>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</si>
  <si>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</si>
  <si>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</si>
  <si>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</si>
  <si>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</si>
  <si>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</si>
  <si>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</si>
  <si>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</si>
  <si>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</si>
  <si>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</si>
  <si>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</si>
  <si>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</si>
  <si>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</si>
  <si>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</si>
  <si>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</si>
  <si>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</si>
  <si>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</si>
  <si>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</si>
  <si>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</si>
  <si>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</si>
  <si>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</si>
  <si>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</si>
  <si>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</si>
  <si>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</si>
  <si>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</si>
  <si>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</si>
  <si>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</si>
  <si>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</si>
  <si>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</si>
  <si>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</si>
  <si>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</si>
  <si>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</si>
  <si>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</si>
  <si>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</si>
  <si>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</si>
  <si>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</si>
  <si>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</si>
  <si>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</si>
  <si>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</si>
  <si>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</si>
  <si>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</si>
  <si>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</si>
  <si>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</si>
  <si>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</si>
  <si>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</si>
  <si>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</si>
  <si>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</si>
  <si>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</si>
  <si>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</si>
  <si>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</si>
  <si>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</si>
  <si>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</si>
  <si>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</si>
  <si>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</si>
  <si>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</si>
  <si>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</si>
  <si>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</si>
  <si>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</si>
  <si>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</si>
  <si>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</si>
  <si>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</si>
  <si>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</si>
  <si>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</si>
  <si>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</si>
  <si>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</si>
  <si>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</si>
  <si>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</si>
  <si>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</si>
  <si>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</si>
  <si>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</si>
  <si>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</si>
  <si>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</si>
  <si>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</si>
  <si>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</si>
  <si>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</si>
  <si>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</si>
  <si>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</si>
  <si>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</si>
  <si>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</si>
  <si>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</si>
  <si>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</si>
  <si>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</si>
  <si>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</si>
  <si>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</si>
  <si>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</si>
  <si>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</si>
  <si>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</si>
  <si>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</si>
  <si>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</si>
  <si>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</si>
  <si>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</si>
  <si>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</si>
  <si>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</si>
  <si>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</si>
  <si>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</si>
  <si>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</si>
  <si>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</si>
  <si>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</si>
  <si>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</si>
  <si>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</si>
  <si>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</si>
  <si>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</si>
  <si>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</si>
  <si>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</si>
  <si>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</si>
  <si>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</si>
  <si>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</si>
  <si>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</si>
  <si>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</si>
  <si>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</si>
  <si>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</si>
  <si>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</si>
  <si>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</si>
  <si>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</si>
  <si>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</si>
  <si>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</si>
  <si>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</si>
  <si>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</si>
  <si>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</si>
  <si>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</si>
  <si>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</si>
  <si>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</si>
  <si>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</si>
  <si>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</si>
  <si>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</si>
  <si>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</si>
  <si>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</si>
  <si>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</si>
  <si>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</si>
  <si>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</si>
  <si>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</si>
  <si>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</si>
  <si>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</si>
  <si>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</si>
  <si>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</si>
  <si>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</si>
  <si>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</si>
  <si>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</si>
  <si>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</si>
  <si>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</si>
  <si>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</si>
  <si>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</si>
  <si>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</si>
  <si>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</si>
  <si>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</si>
  <si>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</si>
  <si>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</si>
  <si>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</si>
  <si>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</si>
  <si>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</si>
  <si>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</si>
  <si>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</si>
  <si>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</si>
  <si>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</si>
  <si>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</si>
  <si>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</si>
  <si>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</si>
  <si>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</si>
  <si>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</si>
  <si>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</si>
  <si>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</si>
  <si>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</si>
  <si>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</si>
  <si>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</si>
  <si>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</si>
  <si>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</si>
  <si>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</si>
  <si>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</si>
  <si>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</si>
  <si>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</si>
  <si>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</si>
  <si>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</si>
  <si>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</si>
  <si>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</si>
  <si>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</si>
  <si>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</si>
  <si>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</si>
  <si>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</si>
  <si>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</si>
  <si>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</si>
  <si>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</si>
  <si>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</si>
  <si>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</si>
  <si>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</si>
  <si>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</si>
  <si>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</si>
  <si>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</si>
  <si>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</si>
  <si>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</si>
  <si>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</si>
  <si>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</si>
  <si>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</si>
  <si>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</si>
  <si>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</si>
  <si>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</si>
  <si>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</si>
  <si>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</si>
  <si>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</si>
  <si>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</si>
  <si>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</si>
  <si>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</si>
  <si>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</si>
  <si>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</si>
  <si>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</si>
  <si>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</si>
  <si>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</si>
  <si>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</si>
  <si>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</si>
  <si>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</si>
  <si>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</si>
  <si>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</si>
  <si>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</si>
  <si>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</si>
  <si>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</si>
  <si>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</si>
  <si>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</si>
  <si>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</si>
  <si>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</si>
  <si>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</si>
  <si>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</si>
  <si>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</si>
  <si>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</si>
  <si>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</si>
  <si>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</si>
  <si>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</si>
  <si>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</si>
  <si>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</si>
  <si>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</si>
  <si>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</si>
  <si>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</si>
  <si>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</si>
  <si>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</si>
  <si>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</si>
  <si>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</si>
  <si>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</si>
  <si>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</si>
  <si>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</si>
  <si>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</si>
  <si>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</si>
  <si>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</si>
  <si>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</si>
  <si>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</si>
  <si>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</si>
  <si>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</si>
  <si>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</si>
  <si>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</si>
  <si>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</si>
  <si>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</si>
  <si>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</si>
  <si>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</si>
  <si>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</si>
  <si>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</si>
  <si>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</si>
  <si>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</si>
  <si>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</si>
  <si>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</si>
  <si>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</si>
  <si>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</si>
  <si>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</si>
  <si>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</si>
  <si>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</si>
  <si>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</si>
  <si>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</si>
  <si>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</si>
  <si>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</si>
  <si>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</si>
  <si>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</si>
  <si>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</si>
  <si>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</si>
  <si>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</si>
  <si>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</si>
  <si>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</si>
  <si>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</si>
  <si>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</si>
  <si>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</si>
  <si>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</si>
  <si>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</si>
  <si>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</si>
  <si>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</si>
  <si>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</si>
  <si>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</si>
  <si>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</si>
  <si>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</si>
  <si>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</si>
  <si>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</si>
  <si>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</si>
  <si>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</si>
  <si>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</si>
  <si>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</si>
  <si>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</si>
  <si>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</si>
  <si>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</si>
  <si>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</si>
  <si>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</si>
  <si>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</si>
  <si>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</si>
  <si>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</si>
  <si>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</si>
  <si>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</si>
  <si>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</si>
  <si>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</si>
  <si>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</si>
  <si>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</si>
  <si>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</si>
  <si>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</si>
  <si>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</si>
  <si>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</si>
  <si>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</si>
  <si>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</si>
  <si>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</si>
  <si>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</si>
  <si>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</si>
  <si>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</si>
  <si>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</si>
  <si>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</si>
  <si>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</si>
  <si>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</si>
  <si>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</si>
  <si>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</si>
  <si>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</si>
  <si>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</si>
  <si>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</si>
  <si>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</si>
  <si>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</si>
  <si>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</si>
  <si>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</si>
  <si>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</si>
  <si>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</si>
  <si>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</si>
  <si>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</si>
  <si>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</si>
  <si>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</si>
  <si>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</si>
  <si>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</si>
  <si>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</si>
  <si>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</si>
  <si>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</si>
  <si>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</si>
  <si>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</si>
  <si>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</si>
  <si>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</si>
  <si>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</si>
  <si>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</si>
  <si>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</si>
  <si>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</si>
  <si>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</si>
  <si>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</si>
  <si>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</si>
  <si>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</si>
  <si>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</si>
  <si>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</si>
  <si>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</si>
  <si>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</si>
  <si>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</si>
  <si>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</si>
  <si>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</si>
  <si>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</si>
  <si>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</si>
  <si>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</si>
  <si>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</si>
  <si>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</si>
  <si>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</si>
  <si>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</si>
  <si>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</si>
  <si>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</si>
  <si>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</si>
  <si>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</si>
  <si>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</si>
  <si>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</si>
  <si>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</si>
  <si>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</si>
  <si>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</si>
  <si>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</si>
  <si>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</si>
  <si>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</si>
  <si>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</si>
  <si>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</si>
  <si>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</si>
  <si>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</si>
  <si>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</si>
  <si>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</si>
  <si>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</si>
  <si>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</si>
  <si>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</si>
  <si>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</si>
  <si>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</si>
  <si>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</si>
  <si>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</si>
  <si>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</si>
  <si>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</si>
  <si>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</si>
  <si>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</si>
  <si>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</si>
  <si>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</si>
  <si>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</si>
  <si>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</si>
  <si>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</si>
  <si>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</si>
  <si>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</si>
  <si>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</si>
  <si>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</si>
  <si>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</si>
  <si>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</si>
  <si>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</si>
  <si>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</si>
  <si>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</si>
  <si>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</si>
  <si>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</si>
  <si>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</si>
  <si>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</si>
  <si>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</si>
  <si>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</si>
  <si>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</si>
  <si>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</si>
  <si>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</si>
  <si>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</si>
  <si>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</si>
  <si>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</si>
  <si>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</si>
  <si>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</si>
  <si>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</si>
  <si>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</si>
  <si>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</si>
  <si>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</si>
  <si>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</si>
  <si>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</si>
  <si>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</si>
  <si>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</si>
  <si>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</si>
  <si>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</si>
  <si>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</si>
  <si>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</si>
  <si>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</si>
  <si>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</si>
  <si>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</si>
  <si>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</si>
  <si>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</si>
  <si>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</si>
  <si>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</si>
  <si>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</si>
  <si>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</si>
  <si>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</si>
  <si>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</si>
  <si>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</si>
  <si>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</si>
  <si>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</si>
  <si>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</si>
  <si>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</si>
  <si>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</si>
  <si>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</si>
  <si>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</si>
  <si>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</si>
  <si>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</si>
  <si>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</si>
  <si>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</si>
  <si>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</si>
  <si>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</si>
  <si>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</si>
  <si>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</si>
  <si>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</si>
  <si>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</si>
  <si>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</si>
  <si>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</si>
  <si>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</si>
  <si>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</si>
  <si>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</si>
  <si>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</si>
  <si>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</si>
  <si>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</si>
  <si>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</si>
  <si>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</si>
  <si>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</si>
  <si>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</si>
  <si>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</si>
  <si>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</si>
  <si>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</si>
  <si>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</si>
  <si>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</si>
  <si>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</si>
  <si>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</si>
  <si>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</si>
  <si>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</si>
  <si>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</si>
  <si>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</si>
  <si>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</si>
  <si>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</si>
  <si>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</si>
  <si>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</si>
  <si>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</si>
  <si>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</si>
  <si>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</si>
  <si>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</si>
  <si>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</si>
  <si>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</si>
  <si>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</si>
  <si>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</si>
  <si>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</si>
  <si>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</si>
  <si>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</si>
  <si>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</si>
  <si>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</si>
  <si>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</si>
  <si>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</si>
  <si>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</si>
  <si>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</si>
  <si>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</si>
  <si>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</si>
  <si>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</si>
  <si>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</si>
  <si>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</si>
  <si>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</si>
  <si>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</si>
  <si>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</si>
  <si>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</si>
  <si>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</si>
  <si>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</si>
  <si>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</si>
  <si>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</si>
  <si>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</si>
  <si>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</si>
  <si>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</si>
  <si>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</si>
  <si>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</si>
  <si>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</si>
  <si>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</si>
  <si>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</si>
  <si>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</si>
  <si>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</si>
  <si>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</si>
  <si>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</si>
  <si>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</si>
  <si>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</si>
  <si>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</si>
  <si>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</si>
  <si>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</si>
  <si>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</si>
  <si>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</si>
  <si>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</si>
  <si>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</si>
  <si>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</si>
  <si>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</si>
  <si>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</si>
  <si>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</si>
  <si>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</si>
  <si>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</si>
  <si>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</si>
  <si>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</si>
  <si>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</si>
  <si>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</si>
  <si>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</si>
  <si>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</si>
  <si>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</si>
  <si>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</si>
  <si>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</si>
  <si>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</si>
  <si>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</si>
  <si>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</si>
  <si>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</si>
  <si>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</si>
  <si>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</si>
  <si>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</si>
  <si>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</si>
  <si>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</si>
  <si>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</si>
  <si>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</si>
  <si>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</si>
  <si>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</si>
  <si>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</si>
  <si>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</si>
  <si>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</si>
  <si>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</si>
  <si>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</si>
  <si>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</si>
  <si>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</si>
  <si>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</si>
  <si>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</si>
  <si>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</si>
  <si>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</si>
  <si>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</si>
  <si>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</si>
  <si>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</si>
  <si>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</si>
  <si>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</si>
  <si>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</si>
  <si>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</si>
  <si>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</si>
  <si>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</si>
  <si>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</si>
  <si>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</si>
  <si>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</si>
  <si>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</si>
  <si>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</si>
  <si>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</si>
  <si>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</si>
  <si>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</si>
  <si>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</si>
  <si>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</si>
  <si>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</si>
  <si>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</si>
  <si>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</si>
  <si>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</si>
  <si>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</si>
  <si>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</si>
  <si>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</si>
  <si>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</si>
  <si>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</si>
  <si>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</si>
  <si>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</si>
  <si>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</si>
  <si>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</si>
  <si>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</si>
  <si>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</si>
  <si>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</si>
  <si>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</si>
  <si>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</si>
  <si>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</si>
  <si>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</si>
  <si>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</si>
  <si>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</si>
  <si>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</si>
  <si>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</si>
  <si>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</si>
  <si>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</si>
  <si>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</si>
  <si>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</si>
  <si>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</si>
  <si>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</si>
  <si>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</si>
  <si>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</si>
  <si>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</si>
  <si>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</si>
  <si>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</si>
  <si>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</si>
  <si>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</si>
  <si>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</si>
  <si>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</si>
  <si>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</si>
  <si>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</si>
  <si>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</si>
  <si>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</si>
  <si>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</si>
  <si>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</si>
  <si>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</si>
  <si>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</si>
  <si>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</si>
  <si>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</si>
  <si>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</si>
  <si>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</si>
  <si>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</si>
  <si>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</si>
  <si>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</si>
  <si>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</si>
  <si>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</si>
  <si>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</si>
  <si>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</si>
  <si>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</si>
  <si>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</si>
  <si>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</si>
  <si>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</si>
  <si>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</si>
  <si>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</si>
  <si>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</si>
  <si>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</si>
  <si>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</si>
  <si>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</si>
  <si>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</si>
  <si>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</si>
  <si>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</si>
  <si>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</si>
  <si>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</si>
  <si>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</si>
  <si>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</si>
  <si>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</si>
  <si>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</si>
  <si>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</si>
  <si>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</si>
  <si>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</si>
  <si>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</si>
  <si>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</si>
  <si>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</si>
  <si>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</si>
  <si>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</si>
  <si>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</si>
  <si>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</si>
  <si>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</si>
  <si>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</si>
  <si>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</si>
  <si>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</si>
  <si>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</si>
  <si>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</si>
  <si>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</si>
  <si>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</si>
  <si>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</si>
  <si>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</si>
  <si>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</si>
  <si>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</si>
  <si>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</si>
  <si>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</si>
  <si>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</si>
  <si>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</si>
  <si>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</si>
  <si>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</si>
  <si>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</si>
  <si>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</si>
  <si>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</si>
  <si>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</si>
  <si>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</si>
  <si>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</si>
  <si>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</si>
  <si>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</si>
  <si>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</si>
  <si>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</si>
  <si>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</si>
  <si>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</si>
  <si>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</si>
  <si>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</si>
  <si>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</si>
  <si>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</si>
  <si>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</si>
  <si>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</si>
  <si>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</si>
  <si>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</si>
  <si>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</si>
  <si>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</si>
  <si>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</si>
  <si>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</si>
  <si>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</si>
  <si>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</si>
  <si>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</si>
  <si>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</si>
  <si>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</si>
  <si>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</si>
  <si>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</si>
  <si>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</si>
  <si>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</si>
  <si>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</si>
  <si>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</si>
  <si>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</si>
  <si>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</si>
  <si>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</si>
  <si>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</si>
  <si>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</si>
  <si>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</si>
  <si>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</si>
  <si>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</si>
  <si>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</si>
  <si>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</si>
  <si>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</si>
  <si>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</si>
  <si>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</si>
  <si>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</si>
  <si>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</si>
  <si>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</si>
  <si>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</si>
  <si>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</si>
  <si>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</si>
  <si>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</si>
  <si>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</si>
  <si>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</si>
  <si>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</si>
  <si>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</si>
  <si>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</si>
  <si>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</si>
  <si>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</si>
  <si>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</si>
  <si>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</si>
  <si>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</si>
  <si>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</si>
  <si>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</si>
  <si>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</si>
  <si>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</si>
  <si>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</si>
  <si>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</si>
  <si>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</si>
  <si>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</si>
  <si>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</si>
  <si>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</si>
  <si>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</si>
  <si>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</si>
  <si>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</si>
  <si>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</si>
  <si>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</si>
  <si>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</si>
  <si>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</si>
  <si>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</si>
  <si>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</si>
  <si>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</si>
  <si>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</si>
  <si>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</si>
  <si>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</si>
  <si>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</si>
  <si>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</si>
  <si>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</si>
  <si>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</si>
  <si>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</si>
  <si>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</si>
  <si>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</si>
  <si>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</si>
  <si>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</si>
  <si>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</si>
  <si>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</si>
  <si>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</si>
  <si>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</si>
  <si>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</si>
  <si>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</si>
  <si>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</si>
  <si>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</si>
  <si>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</si>
  <si>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</si>
  <si>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</si>
  <si>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</si>
  <si>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</si>
  <si>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</si>
  <si>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</si>
  <si>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</si>
  <si>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</si>
  <si>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</si>
  <si>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</si>
  <si>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</si>
  <si>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</si>
  <si>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</si>
  <si>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</si>
  <si>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</si>
  <si>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</si>
  <si>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</si>
  <si>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</si>
  <si>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</si>
  <si>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</si>
  <si>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</si>
  <si>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</si>
  <si>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</si>
  <si>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</si>
  <si>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</si>
  <si>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</si>
  <si>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</si>
  <si>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</si>
  <si>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</si>
  <si>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</si>
  <si>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</si>
  <si>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</si>
  <si>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</si>
  <si>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</si>
  <si>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</si>
  <si>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</si>
  <si>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</si>
  <si>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</si>
  <si>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</si>
  <si>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</si>
  <si>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</si>
  <si>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</si>
  <si>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</si>
  <si>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</si>
  <si>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</si>
  <si>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</si>
  <si>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</si>
  <si>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</si>
  <si>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</si>
  <si>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</si>
  <si>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</si>
  <si>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</si>
  <si>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</si>
  <si>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</si>
  <si>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</si>
  <si>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</si>
  <si>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</si>
  <si>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</si>
  <si>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</si>
  <si>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</si>
  <si>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</si>
  <si>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</si>
  <si>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</si>
  <si>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</si>
  <si>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</si>
  <si>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</si>
  <si>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</si>
  <si>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</si>
  <si>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</si>
  <si>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</si>
  <si>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</si>
  <si>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</si>
  <si>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</si>
  <si>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</si>
  <si>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</si>
  <si>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</si>
  <si>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</si>
  <si>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</si>
  <si>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</si>
  <si>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</si>
  <si>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</si>
  <si>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</si>
  <si>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</si>
  <si>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</si>
  <si>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</si>
  <si>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</si>
  <si>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</si>
  <si>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</si>
  <si>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</si>
  <si>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</si>
  <si>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</si>
  <si>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</si>
  <si>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</si>
  <si>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</si>
  <si>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</si>
  <si>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</si>
  <si>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</si>
  <si>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</si>
  <si>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</si>
  <si>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</si>
  <si>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</si>
  <si>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</si>
  <si>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</si>
  <si>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</si>
  <si>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</si>
  <si>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</si>
  <si>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</si>
  <si>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</si>
  <si>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</si>
  <si>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</si>
  <si>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</si>
  <si>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</si>
  <si>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</si>
  <si>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</si>
  <si>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</si>
  <si>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</si>
  <si>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</si>
  <si>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</si>
  <si>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</si>
  <si>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</si>
  <si>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</si>
  <si>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</si>
  <si>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</si>
  <si>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</si>
  <si>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</si>
  <si>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</si>
  <si>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</si>
  <si>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</si>
  <si>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</si>
  <si>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</si>
  <si>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</si>
  <si>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</si>
  <si>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</si>
  <si>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</si>
  <si>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</si>
  <si>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</si>
  <si>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</si>
  <si>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</si>
  <si>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</si>
  <si>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</si>
  <si>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</si>
  <si>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</si>
  <si>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</si>
  <si>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</si>
  <si>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</si>
  <si>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</si>
  <si>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</si>
  <si>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</si>
  <si>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</si>
  <si>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</si>
  <si>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</si>
  <si>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</si>
  <si>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</si>
  <si>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</si>
  <si>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</si>
  <si>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</si>
  <si>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</si>
  <si>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</si>
  <si>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</si>
  <si>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</si>
  <si>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</si>
  <si>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</si>
  <si>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</si>
  <si>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</si>
  <si>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</si>
  <si>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</si>
  <si>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</si>
  <si>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</si>
  <si>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</si>
  <si>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</si>
  <si>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</si>
  <si>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</si>
  <si>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</si>
  <si>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</si>
  <si>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</si>
  <si>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</si>
  <si>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</si>
  <si>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</si>
  <si>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</si>
  <si>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</si>
  <si>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</si>
  <si>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</si>
  <si>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</si>
  <si>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</si>
  <si>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</si>
  <si>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</si>
  <si>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</si>
  <si>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</si>
  <si>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</si>
  <si>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</si>
  <si>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</si>
  <si>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</si>
  <si>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</si>
  <si>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</si>
  <si>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</si>
  <si>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</si>
  <si>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</si>
  <si>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</si>
  <si>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</si>
  <si>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</si>
  <si>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</si>
  <si>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</si>
  <si>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</si>
  <si>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</si>
  <si>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</si>
  <si>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</si>
  <si>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</si>
  <si>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</si>
  <si>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</si>
  <si>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</si>
  <si>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</si>
  <si>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</si>
  <si>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</si>
  <si>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</si>
  <si>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</si>
  <si>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</si>
  <si>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</si>
  <si>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</si>
  <si>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</si>
  <si>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</si>
  <si>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</si>
  <si>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</si>
  <si>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</si>
  <si>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</si>
  <si>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</si>
  <si>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</si>
  <si>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</si>
  <si>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</si>
  <si>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</si>
  <si>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</si>
  <si>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</si>
  <si>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</si>
  <si>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</si>
  <si>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</si>
  <si>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</si>
  <si>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</si>
  <si>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</si>
  <si>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</si>
  <si>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</si>
  <si>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</si>
  <si>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</si>
  <si>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</si>
  <si>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</si>
  <si>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</si>
  <si>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</si>
  <si>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</si>
  <si>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</si>
  <si>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</si>
  <si>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</si>
  <si>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</si>
  <si>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</si>
  <si>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</si>
  <si>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</si>
  <si>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</si>
  <si>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</si>
  <si>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</si>
  <si>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</si>
  <si>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</si>
  <si>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</si>
  <si>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</si>
  <si>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</si>
  <si>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</si>
  <si>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</si>
  <si>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</si>
  <si>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</si>
  <si>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</si>
  <si>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</si>
  <si>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</si>
  <si>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</si>
  <si>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</si>
  <si>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</si>
  <si>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</si>
  <si>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</si>
  <si>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</si>
  <si>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</si>
  <si>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</si>
  <si>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</si>
  <si>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</si>
  <si>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</si>
  <si>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</si>
  <si>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</si>
  <si>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</si>
  <si>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</si>
  <si>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</si>
  <si>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</si>
  <si>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</si>
  <si>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</si>
  <si>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</si>
  <si>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</si>
  <si>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</si>
  <si>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</si>
  <si>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</si>
  <si>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</si>
  <si>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</si>
  <si>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</si>
  <si>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</si>
  <si>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</si>
  <si>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</si>
  <si>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</si>
  <si>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</si>
  <si>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</si>
  <si>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</si>
  <si>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</si>
  <si>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</si>
  <si>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</si>
  <si>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</si>
  <si>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</si>
  <si>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</si>
  <si>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</si>
  <si>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</si>
  <si>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</si>
  <si>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</si>
  <si>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</si>
  <si>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</si>
  <si>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</si>
  <si>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</si>
  <si>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</si>
  <si>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</si>
  <si>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</si>
  <si>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</si>
  <si>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</si>
  <si>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</si>
  <si>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</si>
  <si>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</si>
  <si>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</si>
  <si>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</si>
  <si>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</si>
  <si>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</si>
  <si>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</si>
  <si>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</si>
  <si>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</si>
  <si>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</si>
  <si>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</si>
  <si>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</si>
  <si>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</si>
  <si>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</si>
  <si>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</si>
  <si>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</si>
  <si>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</si>
  <si>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</si>
  <si>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</si>
  <si>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</si>
  <si>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</si>
  <si>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</si>
  <si>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</si>
  <si>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</si>
  <si>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</si>
  <si>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</si>
  <si>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</si>
  <si>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</si>
  <si>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</si>
  <si>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</si>
  <si>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</si>
  <si>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</si>
  <si>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</si>
  <si>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</si>
  <si>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</si>
  <si>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</si>
  <si>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</si>
  <si>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</si>
  <si>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</si>
  <si>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</si>
  <si>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</si>
  <si>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</si>
  <si>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</si>
  <si>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</si>
  <si>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</si>
  <si>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</si>
  <si>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</si>
  <si>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</si>
  <si>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</si>
  <si>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</si>
  <si>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</si>
  <si>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</si>
  <si>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</si>
  <si>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</si>
  <si>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</si>
  <si>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</si>
  <si>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</si>
  <si>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</si>
  <si>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</si>
  <si>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</si>
  <si>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</si>
  <si>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</si>
  <si>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</si>
  <si>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</si>
  <si>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</si>
  <si>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</si>
  <si>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</si>
  <si>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</si>
  <si>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</si>
  <si>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</si>
  <si>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</si>
  <si>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</si>
  <si>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</si>
  <si>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</si>
  <si>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</si>
  <si>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</si>
  <si>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</si>
  <si>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</si>
  <si>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</si>
  <si>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</si>
  <si>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</si>
  <si>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</si>
  <si>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</si>
  <si>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</si>
  <si>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</si>
  <si>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</si>
  <si>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</si>
  <si>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</si>
  <si>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</si>
  <si>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</si>
  <si>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</si>
  <si>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</si>
  <si>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</si>
  <si>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</si>
  <si>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</si>
  <si>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</si>
  <si>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</si>
  <si>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</si>
  <si>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</si>
  <si>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</si>
  <si>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</si>
  <si>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</si>
  <si>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</si>
  <si>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</si>
  <si>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</si>
  <si>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</si>
  <si>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</si>
  <si>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</si>
  <si>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</si>
  <si>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</si>
  <si>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</si>
  <si>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</si>
  <si>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</si>
  <si>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</si>
  <si>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</si>
  <si>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</si>
  <si>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</si>
  <si>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</si>
  <si>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</si>
  <si>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</si>
  <si>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</si>
  <si>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ธรรมศาลา วันที่ 1-30  เม.ย. 2568</t>
  </si>
  <si>
    <t>สรุปยอดขาย บูธ  ธรรมศาลา วันที่ 1-30  เม.ย. 2568</t>
  </si>
  <si>
    <t>บูธ  ธรรมศาลา วันที่ 1-30  เม.ย. 2568</t>
  </si>
  <si>
    <t>พุดดิ่งชาไทย</t>
  </si>
  <si>
    <t>บราวนี่บลูเบอรี่ครีมซีส</t>
  </si>
  <si>
    <t>ขนมปังกระเทียมครีมซีส</t>
  </si>
  <si>
    <t>แถม</t>
  </si>
  <si>
    <t>มินิไส้กรอกซีล 60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</si>
</sst>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4" sqref="B254"/>
      <selection pane="bottomLeft" activeCell="B254" sqref="B25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4" sqref="B254"/>
      <selection pane="topRight" activeCell="B254" sqref="B254"/>
      <selection pane="bottomLeft" activeCell="B254" sqref="B254"/>
      <selection pane="bottomRight" activeCell="B254" sqref="B25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S16" sqref="S1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2"/>
      <c r="P2" s="68"/>
      <c r="Q2" s="123" t="s">
        <v>1428</v>
      </c>
      <c r="R2" s="123"/>
      <c r="S2" s="123"/>
      <c r="T2" s="123"/>
      <c r="U2" s="123"/>
      <c r="V2" s="123"/>
      <c r="W2" s="123"/>
      <c r="X2" s="123"/>
      <c r="Y2" s="123"/>
      <c r="Z2" s="123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1361</v>
      </c>
      <c r="AB3" s="163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55</v>
      </c>
      <c r="G5" s="43">
        <f t="shared" ref="G5:G85" si="0">+E5+F5</f>
        <v>67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3350</v>
      </c>
      <c r="N5" s="19"/>
      <c r="O5" s="121">
        <v>18.97</v>
      </c>
      <c r="P5" s="79">
        <f>+K5*O5</f>
        <v>1270.99</v>
      </c>
      <c r="Q5" s="45">
        <v>1</v>
      </c>
      <c r="R5" s="46">
        <f>+'1'!N262</f>
        <v>3015</v>
      </c>
      <c r="S5" s="46">
        <f>+'1'!N267</f>
        <v>510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320</v>
      </c>
      <c r="X5" s="46">
        <f>+R5-S5-T5-U5-V5-W5</f>
        <v>2170</v>
      </c>
      <c r="Y5" s="46">
        <f>+'1'!N269</f>
        <v>2170</v>
      </c>
      <c r="Z5" s="47">
        <f>+Y5-X5</f>
        <v>0</v>
      </c>
      <c r="AA5" s="47" t="s">
        <v>1363</v>
      </c>
      <c r="AB5" s="47">
        <f>+W5+Y5</f>
        <v>2490</v>
      </c>
      <c r="AC5" s="58">
        <f>+W5+Y5+Z5</f>
        <v>2490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118</v>
      </c>
      <c r="G6" s="43">
        <f t="shared" si="0"/>
        <v>134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4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10600</v>
      </c>
      <c r="N6" s="19"/>
      <c r="O6" s="121">
        <v>36.43</v>
      </c>
      <c r="P6" s="79">
        <f t="shared" ref="P6:P70" si="2">+K6*O6</f>
        <v>3861.58</v>
      </c>
      <c r="Q6" s="45">
        <v>2</v>
      </c>
      <c r="R6" s="46">
        <f>+'2'!N262</f>
        <v>4000</v>
      </c>
      <c r="S6" s="46">
        <f>+'2'!N267</f>
        <v>1297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990</v>
      </c>
      <c r="X6" s="46">
        <f>+R6-S6-T6-U6-V6-W6</f>
        <v>1698</v>
      </c>
      <c r="Y6" s="46">
        <f>+'2'!N269</f>
        <v>1698</v>
      </c>
      <c r="Z6" s="47">
        <f t="shared" ref="Z6:Z35" si="3">+Y6-X6</f>
        <v>0</v>
      </c>
      <c r="AA6" s="47" t="s">
        <v>1364</v>
      </c>
      <c r="AB6" s="47">
        <f t="shared" ref="AB6:AB35" si="4">+W6+Y6</f>
        <v>2688</v>
      </c>
      <c r="AC6" s="58">
        <f t="shared" ref="AC6:AC35" si="5">+W6+Y6+Z6</f>
        <v>2688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2073</v>
      </c>
      <c r="S7" s="46">
        <f>+'3'!N267</f>
        <v>212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450</v>
      </c>
      <c r="X7" s="46">
        <f>+R7-S7-T7-U7-V7-W7</f>
        <v>1396</v>
      </c>
      <c r="Y7" s="46">
        <f>+'3'!N269</f>
        <v>1396</v>
      </c>
      <c r="Z7" s="47">
        <f>+Y7-X7</f>
        <v>0</v>
      </c>
      <c r="AA7" s="47" t="s">
        <v>1365</v>
      </c>
      <c r="AB7" s="47">
        <f>+W7+Y7</f>
        <v>1846</v>
      </c>
      <c r="AC7" s="58">
        <f t="shared" si="5"/>
        <v>1846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3288</v>
      </c>
      <c r="S8" s="46">
        <f>+'4'!N267</f>
        <v>632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550</v>
      </c>
      <c r="X8" s="46">
        <f t="shared" ref="X8" si="6">+R8-S8-T8-U8-V8-W8</f>
        <v>2091</v>
      </c>
      <c r="Y8" s="46">
        <f>+'4'!N269</f>
        <v>2091</v>
      </c>
      <c r="Z8" s="47">
        <f t="shared" si="3"/>
        <v>0</v>
      </c>
      <c r="AA8" s="47" t="s">
        <v>1366</v>
      </c>
      <c r="AB8" s="47">
        <f t="shared" si="4"/>
        <v>2641</v>
      </c>
      <c r="AC8" s="58">
        <f t="shared" si="5"/>
        <v>2641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2865</v>
      </c>
      <c r="S9" s="46">
        <f>+'5'!N267</f>
        <v>250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1660</v>
      </c>
      <c r="X9" s="46">
        <f t="shared" ref="X9:X34" si="7">+R9-S9-T9-U9-V9-W9</f>
        <v>940</v>
      </c>
      <c r="Y9" s="46">
        <f>+'5'!N269</f>
        <v>940</v>
      </c>
      <c r="Z9" s="47">
        <f t="shared" si="3"/>
        <v>0</v>
      </c>
      <c r="AA9" s="98" t="s">
        <v>1367</v>
      </c>
      <c r="AB9" s="47">
        <f t="shared" si="4"/>
        <v>2600</v>
      </c>
      <c r="AC9" s="58">
        <f t="shared" si="5"/>
        <v>2600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3460</v>
      </c>
      <c r="S10" s="46">
        <f>+'6'!N267</f>
        <v>190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1810</v>
      </c>
      <c r="X10" s="46">
        <f t="shared" si="7"/>
        <v>1445</v>
      </c>
      <c r="Y10" s="46">
        <f>+'6'!N269</f>
        <v>1445</v>
      </c>
      <c r="Z10" s="47">
        <f t="shared" si="3"/>
        <v>0</v>
      </c>
      <c r="AA10" s="98" t="s">
        <v>1368</v>
      </c>
      <c r="AB10" s="47">
        <f t="shared" si="4"/>
        <v>3255</v>
      </c>
      <c r="AC10" s="58">
        <f t="shared" si="5"/>
        <v>3255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22</v>
      </c>
      <c r="G11" s="43">
        <f t="shared" si="0"/>
        <v>23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1150</v>
      </c>
      <c r="N11" s="19"/>
      <c r="O11" s="121">
        <v>19.36</v>
      </c>
      <c r="P11" s="79">
        <f t="shared" si="2"/>
        <v>445.28</v>
      </c>
      <c r="Q11" s="45">
        <v>7</v>
      </c>
      <c r="R11" s="46">
        <f>+'7'!N262</f>
        <v>2050</v>
      </c>
      <c r="S11" s="46">
        <f>+'7'!N267</f>
        <v>75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440</v>
      </c>
      <c r="X11" s="46">
        <f t="shared" si="7"/>
        <v>1520</v>
      </c>
      <c r="Y11" s="46">
        <f>+'7'!N269</f>
        <v>1520</v>
      </c>
      <c r="Z11" s="47">
        <f t="shared" si="3"/>
        <v>0</v>
      </c>
      <c r="AA11" s="47" t="s">
        <v>1369</v>
      </c>
      <c r="AB11" s="47">
        <f t="shared" si="4"/>
        <v>1960</v>
      </c>
      <c r="AC11" s="58">
        <f t="shared" si="5"/>
        <v>1960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2115</v>
      </c>
      <c r="S12" s="46">
        <f>+'8'!N267</f>
        <v>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1260</v>
      </c>
      <c r="X12" s="46">
        <f t="shared" si="7"/>
        <v>840</v>
      </c>
      <c r="Y12" s="46">
        <f>+'8'!N269</f>
        <v>840</v>
      </c>
      <c r="Z12" s="47">
        <f t="shared" si="3"/>
        <v>0</v>
      </c>
      <c r="AA12" s="47" t="s">
        <v>1363</v>
      </c>
      <c r="AB12" s="47">
        <f t="shared" si="4"/>
        <v>2100</v>
      </c>
      <c r="AC12" s="58">
        <f t="shared" si="5"/>
        <v>2100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1150</v>
      </c>
      <c r="S13" s="46">
        <f>+'9'!N267</f>
        <v>50</v>
      </c>
      <c r="T13" s="46">
        <f>+'9'!N265</f>
        <v>0</v>
      </c>
      <c r="U13" s="46">
        <f>+'9'!N263</f>
        <v>15</v>
      </c>
      <c r="V13" s="46">
        <f>+'9'!N266</f>
        <v>28</v>
      </c>
      <c r="W13" s="46">
        <f>+'9'!N264</f>
        <v>900</v>
      </c>
      <c r="X13" s="46">
        <f>+R13-S13-T13-U13-V13-W13</f>
        <v>157</v>
      </c>
      <c r="Y13" s="46">
        <f>+'9'!N269</f>
        <v>157</v>
      </c>
      <c r="Z13" s="47">
        <f t="shared" si="3"/>
        <v>0</v>
      </c>
      <c r="AA13" s="47" t="s">
        <v>1364</v>
      </c>
      <c r="AB13" s="47">
        <f t="shared" si="4"/>
        <v>1057</v>
      </c>
      <c r="AC13" s="58">
        <f t="shared" si="5"/>
        <v>1057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1360</v>
      </c>
      <c r="S14" s="46">
        <f>+'10'!N267</f>
        <v>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1040</v>
      </c>
      <c r="X14" s="46">
        <f t="shared" si="7"/>
        <v>255</v>
      </c>
      <c r="Y14" s="46">
        <f>+'10'!N269</f>
        <v>255</v>
      </c>
      <c r="Z14" s="47">
        <f t="shared" si="3"/>
        <v>0</v>
      </c>
      <c r="AA14" s="47" t="s">
        <v>1365</v>
      </c>
      <c r="AB14" s="47">
        <f t="shared" si="4"/>
        <v>1295</v>
      </c>
      <c r="AC14" s="58">
        <f t="shared" si="5"/>
        <v>1295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17</v>
      </c>
      <c r="G15" s="43">
        <f t="shared" si="0"/>
        <v>17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17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850</v>
      </c>
      <c r="N15" s="19"/>
      <c r="O15" s="121">
        <v>22.41</v>
      </c>
      <c r="P15" s="79">
        <f t="shared" si="2"/>
        <v>380.97</v>
      </c>
      <c r="Q15" s="45">
        <v>11</v>
      </c>
      <c r="R15" s="46">
        <f>+'11'!N262</f>
        <v>2115</v>
      </c>
      <c r="S15" s="46">
        <f>+'11'!N267</f>
        <v>150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1715</v>
      </c>
      <c r="X15" s="46">
        <f t="shared" si="7"/>
        <v>235</v>
      </c>
      <c r="Y15" s="46">
        <f>+'11'!N269</f>
        <v>235</v>
      </c>
      <c r="Z15" s="47">
        <f t="shared" si="3"/>
        <v>0</v>
      </c>
      <c r="AA15" s="47" t="s">
        <v>1366</v>
      </c>
      <c r="AB15" s="47">
        <f t="shared" si="4"/>
        <v>1950</v>
      </c>
      <c r="AC15" s="58">
        <f t="shared" si="5"/>
        <v>1950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2165</v>
      </c>
      <c r="S16" s="46">
        <f>+'12'!N267</f>
        <v>200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1715</v>
      </c>
      <c r="X16" s="46">
        <f t="shared" si="7"/>
        <v>235</v>
      </c>
      <c r="Y16" s="46">
        <f>+'12'!N269</f>
        <v>235</v>
      </c>
      <c r="Z16" s="47">
        <f t="shared" si="3"/>
        <v>0</v>
      </c>
      <c r="AA16" s="98" t="s">
        <v>1367</v>
      </c>
      <c r="AB16" s="47">
        <f t="shared" si="4"/>
        <v>1950</v>
      </c>
      <c r="AC16" s="58">
        <f t="shared" si="5"/>
        <v>1950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4445</v>
      </c>
      <c r="S17" s="46">
        <f>+'13'!N267</f>
        <v>540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1515</v>
      </c>
      <c r="X17" s="46">
        <f>+R17-S17-T17-U17-V17-W17</f>
        <v>2375</v>
      </c>
      <c r="Y17" s="46">
        <f>+'13'!N269</f>
        <v>2375</v>
      </c>
      <c r="Z17" s="47">
        <f t="shared" si="3"/>
        <v>0</v>
      </c>
      <c r="AA17" s="98" t="s">
        <v>1368</v>
      </c>
      <c r="AB17" s="47">
        <f t="shared" si="4"/>
        <v>3890</v>
      </c>
      <c r="AC17" s="58">
        <f t="shared" si="5"/>
        <v>3890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20</v>
      </c>
      <c r="G18" s="43">
        <f t="shared" si="0"/>
        <v>20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1000</v>
      </c>
      <c r="N18" s="19"/>
      <c r="O18" s="121">
        <v>19.12</v>
      </c>
      <c r="P18" s="79">
        <f t="shared" si="2"/>
        <v>382.40000000000003</v>
      </c>
      <c r="Q18" s="45">
        <v>14</v>
      </c>
      <c r="R18" s="46">
        <f>+'14'!N262</f>
        <v>5430</v>
      </c>
      <c r="S18" s="46">
        <f>+'14'!N267</f>
        <v>570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2060</v>
      </c>
      <c r="X18" s="46">
        <f t="shared" si="7"/>
        <v>2785</v>
      </c>
      <c r="Y18" s="46">
        <f>+'14'!N269</f>
        <v>2785</v>
      </c>
      <c r="Z18" s="47">
        <f t="shared" si="3"/>
        <v>0</v>
      </c>
      <c r="AA18" s="47" t="s">
        <v>1369</v>
      </c>
      <c r="AB18" s="99">
        <f t="shared" si="4"/>
        <v>4845</v>
      </c>
      <c r="AC18" s="58">
        <f t="shared" si="5"/>
        <v>4845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6900</v>
      </c>
      <c r="S19" s="46">
        <f>+'15'!N267</f>
        <v>990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3385</v>
      </c>
      <c r="X19" s="46">
        <f t="shared" si="7"/>
        <v>2510</v>
      </c>
      <c r="Y19" s="46">
        <f>+'15'!N269</f>
        <v>2510</v>
      </c>
      <c r="Z19" s="47">
        <f t="shared" si="3"/>
        <v>0</v>
      </c>
      <c r="AA19" s="47" t="s">
        <v>1363</v>
      </c>
      <c r="AB19" s="47">
        <f t="shared" si="4"/>
        <v>5895</v>
      </c>
      <c r="AC19" s="58">
        <f t="shared" si="5"/>
        <v>5895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41</v>
      </c>
      <c r="G20" s="43">
        <f t="shared" si="0"/>
        <v>51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1885</v>
      </c>
      <c r="N20" s="19"/>
      <c r="O20" s="90">
        <v>22.25</v>
      </c>
      <c r="P20" s="79">
        <f t="shared" si="2"/>
        <v>645.25</v>
      </c>
      <c r="Q20" s="45">
        <v>16</v>
      </c>
      <c r="R20" s="46">
        <f>+'16'!N262</f>
        <v>7715</v>
      </c>
      <c r="S20" s="46">
        <f>+'16'!N267</f>
        <v>940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3545</v>
      </c>
      <c r="X20" s="46">
        <f t="shared" si="7"/>
        <v>3215</v>
      </c>
      <c r="Y20" s="46">
        <f>+'16'!N269</f>
        <v>3215</v>
      </c>
      <c r="Z20" s="47">
        <f t="shared" si="3"/>
        <v>0</v>
      </c>
      <c r="AA20" s="47" t="s">
        <v>1364</v>
      </c>
      <c r="AB20" s="47">
        <f t="shared" si="4"/>
        <v>6760</v>
      </c>
      <c r="AC20" s="58">
        <f t="shared" si="5"/>
        <v>6760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34</v>
      </c>
      <c r="G21" s="43">
        <f t="shared" si="0"/>
        <v>35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34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2890</v>
      </c>
      <c r="N21" s="19"/>
      <c r="O21" s="90">
        <v>22.85</v>
      </c>
      <c r="P21" s="79">
        <f t="shared" si="2"/>
        <v>776.90000000000009</v>
      </c>
      <c r="Q21" s="45">
        <v>17</v>
      </c>
      <c r="R21" s="46">
        <f>+'17'!N262</f>
        <v>1820</v>
      </c>
      <c r="S21" s="46">
        <f>+'17'!N267</f>
        <v>120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675</v>
      </c>
      <c r="X21" s="46">
        <f t="shared" si="7"/>
        <v>1010</v>
      </c>
      <c r="Y21" s="46">
        <f>+'17'!N269</f>
        <v>1010</v>
      </c>
      <c r="Z21" s="47">
        <f t="shared" si="3"/>
        <v>0</v>
      </c>
      <c r="AA21" s="47" t="s">
        <v>1365</v>
      </c>
      <c r="AB21" s="47">
        <f t="shared" si="4"/>
        <v>1685</v>
      </c>
      <c r="AC21" s="58">
        <f t="shared" si="5"/>
        <v>1685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61</v>
      </c>
      <c r="G22" s="43">
        <f t="shared" si="0"/>
        <v>86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8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24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54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5400</v>
      </c>
      <c r="N22" s="19"/>
      <c r="O22" s="121">
        <v>27.98</v>
      </c>
      <c r="P22" s="79">
        <f t="shared" si="2"/>
        <v>1510.92</v>
      </c>
      <c r="Q22" s="45">
        <v>18</v>
      </c>
      <c r="R22" s="46">
        <f>+'18'!N262</f>
        <v>2080</v>
      </c>
      <c r="S22" s="46">
        <f>+'18'!N267</f>
        <v>100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520</v>
      </c>
      <c r="X22" s="46">
        <f t="shared" si="7"/>
        <v>1445</v>
      </c>
      <c r="Y22" s="46">
        <f>+'18'!N269</f>
        <v>1445</v>
      </c>
      <c r="Z22" s="47">
        <f t="shared" si="3"/>
        <v>0</v>
      </c>
      <c r="AA22" s="47" t="s">
        <v>1366</v>
      </c>
      <c r="AB22" s="47">
        <f t="shared" si="4"/>
        <v>1965</v>
      </c>
      <c r="AC22" s="58">
        <f t="shared" si="5"/>
        <v>1965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4530</v>
      </c>
      <c r="S23" s="46">
        <f>+'19'!N267</f>
        <v>440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1265</v>
      </c>
      <c r="X23" s="46">
        <f t="shared" si="7"/>
        <v>2810</v>
      </c>
      <c r="Y23" s="46">
        <f>+'19'!N269</f>
        <v>2810</v>
      </c>
      <c r="Z23" s="47">
        <f t="shared" si="3"/>
        <v>0</v>
      </c>
      <c r="AA23" s="98" t="s">
        <v>1367</v>
      </c>
      <c r="AB23" s="47">
        <f t="shared" si="4"/>
        <v>4075</v>
      </c>
      <c r="AC23" s="58">
        <f t="shared" si="5"/>
        <v>4075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6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49</v>
      </c>
      <c r="G24" s="43">
        <f t="shared" si="0"/>
        <v>55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33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3300</v>
      </c>
      <c r="N24" s="19"/>
      <c r="O24" s="121">
        <v>38.659999999999997</v>
      </c>
      <c r="P24" s="79">
        <f t="shared" si="2"/>
        <v>1275.78</v>
      </c>
      <c r="Q24" s="45">
        <v>20</v>
      </c>
      <c r="R24" s="46">
        <f>+'20'!N262</f>
        <v>3760</v>
      </c>
      <c r="S24" s="46">
        <f>+'20'!N267</f>
        <v>200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3190</v>
      </c>
      <c r="X24" s="46">
        <f t="shared" si="7"/>
        <v>355</v>
      </c>
      <c r="Y24" s="46">
        <f>+'20'!N269</f>
        <v>355</v>
      </c>
      <c r="Z24" s="47">
        <f t="shared" si="3"/>
        <v>0</v>
      </c>
      <c r="AA24" s="98" t="s">
        <v>1368</v>
      </c>
      <c r="AB24" s="47">
        <f t="shared" si="4"/>
        <v>3545</v>
      </c>
      <c r="AC24" s="58">
        <f t="shared" si="5"/>
        <v>3545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1515</v>
      </c>
      <c r="S25" s="46">
        <f>+'21'!N267</f>
        <v>50</v>
      </c>
      <c r="T25" s="46">
        <f>+'21'!N265</f>
        <v>0</v>
      </c>
      <c r="U25" s="67">
        <f>+'21'!N263</f>
        <v>15</v>
      </c>
      <c r="V25" s="46">
        <f>+'21'!N266</f>
        <v>55</v>
      </c>
      <c r="W25" s="46">
        <f>+'21'!N264</f>
        <v>935</v>
      </c>
      <c r="X25" s="46">
        <f t="shared" si="7"/>
        <v>460</v>
      </c>
      <c r="Y25" s="46">
        <f>+'21'!N269</f>
        <v>460</v>
      </c>
      <c r="Z25" s="47">
        <f t="shared" si="3"/>
        <v>0</v>
      </c>
      <c r="AA25" s="47" t="s">
        <v>1369</v>
      </c>
      <c r="AB25" s="47">
        <f t="shared" si="4"/>
        <v>1395</v>
      </c>
      <c r="AC25" s="58">
        <f t="shared" si="5"/>
        <v>1395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4</v>
      </c>
      <c r="G26" s="43">
        <f t="shared" si="0"/>
        <v>4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1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3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300</v>
      </c>
      <c r="N26" s="19"/>
      <c r="O26" s="121">
        <v>32.97</v>
      </c>
      <c r="P26" s="79">
        <f t="shared" si="2"/>
        <v>98.91</v>
      </c>
      <c r="Q26" s="45">
        <v>22</v>
      </c>
      <c r="R26" s="46">
        <f>+'22'!N262</f>
        <v>1610</v>
      </c>
      <c r="S26" s="46">
        <f>+'22'!N267</f>
        <v>190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490</v>
      </c>
      <c r="X26" s="46">
        <f t="shared" si="7"/>
        <v>915</v>
      </c>
      <c r="Y26" s="46">
        <f>+'22'!N269</f>
        <v>915</v>
      </c>
      <c r="Z26" s="47">
        <f t="shared" si="3"/>
        <v>0</v>
      </c>
      <c r="AA26" s="47" t="s">
        <v>1363</v>
      </c>
      <c r="AB26" s="47">
        <f t="shared" si="4"/>
        <v>1405</v>
      </c>
      <c r="AC26" s="58">
        <f t="shared" si="5"/>
        <v>1405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1245</v>
      </c>
      <c r="S27" s="46">
        <f>+'23'!N267</f>
        <v>70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945</v>
      </c>
      <c r="X27" s="46">
        <f>+R27-S27-T27-U27-V27-W27</f>
        <v>215</v>
      </c>
      <c r="Y27" s="46">
        <f>+'23'!N269</f>
        <v>215</v>
      </c>
      <c r="Z27" s="47">
        <f>+Y27-X27</f>
        <v>0</v>
      </c>
      <c r="AA27" s="47" t="s">
        <v>1364</v>
      </c>
      <c r="AB27" s="47">
        <f t="shared" si="4"/>
        <v>1160</v>
      </c>
      <c r="AC27" s="58">
        <f t="shared" si="5"/>
        <v>1160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7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42</v>
      </c>
      <c r="G28" s="43">
        <f t="shared" si="0"/>
        <v>49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3700</v>
      </c>
      <c r="N28" s="19"/>
      <c r="O28" s="121">
        <v>30.86</v>
      </c>
      <c r="P28" s="79">
        <f t="shared" si="2"/>
        <v>1141.82</v>
      </c>
      <c r="Q28" s="45">
        <v>24</v>
      </c>
      <c r="R28" s="46">
        <f>+'24'!N262</f>
        <v>2060</v>
      </c>
      <c r="S28" s="46">
        <f>+'24'!N267</f>
        <v>100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780</v>
      </c>
      <c r="X28" s="46">
        <f t="shared" si="7"/>
        <v>1165</v>
      </c>
      <c r="Y28" s="46">
        <f>+'24'!N269</f>
        <v>1165</v>
      </c>
      <c r="Z28" s="47">
        <f t="shared" si="3"/>
        <v>0</v>
      </c>
      <c r="AA28" s="47" t="s">
        <v>1365</v>
      </c>
      <c r="AB28" s="47">
        <f t="shared" si="4"/>
        <v>1945</v>
      </c>
      <c r="AC28" s="58">
        <f t="shared" si="5"/>
        <v>1945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6</v>
      </c>
      <c r="G29" s="43">
        <f t="shared" si="0"/>
        <v>6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2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4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400</v>
      </c>
      <c r="N29" s="19"/>
      <c r="O29" s="121">
        <v>27.24</v>
      </c>
      <c r="P29" s="79">
        <f t="shared" si="2"/>
        <v>108.96</v>
      </c>
      <c r="Q29" s="45">
        <v>25</v>
      </c>
      <c r="R29" s="46">
        <f>+'25'!N262</f>
        <v>2090</v>
      </c>
      <c r="S29" s="46">
        <f>+'25'!N267</f>
        <v>360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1365</v>
      </c>
      <c r="X29" s="46">
        <f t="shared" si="7"/>
        <v>350</v>
      </c>
      <c r="Y29" s="46">
        <f>+'25'!N269</f>
        <v>350</v>
      </c>
      <c r="Z29" s="47">
        <f t="shared" si="3"/>
        <v>0</v>
      </c>
      <c r="AA29" s="47" t="s">
        <v>1366</v>
      </c>
      <c r="AB29" s="47">
        <f t="shared" si="4"/>
        <v>1715</v>
      </c>
      <c r="AC29" s="58">
        <f t="shared" si="5"/>
        <v>1715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3910</v>
      </c>
      <c r="S30" s="46">
        <f>+'26'!N267</f>
        <v>460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1230</v>
      </c>
      <c r="X30" s="46">
        <f t="shared" si="7"/>
        <v>2205</v>
      </c>
      <c r="Y30" s="46">
        <f>+'26'!N269</f>
        <v>2205</v>
      </c>
      <c r="Z30" s="47">
        <f t="shared" si="3"/>
        <v>0</v>
      </c>
      <c r="AA30" s="98" t="s">
        <v>1367</v>
      </c>
      <c r="AB30" s="47">
        <f t="shared" si="4"/>
        <v>3435</v>
      </c>
      <c r="AC30" s="58">
        <f t="shared" si="5"/>
        <v>3435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</v>
      </c>
      <c r="G31" s="43">
        <f t="shared" si="0"/>
        <v>24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3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2100</v>
      </c>
      <c r="N31" s="19"/>
      <c r="O31" s="121">
        <v>34.64</v>
      </c>
      <c r="P31" s="79">
        <f t="shared" si="2"/>
        <v>727.44</v>
      </c>
      <c r="Q31" s="45">
        <v>27</v>
      </c>
      <c r="R31" s="46">
        <f>+'27'!N262</f>
        <v>2950</v>
      </c>
      <c r="S31" s="46">
        <f>+'27'!N267</f>
        <v>360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520</v>
      </c>
      <c r="X31" s="46">
        <f t="shared" si="7"/>
        <v>2055</v>
      </c>
      <c r="Y31" s="46">
        <f>+'27'!N269</f>
        <v>2055</v>
      </c>
      <c r="Z31" s="47">
        <f t="shared" si="3"/>
        <v>0</v>
      </c>
      <c r="AA31" s="98" t="s">
        <v>1368</v>
      </c>
      <c r="AB31" s="47">
        <f t="shared" si="4"/>
        <v>2575</v>
      </c>
      <c r="AC31" s="58">
        <f t="shared" si="5"/>
        <v>2575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23</v>
      </c>
      <c r="G32" s="43">
        <f t="shared" si="0"/>
        <v>27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3480</v>
      </c>
      <c r="N32" s="19"/>
      <c r="O32" s="90">
        <v>46.37</v>
      </c>
      <c r="P32" s="79">
        <f t="shared" si="2"/>
        <v>1251.99</v>
      </c>
      <c r="Q32" s="45">
        <v>28</v>
      </c>
      <c r="R32" s="46">
        <f>+'28'!N262</f>
        <v>1970</v>
      </c>
      <c r="S32" s="46">
        <f>+'28'!N267</f>
        <v>490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550</v>
      </c>
      <c r="X32" s="46">
        <f t="shared" si="7"/>
        <v>915</v>
      </c>
      <c r="Y32" s="46">
        <f>+'28'!N269</f>
        <v>915</v>
      </c>
      <c r="Z32" s="47">
        <f t="shared" si="3"/>
        <v>0</v>
      </c>
      <c r="AA32" s="47" t="s">
        <v>1369</v>
      </c>
      <c r="AB32" s="47">
        <f t="shared" si="4"/>
        <v>1465</v>
      </c>
      <c r="AC32" s="58">
        <f t="shared" si="5"/>
        <v>1465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1425</v>
      </c>
      <c r="S33" s="46">
        <f>+'29'!N267</f>
        <v>150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595</v>
      </c>
      <c r="X33" s="46">
        <f t="shared" ref="X33" si="8">+R33-S33-T33-U33-V33-W33</f>
        <v>665</v>
      </c>
      <c r="Y33" s="46">
        <f>+'29'!N269</f>
        <v>665</v>
      </c>
      <c r="Z33" s="47">
        <f t="shared" ref="Z33" si="9">+Y33-X33</f>
        <v>0</v>
      </c>
      <c r="AA33" s="47" t="s">
        <v>1363</v>
      </c>
      <c r="AB33" s="47">
        <f t="shared" si="4"/>
        <v>1260</v>
      </c>
      <c r="AC33" s="58">
        <f t="shared" si="5"/>
        <v>1260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4</v>
      </c>
      <c r="G34" s="43">
        <f t="shared" si="0"/>
        <v>4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4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520</v>
      </c>
      <c r="N34" s="19"/>
      <c r="O34" s="90">
        <v>38.07</v>
      </c>
      <c r="P34" s="79">
        <f t="shared" si="2"/>
        <v>152.28</v>
      </c>
      <c r="Q34" s="45">
        <v>30</v>
      </c>
      <c r="R34" s="46">
        <f>+'30'!N262</f>
        <v>3330</v>
      </c>
      <c r="S34" s="46">
        <f>+'30'!N267</f>
        <v>755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1415</v>
      </c>
      <c r="X34" s="46">
        <f t="shared" si="7"/>
        <v>1145</v>
      </c>
      <c r="Y34" s="46">
        <f>+'30'!N269</f>
        <v>1145</v>
      </c>
      <c r="Z34" s="47">
        <f t="shared" si="3"/>
        <v>0</v>
      </c>
      <c r="AA34" s="47" t="s">
        <v>1364</v>
      </c>
      <c r="AB34" s="47">
        <f t="shared" si="4"/>
        <v>2560</v>
      </c>
      <c r="AC34" s="58">
        <f t="shared" si="5"/>
        <v>2560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1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15</v>
      </c>
      <c r="G35" s="43">
        <f t="shared" si="0"/>
        <v>16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2080</v>
      </c>
      <c r="N35" s="19"/>
      <c r="O35" s="90">
        <v>40.799999999999997</v>
      </c>
      <c r="P35" s="79">
        <f t="shared" si="2"/>
        <v>652.79999999999995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88441</v>
      </c>
      <c r="S36" s="48">
        <f t="shared" si="10"/>
        <v>10501</v>
      </c>
      <c r="T36" s="48">
        <f t="shared" si="10"/>
        <v>0</v>
      </c>
      <c r="U36" s="48">
        <f t="shared" si="10"/>
        <v>450</v>
      </c>
      <c r="V36" s="48">
        <f t="shared" si="10"/>
        <v>83</v>
      </c>
      <c r="W36" s="48">
        <f t="shared" si="10"/>
        <v>37830</v>
      </c>
      <c r="X36" s="48">
        <f t="shared" si="10"/>
        <v>39577</v>
      </c>
      <c r="Y36" s="48">
        <f t="shared" si="10"/>
        <v>39577</v>
      </c>
      <c r="Z36" s="48">
        <f t="shared" si="10"/>
        <v>0</v>
      </c>
      <c r="AA36" s="48">
        <f t="shared" si="10"/>
        <v>0</v>
      </c>
      <c r="AB36" s="48">
        <f>SUM(AB5:AB35)</f>
        <v>77407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6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13</v>
      </c>
      <c r="G39" s="43">
        <f t="shared" si="0"/>
        <v>19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950</v>
      </c>
      <c r="N39" s="19"/>
      <c r="O39" s="90">
        <v>27.84</v>
      </c>
      <c r="P39" s="79">
        <f t="shared" si="2"/>
        <v>528.96</v>
      </c>
      <c r="Q39" s="5"/>
      <c r="R39" s="16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9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13</v>
      </c>
      <c r="G40" s="43">
        <f t="shared" si="0"/>
        <v>22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1100</v>
      </c>
      <c r="N40" s="19"/>
      <c r="O40" s="90">
        <v>27.12</v>
      </c>
      <c r="P40" s="79">
        <f t="shared" si="2"/>
        <v>596.64</v>
      </c>
      <c r="Q40" s="5"/>
      <c r="R40" s="16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6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13</v>
      </c>
      <c r="G41" s="43">
        <f t="shared" si="0"/>
        <v>19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17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850</v>
      </c>
      <c r="N41" s="19"/>
      <c r="O41" s="90">
        <v>15.42</v>
      </c>
      <c r="P41" s="79">
        <f t="shared" si="2"/>
        <v>262.14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12</v>
      </c>
      <c r="G46" s="43">
        <f t="shared" si="0"/>
        <v>15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600</v>
      </c>
      <c r="N46" s="19"/>
      <c r="O46" s="121">
        <v>17.78</v>
      </c>
      <c r="P46" s="79">
        <f t="shared" si="2"/>
        <v>213.36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11</v>
      </c>
      <c r="G47" s="43">
        <f t="shared" si="0"/>
        <v>13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121">
        <v>17.989999999999998</v>
      </c>
      <c r="P47" s="79">
        <f t="shared" si="2"/>
        <v>161.91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 t="shared" si="0"/>
        <v>12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600</v>
      </c>
      <c r="N48" s="19"/>
      <c r="O48" s="121">
        <v>18.32</v>
      </c>
      <c r="P48" s="79">
        <f t="shared" si="2"/>
        <v>219.84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6</v>
      </c>
      <c r="G49" s="43">
        <f t="shared" si="0"/>
        <v>7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121">
        <v>20.059999999999999</v>
      </c>
      <c r="P49" s="79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</v>
      </c>
      <c r="G50" s="43">
        <f t="shared" si="0"/>
        <v>7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350</v>
      </c>
      <c r="N50" s="19"/>
      <c r="O50" s="121">
        <v>20.32</v>
      </c>
      <c r="P50" s="79">
        <f t="shared" si="2"/>
        <v>142.24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12</v>
      </c>
      <c r="G53" s="43">
        <f t="shared" si="0"/>
        <v>12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500</v>
      </c>
      <c r="N53" s="19"/>
      <c r="O53" s="121">
        <v>16.37</v>
      </c>
      <c r="P53" s="79">
        <f t="shared" si="2"/>
        <v>163.70000000000002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3</v>
      </c>
      <c r="G55" s="43">
        <f t="shared" si="0"/>
        <v>3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121">
        <v>25.99</v>
      </c>
      <c r="P55" s="79">
        <f t="shared" si="2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4</v>
      </c>
      <c r="G56" s="43">
        <f t="shared" si="0"/>
        <v>4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480</v>
      </c>
      <c r="N56" s="19"/>
      <c r="O56" s="121">
        <v>28.31</v>
      </c>
      <c r="P56" s="79">
        <f t="shared" si="2"/>
        <v>113.24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11</v>
      </c>
      <c r="G57" s="43">
        <f t="shared" si="0"/>
        <v>11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1320</v>
      </c>
      <c r="N57" s="19"/>
      <c r="O57" s="121">
        <v>31.29</v>
      </c>
      <c r="P57" s="79">
        <f t="shared" si="2"/>
        <v>344.19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10</v>
      </c>
      <c r="G58" s="43">
        <f t="shared" si="0"/>
        <v>12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4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8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960</v>
      </c>
      <c r="N58" s="19"/>
      <c r="O58" s="121">
        <v>31.07</v>
      </c>
      <c r="P58" s="79">
        <f t="shared" si="2"/>
        <v>248.56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1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1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11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1200</v>
      </c>
      <c r="N62" s="19"/>
      <c r="O62" s="121">
        <v>26.69</v>
      </c>
      <c r="P62" s="79">
        <f t="shared" si="2"/>
        <v>266.90000000000003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5</v>
      </c>
      <c r="G64" s="43">
        <f t="shared" si="0"/>
        <v>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4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200</v>
      </c>
      <c r="N64" s="19"/>
      <c r="O64" s="90">
        <v>23.69</v>
      </c>
      <c r="P64" s="79">
        <f t="shared" si="2"/>
        <v>94.76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10</v>
      </c>
      <c r="G65" s="43">
        <f t="shared" si="0"/>
        <v>13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600</v>
      </c>
      <c r="N65" s="19"/>
      <c r="O65" s="90">
        <v>22.49</v>
      </c>
      <c r="P65" s="79">
        <f t="shared" si="2"/>
        <v>269.88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10</v>
      </c>
      <c r="G66" s="43">
        <f t="shared" si="0"/>
        <v>13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600</v>
      </c>
      <c r="N66" s="19"/>
      <c r="O66" s="90">
        <v>23.12</v>
      </c>
      <c r="P66" s="79">
        <f t="shared" si="2"/>
        <v>277.44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4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14</v>
      </c>
      <c r="G72" s="43">
        <f t="shared" si="0"/>
        <v>18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3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15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750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16</v>
      </c>
      <c r="G74" s="43">
        <f t="shared" si="0"/>
        <v>18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900</v>
      </c>
      <c r="N74" s="19"/>
      <c r="O74" s="90">
        <v>17.09</v>
      </c>
      <c r="P74" s="79">
        <f t="shared" si="12"/>
        <v>307.62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6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34</v>
      </c>
      <c r="G77" s="43">
        <f t="shared" si="0"/>
        <v>40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1850</v>
      </c>
      <c r="N77" s="19"/>
      <c r="O77" s="90">
        <v>25.15</v>
      </c>
      <c r="P77" s="79">
        <f t="shared" si="12"/>
        <v>930.55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9</v>
      </c>
      <c r="G80" s="43">
        <f t="shared" si="0"/>
        <v>12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12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660</v>
      </c>
      <c r="N80" s="19"/>
      <c r="O80" s="90">
        <v>14.35</v>
      </c>
      <c r="P80" s="79">
        <f t="shared" si="12"/>
        <v>172.2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4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9</v>
      </c>
      <c r="G81" s="43">
        <f t="shared" si="0"/>
        <v>13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12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660</v>
      </c>
      <c r="N81" s="19"/>
      <c r="O81" s="90">
        <v>11.58</v>
      </c>
      <c r="P81" s="79">
        <f t="shared" si="12"/>
        <v>138.96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1</v>
      </c>
      <c r="G82" s="43">
        <f t="shared" si="0"/>
        <v>1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1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55</v>
      </c>
      <c r="N82" s="19"/>
      <c r="O82" s="90">
        <v>18.95</v>
      </c>
      <c r="P82" s="79">
        <f>+K82*O82</f>
        <v>18.95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3"/>
        <v>13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11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1100</v>
      </c>
      <c r="N112" s="19"/>
      <c r="O112" s="121">
        <v>34.25</v>
      </c>
      <c r="P112" s="79">
        <f t="shared" si="12"/>
        <v>376.75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18</v>
      </c>
      <c r="G113" s="43">
        <f t="shared" si="13"/>
        <v>28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14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770</v>
      </c>
      <c r="N113" s="19"/>
      <c r="O113" s="121">
        <v>22.55</v>
      </c>
      <c r="P113" s="79">
        <f t="shared" si="12"/>
        <v>315.7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9</v>
      </c>
      <c r="G115" s="43">
        <f t="shared" si="13"/>
        <v>18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17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1020</v>
      </c>
      <c r="N115" s="19"/>
      <c r="O115" s="90">
        <v>23.61</v>
      </c>
      <c r="P115" s="79">
        <f t="shared" si="12"/>
        <v>401.37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28</v>
      </c>
      <c r="G116" s="43">
        <f t="shared" si="13"/>
        <v>41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1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20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2000</v>
      </c>
      <c r="N116" s="19"/>
      <c r="O116" s="90">
        <v>13.03</v>
      </c>
      <c r="P116" s="79">
        <f t="shared" si="12"/>
        <v>260.59999999999997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8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24</v>
      </c>
      <c r="G117" s="43">
        <f t="shared" si="13"/>
        <v>32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19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13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715</v>
      </c>
      <c r="N117" s="19"/>
      <c r="O117" s="90">
        <v>11.91</v>
      </c>
      <c r="P117" s="79">
        <f t="shared" si="12"/>
        <v>154.83000000000001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16</v>
      </c>
      <c r="G131" s="43">
        <f t="shared" si="13"/>
        <v>18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750</v>
      </c>
      <c r="N131" s="19"/>
      <c r="O131" s="90">
        <v>9.91</v>
      </c>
      <c r="P131" s="79">
        <f t="shared" si="12"/>
        <v>148.65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3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21</v>
      </c>
      <c r="G132" s="43">
        <f t="shared" si="13"/>
        <v>24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1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23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1380</v>
      </c>
      <c r="N132" s="19"/>
      <c r="O132" s="90">
        <v>16.690000000000001</v>
      </c>
      <c r="P132" s="79">
        <f t="shared" si="12"/>
        <v>383.87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8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28</v>
      </c>
      <c r="G133" s="43">
        <f t="shared" si="13"/>
        <v>36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1550</v>
      </c>
      <c r="N133" s="19"/>
      <c r="O133" s="90">
        <v>24.21</v>
      </c>
      <c r="P133" s="79">
        <f t="shared" si="12"/>
        <v>750.51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18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18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18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630</v>
      </c>
      <c r="N173" s="19"/>
      <c r="O173" s="90">
        <v>19.29</v>
      </c>
      <c r="P173" s="79">
        <f>+K173*O173</f>
        <v>347.21999999999997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9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46</v>
      </c>
      <c r="G175" s="43">
        <f t="shared" si="18"/>
        <v>55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40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2000</v>
      </c>
      <c r="N175" s="19"/>
      <c r="O175" s="121">
        <v>23.02</v>
      </c>
      <c r="P175" s="79">
        <f t="shared" si="19"/>
        <v>920.8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18"/>
        <v>10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350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10</v>
      </c>
      <c r="G193" s="43">
        <f t="shared" si="18"/>
        <v>10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8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120</v>
      </c>
      <c r="N193" s="19"/>
      <c r="O193" s="90">
        <v>38</v>
      </c>
      <c r="P193" s="79">
        <f t="shared" si="19"/>
        <v>76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7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45</v>
      </c>
      <c r="G194" s="43">
        <f t="shared" si="18"/>
        <v>52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5760</v>
      </c>
      <c r="N194" s="19"/>
      <c r="O194" s="90">
        <v>73</v>
      </c>
      <c r="P194" s="79">
        <f t="shared" si="19"/>
        <v>3504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13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39</v>
      </c>
      <c r="G196" s="43">
        <f t="shared" si="18"/>
        <v>52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7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45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5400</v>
      </c>
      <c r="N196" s="19"/>
      <c r="O196" s="90">
        <v>73</v>
      </c>
      <c r="P196" s="79">
        <f t="shared" si="19"/>
        <v>3285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53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53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44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9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495</v>
      </c>
      <c r="N205" s="19"/>
      <c r="O205" s="90">
        <v>40</v>
      </c>
      <c r="P205" s="79">
        <f t="shared" si="19"/>
        <v>360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1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11</v>
      </c>
      <c r="G208" s="43">
        <f t="shared" si="18"/>
        <v>12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12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600</v>
      </c>
      <c r="N208" s="19"/>
      <c r="O208" s="90">
        <v>33</v>
      </c>
      <c r="P208" s="79">
        <f t="shared" si="19"/>
        <v>396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2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30</v>
      </c>
      <c r="G209" s="43">
        <f t="shared" si="18"/>
        <v>32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27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3240</v>
      </c>
      <c r="N209" s="19"/>
      <c r="O209" s="90">
        <v>83</v>
      </c>
      <c r="P209" s="79">
        <f t="shared" si="19"/>
        <v>2241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1430</v>
      </c>
      <c r="D251" s="10"/>
      <c r="E251" s="46">
        <f>+ยกมา!J251</f>
        <v>10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10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280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1431</v>
      </c>
      <c r="D252" s="10"/>
      <c r="E252" s="46">
        <f>+ยกมา!J252</f>
        <v>14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14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2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12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276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1432</v>
      </c>
      <c r="D253" s="10"/>
      <c r="E253" s="46">
        <f>+ยกมา!J253</f>
        <v>20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20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20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520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5</v>
      </c>
      <c r="G254" s="43">
        <f t="shared" si="25"/>
        <v>5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2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3</v>
      </c>
      <c r="L254" s="20">
        <v>45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135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ref="G258:G259" si="31">+E258+F258</f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31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2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5" t="s">
        <v>223</v>
      </c>
      <c r="B260" s="146"/>
      <c r="C260" s="146"/>
      <c r="D260" s="147"/>
      <c r="E260" s="151" t="s">
        <v>239</v>
      </c>
      <c r="F260" s="152"/>
      <c r="G260" s="148" t="s">
        <v>224</v>
      </c>
      <c r="H260" s="149"/>
      <c r="I260" s="150"/>
      <c r="J260" s="153" t="s">
        <v>225</v>
      </c>
      <c r="K260" s="153"/>
      <c r="L260" s="153"/>
      <c r="M260" s="51">
        <f>SUM(M5:M259)</f>
        <v>88441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4" t="s">
        <v>226</v>
      </c>
      <c r="B261" s="155"/>
      <c r="C261" s="160">
        <f>+M263</f>
        <v>88441</v>
      </c>
      <c r="D261" s="161"/>
      <c r="E261" s="53" t="s">
        <v>227</v>
      </c>
      <c r="F261" s="54">
        <f>+M260</f>
        <v>88441</v>
      </c>
      <c r="G261" s="55" t="s">
        <v>217</v>
      </c>
      <c r="H261" s="142">
        <f>SUM(U36)</f>
        <v>450</v>
      </c>
      <c r="I261" s="143"/>
      <c r="J261" s="135"/>
      <c r="K261" s="135"/>
      <c r="L261" s="135"/>
      <c r="M261" s="57"/>
      <c r="N261" s="57">
        <f>+W36</f>
        <v>37830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4"/>
      <c r="B262" s="155"/>
      <c r="C262" s="160"/>
      <c r="D262" s="161"/>
      <c r="E262" s="53" t="s">
        <v>228</v>
      </c>
      <c r="F262" s="54">
        <f>N263</f>
        <v>10501</v>
      </c>
      <c r="G262" s="55"/>
      <c r="H262" s="142">
        <v>0</v>
      </c>
      <c r="I262" s="143"/>
      <c r="J262" s="135" t="s">
        <v>229</v>
      </c>
      <c r="K262" s="135"/>
      <c r="L262" s="13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6" t="s">
        <v>10</v>
      </c>
      <c r="B263" s="157"/>
      <c r="C263" s="160">
        <f>+F262</f>
        <v>10501</v>
      </c>
      <c r="D263" s="161"/>
      <c r="E263" s="53"/>
      <c r="F263" s="54"/>
      <c r="G263" s="55" t="s">
        <v>230</v>
      </c>
      <c r="H263" s="142">
        <f>+V36</f>
        <v>83</v>
      </c>
      <c r="I263" s="143"/>
      <c r="J263" s="136" t="s">
        <v>231</v>
      </c>
      <c r="K263" s="137"/>
      <c r="L263" s="138"/>
      <c r="M263" s="57">
        <f>+M260-M261</f>
        <v>88441</v>
      </c>
      <c r="N263" s="59">
        <f>+S36</f>
        <v>10501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8" t="s">
        <v>232</v>
      </c>
      <c r="B264" s="159"/>
      <c r="C264" s="160">
        <f>+C261-C263</f>
        <v>77940</v>
      </c>
      <c r="D264" s="161"/>
      <c r="E264" s="53" t="s">
        <v>232</v>
      </c>
      <c r="F264" s="54">
        <f>+F261-F262</f>
        <v>77940</v>
      </c>
      <c r="G264" s="55" t="s">
        <v>233</v>
      </c>
      <c r="H264" s="142">
        <f>SUM(H261:H263)</f>
        <v>533</v>
      </c>
      <c r="I264" s="143"/>
      <c r="J264" s="135" t="s">
        <v>206</v>
      </c>
      <c r="K264" s="135"/>
      <c r="L264" s="135"/>
      <c r="M264" s="57">
        <f>H264</f>
        <v>533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39577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-22060</v>
      </c>
      <c r="J266" s="139" t="s">
        <v>209</v>
      </c>
      <c r="K266" s="140"/>
      <c r="L266" s="141"/>
      <c r="M266" s="57">
        <f>+Y36</f>
        <v>39577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44" t="s">
        <v>211</v>
      </c>
      <c r="K268" s="144"/>
      <c r="L268" s="144"/>
      <c r="M268" s="61">
        <f>+M266-M265</f>
        <v>0</v>
      </c>
      <c r="N268" s="66"/>
    </row>
    <row r="269" spans="1:29" ht="24.75" customHeight="1" thickBot="1" x14ac:dyDescent="0.6">
      <c r="H269" s="132" t="s">
        <v>237</v>
      </c>
      <c r="I269" s="133"/>
      <c r="J269" s="133"/>
      <c r="K269" s="133"/>
      <c r="L269" s="133"/>
      <c r="M269" s="133"/>
      <c r="N269" s="134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33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12</v>
      </c>
      <c r="F5" s="71"/>
      <c r="G5" s="46">
        <f t="shared" ref="G5" si="0">E5+F5</f>
        <v>12</v>
      </c>
      <c r="H5" s="78">
        <v>0</v>
      </c>
      <c r="I5" s="76">
        <v>0</v>
      </c>
      <c r="J5" s="46">
        <f t="shared" ref="J5" si="1">+G5-H5-K5-I5</f>
        <v>12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16</v>
      </c>
      <c r="F6" s="71"/>
      <c r="G6" s="46">
        <f t="shared" ref="G6:G26" si="2">E6+F6</f>
        <v>16</v>
      </c>
      <c r="H6" s="78">
        <v>0</v>
      </c>
      <c r="I6" s="76">
        <v>0</v>
      </c>
      <c r="J6" s="46">
        <f t="shared" ref="J6:J26" si="3">+G6-H6-K6-I6</f>
        <v>16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>+G8-H8-K8-I8</f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</v>
      </c>
      <c r="F11" s="71"/>
      <c r="G11" s="46">
        <f t="shared" si="2"/>
        <v>1</v>
      </c>
      <c r="H11" s="78">
        <v>0</v>
      </c>
      <c r="I11" s="76">
        <v>0</v>
      </c>
      <c r="J11" s="46">
        <f t="shared" si="3"/>
        <v>1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10</v>
      </c>
      <c r="F20" s="71"/>
      <c r="G20" s="46">
        <f t="shared" si="2"/>
        <v>10</v>
      </c>
      <c r="H20" s="78">
        <v>0</v>
      </c>
      <c r="I20" s="76">
        <v>0</v>
      </c>
      <c r="J20" s="46">
        <f t="shared" si="3"/>
        <v>10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1</v>
      </c>
      <c r="F21" s="71"/>
      <c r="G21" s="46">
        <f t="shared" si="2"/>
        <v>1</v>
      </c>
      <c r="H21" s="78">
        <v>0</v>
      </c>
      <c r="I21" s="76">
        <v>0</v>
      </c>
      <c r="J21" s="46">
        <f t="shared" si="3"/>
        <v>1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25</v>
      </c>
      <c r="F22" s="71"/>
      <c r="G22" s="46">
        <f t="shared" si="2"/>
        <v>25</v>
      </c>
      <c r="H22" s="78">
        <v>0</v>
      </c>
      <c r="I22" s="76">
        <v>0</v>
      </c>
      <c r="J22" s="46">
        <f t="shared" si="3"/>
        <v>25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6</v>
      </c>
      <c r="F24" s="71"/>
      <c r="G24" s="46">
        <f t="shared" si="2"/>
        <v>6</v>
      </c>
      <c r="H24" s="78">
        <v>0</v>
      </c>
      <c r="I24" s="76">
        <v>0</v>
      </c>
      <c r="J24" s="46">
        <f t="shared" si="3"/>
        <v>6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7</v>
      </c>
      <c r="F28" s="71"/>
      <c r="G28" s="46">
        <f t="shared" si="7"/>
        <v>7</v>
      </c>
      <c r="H28" s="78">
        <v>0</v>
      </c>
      <c r="I28" s="76">
        <v>0</v>
      </c>
      <c r="J28" s="46">
        <f t="shared" si="8"/>
        <v>7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18</v>
      </c>
      <c r="F31" s="71"/>
      <c r="G31" s="46">
        <f t="shared" si="7"/>
        <v>18</v>
      </c>
      <c r="H31" s="78">
        <v>0</v>
      </c>
      <c r="I31" s="76">
        <v>0</v>
      </c>
      <c r="J31" s="46">
        <f t="shared" si="8"/>
        <v>18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4</v>
      </c>
      <c r="F32" s="71"/>
      <c r="G32" s="46">
        <f t="shared" si="7"/>
        <v>4</v>
      </c>
      <c r="H32" s="78">
        <v>0</v>
      </c>
      <c r="I32" s="76">
        <v>0</v>
      </c>
      <c r="J32" s="46">
        <f t="shared" si="8"/>
        <v>4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1</v>
      </c>
      <c r="F35" s="71"/>
      <c r="G35" s="46">
        <f t="shared" si="7"/>
        <v>1</v>
      </c>
      <c r="H35" s="78">
        <v>0</v>
      </c>
      <c r="I35" s="76">
        <v>0</v>
      </c>
      <c r="J35" s="46">
        <f t="shared" si="8"/>
        <v>1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6</v>
      </c>
      <c r="F39" s="71"/>
      <c r="G39" s="46">
        <f t="shared" si="7"/>
        <v>6</v>
      </c>
      <c r="H39" s="78">
        <v>0</v>
      </c>
      <c r="I39" s="76">
        <v>0</v>
      </c>
      <c r="J39" s="46">
        <f t="shared" si="8"/>
        <v>6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9</v>
      </c>
      <c r="F40" s="71"/>
      <c r="G40" s="46">
        <f t="shared" si="7"/>
        <v>9</v>
      </c>
      <c r="H40" s="78">
        <v>0</v>
      </c>
      <c r="I40" s="76">
        <v>0</v>
      </c>
      <c r="J40" s="46">
        <f t="shared" si="8"/>
        <v>9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6</v>
      </c>
      <c r="F41" s="71"/>
      <c r="G41" s="46">
        <f t="shared" si="7"/>
        <v>6</v>
      </c>
      <c r="H41" s="78">
        <v>0</v>
      </c>
      <c r="I41" s="76">
        <v>0</v>
      </c>
      <c r="J41" s="46">
        <f t="shared" si="8"/>
        <v>6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3</v>
      </c>
      <c r="F46" s="71"/>
      <c r="G46" s="46">
        <f t="shared" si="7"/>
        <v>3</v>
      </c>
      <c r="H46" s="78">
        <v>0</v>
      </c>
      <c r="I46" s="76">
        <v>0</v>
      </c>
      <c r="J46" s="46">
        <f t="shared" si="8"/>
        <v>3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2</v>
      </c>
      <c r="F47" s="71"/>
      <c r="G47" s="46">
        <f t="shared" si="7"/>
        <v>2</v>
      </c>
      <c r="H47" s="78">
        <v>0</v>
      </c>
      <c r="I47" s="76">
        <v>0</v>
      </c>
      <c r="J47" s="46">
        <f t="shared" si="8"/>
        <v>2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2</v>
      </c>
      <c r="F48" s="71"/>
      <c r="G48" s="46">
        <f t="shared" si="7"/>
        <v>2</v>
      </c>
      <c r="H48" s="78">
        <v>0</v>
      </c>
      <c r="I48" s="76">
        <v>0</v>
      </c>
      <c r="J48" s="46">
        <f t="shared" si="8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</v>
      </c>
      <c r="F49" s="71"/>
      <c r="G49" s="46">
        <f t="shared" si="7"/>
        <v>1</v>
      </c>
      <c r="H49" s="78">
        <v>0</v>
      </c>
      <c r="I49" s="76">
        <v>0</v>
      </c>
      <c r="J49" s="46">
        <f t="shared" si="8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3</v>
      </c>
      <c r="F50" s="71"/>
      <c r="G50" s="46">
        <f t="shared" si="7"/>
        <v>3</v>
      </c>
      <c r="H50" s="78">
        <v>0</v>
      </c>
      <c r="I50" s="76">
        <v>0</v>
      </c>
      <c r="J50" s="46">
        <f t="shared" si="8"/>
        <v>3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1</v>
      </c>
      <c r="F62" s="71"/>
      <c r="G62" s="46">
        <f t="shared" si="7"/>
        <v>1</v>
      </c>
      <c r="H62" s="78">
        <v>0</v>
      </c>
      <c r="I62" s="76">
        <v>0</v>
      </c>
      <c r="J62" s="46">
        <f t="shared" si="8"/>
        <v>1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4</v>
      </c>
      <c r="F72" s="71"/>
      <c r="G72" s="46">
        <f t="shared" si="7"/>
        <v>4</v>
      </c>
      <c r="H72" s="78">
        <v>0</v>
      </c>
      <c r="I72" s="76">
        <v>0</v>
      </c>
      <c r="J72" s="46">
        <f t="shared" si="8"/>
        <v>4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8"/>
        <v>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6</v>
      </c>
      <c r="F77" s="71"/>
      <c r="G77" s="46">
        <f t="shared" si="7"/>
        <v>6</v>
      </c>
      <c r="H77" s="78">
        <v>0</v>
      </c>
      <c r="I77" s="76">
        <v>0</v>
      </c>
      <c r="J77" s="46">
        <f t="shared" si="8"/>
        <v>6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3</v>
      </c>
      <c r="F80" s="71"/>
      <c r="G80" s="46">
        <f t="shared" si="7"/>
        <v>3</v>
      </c>
      <c r="H80" s="78">
        <v>0</v>
      </c>
      <c r="I80" s="76">
        <v>0</v>
      </c>
      <c r="J80" s="46">
        <f t="shared" si="8"/>
        <v>3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4</v>
      </c>
      <c r="F81" s="71"/>
      <c r="G81" s="46">
        <f t="shared" si="7"/>
        <v>4</v>
      </c>
      <c r="H81" s="78">
        <v>0</v>
      </c>
      <c r="I81" s="76">
        <v>0</v>
      </c>
      <c r="J81" s="46">
        <f t="shared" si="8"/>
        <v>4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8</v>
      </c>
      <c r="F112" s="71"/>
      <c r="G112" s="46">
        <f t="shared" si="25"/>
        <v>8</v>
      </c>
      <c r="H112" s="78">
        <v>0</v>
      </c>
      <c r="I112" s="76">
        <v>0</v>
      </c>
      <c r="J112" s="46">
        <f t="shared" si="26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10</v>
      </c>
      <c r="F113" s="71"/>
      <c r="G113" s="46">
        <f t="shared" si="25"/>
        <v>10</v>
      </c>
      <c r="H113" s="78">
        <v>0</v>
      </c>
      <c r="I113" s="76">
        <v>0</v>
      </c>
      <c r="J113" s="46">
        <f t="shared" si="26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9</v>
      </c>
      <c r="F115" s="71"/>
      <c r="G115" s="46">
        <f t="shared" si="25"/>
        <v>9</v>
      </c>
      <c r="H115" s="78">
        <v>0</v>
      </c>
      <c r="I115" s="76">
        <v>0</v>
      </c>
      <c r="J115" s="46">
        <f t="shared" si="26"/>
        <v>9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13</v>
      </c>
      <c r="F116" s="71"/>
      <c r="G116" s="46">
        <f t="shared" si="25"/>
        <v>13</v>
      </c>
      <c r="H116" s="78">
        <v>0</v>
      </c>
      <c r="I116" s="76">
        <v>0</v>
      </c>
      <c r="J116" s="46">
        <f t="shared" si="26"/>
        <v>13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8</v>
      </c>
      <c r="F117" s="71"/>
      <c r="G117" s="46">
        <f t="shared" si="25"/>
        <v>8</v>
      </c>
      <c r="H117" s="78">
        <v>0</v>
      </c>
      <c r="I117" s="76">
        <v>0</v>
      </c>
      <c r="J117" s="46">
        <f t="shared" si="26"/>
        <v>8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3</v>
      </c>
      <c r="F132" s="71"/>
      <c r="G132" s="46">
        <f t="shared" si="25"/>
        <v>3</v>
      </c>
      <c r="H132" s="78">
        <v>0</v>
      </c>
      <c r="I132" s="76">
        <v>0</v>
      </c>
      <c r="J132" s="46">
        <f t="shared" si="26"/>
        <v>3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8</v>
      </c>
      <c r="F133" s="71"/>
      <c r="G133" s="46">
        <f t="shared" si="25"/>
        <v>8</v>
      </c>
      <c r="H133" s="78">
        <v>0</v>
      </c>
      <c r="I133" s="76">
        <v>0</v>
      </c>
      <c r="J133" s="46">
        <f t="shared" si="26"/>
        <v>8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9</v>
      </c>
      <c r="F175" s="71"/>
      <c r="G175" s="46">
        <f t="shared" si="32"/>
        <v>9</v>
      </c>
      <c r="H175" s="78">
        <v>0</v>
      </c>
      <c r="I175" s="76">
        <v>0</v>
      </c>
      <c r="J175" s="46">
        <f t="shared" si="33"/>
        <v>9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7</v>
      </c>
      <c r="F194" s="71"/>
      <c r="G194" s="46">
        <f t="shared" si="32"/>
        <v>7</v>
      </c>
      <c r="H194" s="78">
        <v>0</v>
      </c>
      <c r="I194" s="76">
        <v>0</v>
      </c>
      <c r="J194" s="46">
        <f t="shared" si="33"/>
        <v>7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13</v>
      </c>
      <c r="F196" s="71"/>
      <c r="G196" s="46">
        <f t="shared" si="32"/>
        <v>13</v>
      </c>
      <c r="H196" s="78">
        <v>0</v>
      </c>
      <c r="I196" s="76">
        <v>0</v>
      </c>
      <c r="J196" s="46">
        <f t="shared" si="33"/>
        <v>13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53</v>
      </c>
      <c r="F205" s="71"/>
      <c r="G205" s="46">
        <f t="shared" si="32"/>
        <v>53</v>
      </c>
      <c r="H205" s="78">
        <v>0</v>
      </c>
      <c r="I205" s="76">
        <v>0</v>
      </c>
      <c r="J205" s="46">
        <f t="shared" si="33"/>
        <v>53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1</v>
      </c>
      <c r="F208" s="71"/>
      <c r="G208" s="46">
        <f t="shared" si="32"/>
        <v>1</v>
      </c>
      <c r="H208" s="78">
        <v>0</v>
      </c>
      <c r="I208" s="76">
        <v>0</v>
      </c>
      <c r="J208" s="46">
        <f t="shared" si="33"/>
        <v>1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2</v>
      </c>
      <c r="F209" s="71"/>
      <c r="G209" s="46">
        <f t="shared" si="32"/>
        <v>2</v>
      </c>
      <c r="H209" s="78">
        <v>0</v>
      </c>
      <c r="I209" s="76">
        <v>0</v>
      </c>
      <c r="J209" s="46">
        <f t="shared" si="33"/>
        <v>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:J253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v>10</v>
      </c>
      <c r="F251" s="71"/>
      <c r="G251" s="46">
        <f t="shared" si="50"/>
        <v>10</v>
      </c>
      <c r="H251" s="78">
        <v>0</v>
      </c>
      <c r="I251" s="76">
        <v>0</v>
      </c>
      <c r="J251" s="46">
        <f t="shared" si="58"/>
        <v>10</v>
      </c>
      <c r="K251" s="72"/>
      <c r="L251" s="20">
        <v>28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v>14</v>
      </c>
      <c r="F252" s="71"/>
      <c r="G252" s="46">
        <f t="shared" si="50"/>
        <v>14</v>
      </c>
      <c r="H252" s="78">
        <v>0</v>
      </c>
      <c r="I252" s="76">
        <v>0</v>
      </c>
      <c r="J252" s="46">
        <f t="shared" si="58"/>
        <v>14</v>
      </c>
      <c r="K252" s="72"/>
      <c r="L252" s="20">
        <v>23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v>20</v>
      </c>
      <c r="F253" s="71"/>
      <c r="G253" s="46">
        <f t="shared" si="50"/>
        <v>20</v>
      </c>
      <c r="H253" s="78">
        <v>0</v>
      </c>
      <c r="I253" s="76">
        <v>0</v>
      </c>
      <c r="J253" s="46">
        <f t="shared" si="58"/>
        <v>20</v>
      </c>
      <c r="K253" s="72"/>
      <c r="L253" s="20">
        <v>26</v>
      </c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45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24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121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4"/>
        <v>50</v>
      </c>
      <c r="Q11" s="121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4"/>
        <v>50</v>
      </c>
      <c r="Q22" s="121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4"/>
        <v>100</v>
      </c>
      <c r="Q24" s="121">
        <v>38.659999999999997</v>
      </c>
      <c r="R24" s="43">
        <f t="shared" si="3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260</v>
      </c>
      <c r="P32" s="122">
        <f t="shared" si="4"/>
        <v>260</v>
      </c>
      <c r="Q32" s="90">
        <v>46.37</v>
      </c>
      <c r="R32" s="43">
        <f t="shared" si="3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4"/>
        <v>130</v>
      </c>
      <c r="Q35" s="90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4"/>
        <v>100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4"/>
        <v>100</v>
      </c>
      <c r="Q40" s="90">
        <v>27.12</v>
      </c>
      <c r="R40" s="43">
        <f t="shared" si="3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1433</v>
      </c>
      <c r="O41" s="18">
        <v>50</v>
      </c>
      <c r="P41" s="23">
        <f t="shared" si="4"/>
        <v>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4"/>
        <v>50</v>
      </c>
      <c r="Q47" s="121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1433</v>
      </c>
      <c r="O65" s="18">
        <v>50</v>
      </c>
      <c r="P65" s="23">
        <f t="shared" si="4"/>
        <v>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13</v>
      </c>
      <c r="F196" s="71"/>
      <c r="G196" s="46">
        <f t="shared" si="30"/>
        <v>13</v>
      </c>
      <c r="H196" s="78">
        <v>0</v>
      </c>
      <c r="I196" s="76">
        <v>0</v>
      </c>
      <c r="J196" s="46">
        <f t="shared" si="31"/>
        <v>3</v>
      </c>
      <c r="K196" s="72">
        <v>10</v>
      </c>
      <c r="L196" s="20">
        <v>120</v>
      </c>
      <c r="M196" s="65">
        <f t="shared" si="34"/>
        <v>1200</v>
      </c>
      <c r="N196" s="17" t="s">
        <v>16</v>
      </c>
      <c r="O196" s="18"/>
      <c r="P196" s="122">
        <f t="shared" si="35"/>
        <v>1200</v>
      </c>
      <c r="Q196" s="90">
        <v>73</v>
      </c>
      <c r="R196" s="43">
        <f t="shared" si="36"/>
        <v>730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6" si="48">E235+F235</f>
        <v>0</v>
      </c>
      <c r="H235" s="78">
        <v>0</v>
      </c>
      <c r="I235" s="76">
        <v>0</v>
      </c>
      <c r="J235" s="46">
        <f t="shared" ref="J235:J256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+ยกมา!J251</f>
        <v>10</v>
      </c>
      <c r="F251" s="71"/>
      <c r="G251" s="46">
        <f t="shared" si="48"/>
        <v>10</v>
      </c>
      <c r="H251" s="78">
        <v>0</v>
      </c>
      <c r="I251" s="76">
        <v>0</v>
      </c>
      <c r="J251" s="46">
        <f t="shared" si="49"/>
        <v>10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+ยกมา!J252</f>
        <v>14</v>
      </c>
      <c r="F252" s="71"/>
      <c r="G252" s="46">
        <f t="shared" si="48"/>
        <v>14</v>
      </c>
      <c r="H252" s="78">
        <v>0</v>
      </c>
      <c r="I252" s="76">
        <v>0</v>
      </c>
      <c r="J252" s="46">
        <f t="shared" si="49"/>
        <v>14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+ยกมา!J253</f>
        <v>20</v>
      </c>
      <c r="F253" s="71"/>
      <c r="G253" s="46">
        <f t="shared" si="48"/>
        <v>20</v>
      </c>
      <c r="H253" s="78">
        <v>0</v>
      </c>
      <c r="I253" s="76">
        <v>0</v>
      </c>
      <c r="J253" s="46">
        <f t="shared" si="49"/>
        <v>20</v>
      </c>
      <c r="K253" s="72"/>
      <c r="L253" s="20">
        <v>26</v>
      </c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1439.03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3015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320</v>
      </c>
      <c r="O264" s="2">
        <v>100</v>
      </c>
      <c r="P264" s="2">
        <v>100</v>
      </c>
      <c r="Q264" s="2">
        <v>120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510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2170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2170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16</v>
      </c>
      <c r="F6" s="71"/>
      <c r="G6" s="46">
        <f t="shared" si="0"/>
        <v>16</v>
      </c>
      <c r="H6" s="78">
        <v>4</v>
      </c>
      <c r="I6" s="76">
        <v>0</v>
      </c>
      <c r="J6" s="46">
        <f t="shared" si="1"/>
        <v>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150</v>
      </c>
      <c r="P6" s="122">
        <f t="shared" ref="P6:P80" si="3">SUM(M6-O6)</f>
        <v>350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24</v>
      </c>
      <c r="F22" s="71"/>
      <c r="G22" s="46">
        <f t="shared" si="0"/>
        <v>24</v>
      </c>
      <c r="H22" s="78">
        <v>8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4</v>
      </c>
      <c r="F24" s="71"/>
      <c r="G24" s="46">
        <f t="shared" si="0"/>
        <v>4</v>
      </c>
      <c r="H24" s="78">
        <v>2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13</v>
      </c>
      <c r="F116" s="71"/>
      <c r="G116" s="46">
        <f t="shared" si="23"/>
        <v>13</v>
      </c>
      <c r="H116" s="78">
        <v>1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3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0</v>
      </c>
      <c r="K173" s="72">
        <v>18</v>
      </c>
      <c r="L173" s="20">
        <v>35</v>
      </c>
      <c r="M173" s="65">
        <f>+L173*K173</f>
        <v>630</v>
      </c>
      <c r="N173" s="17" t="s">
        <v>16</v>
      </c>
      <c r="O173" s="18">
        <v>432</v>
      </c>
      <c r="P173" s="122">
        <f>SUM(M173-O173)</f>
        <v>198</v>
      </c>
      <c r="Q173" s="90">
        <v>19.29</v>
      </c>
      <c r="R173" s="43">
        <f>+K173*Q173</f>
        <v>347.21999999999997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2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2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+'1'!J251</f>
        <v>10</v>
      </c>
      <c r="F251" s="71"/>
      <c r="G251" s="46">
        <f t="shared" si="40"/>
        <v>10</v>
      </c>
      <c r="H251" s="78">
        <v>0</v>
      </c>
      <c r="I251" s="76">
        <v>0</v>
      </c>
      <c r="J251" s="46">
        <f t="shared" si="43"/>
        <v>0</v>
      </c>
      <c r="K251" s="72">
        <v>10</v>
      </c>
      <c r="L251" s="20">
        <v>28</v>
      </c>
      <c r="M251" s="65">
        <f t="shared" si="34"/>
        <v>280</v>
      </c>
      <c r="N251" s="17" t="s">
        <v>16</v>
      </c>
      <c r="O251" s="18">
        <v>140</v>
      </c>
      <c r="P251" s="122">
        <f t="shared" si="35"/>
        <v>140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+'1'!J252</f>
        <v>14</v>
      </c>
      <c r="F252" s="71"/>
      <c r="G252" s="46">
        <f t="shared" si="40"/>
        <v>14</v>
      </c>
      <c r="H252" s="78">
        <v>0</v>
      </c>
      <c r="I252" s="76">
        <v>0</v>
      </c>
      <c r="J252" s="46">
        <f t="shared" si="43"/>
        <v>4</v>
      </c>
      <c r="K252" s="72">
        <v>10</v>
      </c>
      <c r="L252" s="20">
        <v>23</v>
      </c>
      <c r="M252" s="65">
        <f t="shared" si="34"/>
        <v>230</v>
      </c>
      <c r="N252" s="17" t="s">
        <v>16</v>
      </c>
      <c r="O252" s="18">
        <v>115</v>
      </c>
      <c r="P252" s="122">
        <f t="shared" si="35"/>
        <v>115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+'1'!J253</f>
        <v>20</v>
      </c>
      <c r="F253" s="71"/>
      <c r="G253" s="46">
        <f t="shared" ref="G253" si="51">E253+F253</f>
        <v>20</v>
      </c>
      <c r="H253" s="78">
        <v>0</v>
      </c>
      <c r="I253" s="76">
        <v>0</v>
      </c>
      <c r="J253" s="46">
        <f t="shared" si="43"/>
        <v>0</v>
      </c>
      <c r="K253" s="72">
        <v>20</v>
      </c>
      <c r="L253" s="20">
        <v>26</v>
      </c>
      <c r="M253" s="65">
        <f t="shared" ref="M253" si="52">+L253*K253</f>
        <v>520</v>
      </c>
      <c r="N253" s="17" t="s">
        <v>16</v>
      </c>
      <c r="O253" s="18">
        <v>260</v>
      </c>
      <c r="P253" s="122">
        <f t="shared" ref="P253" si="53">SUM(M253-O253)</f>
        <v>260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1410.6799999999998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4000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990</v>
      </c>
      <c r="O264" s="2">
        <v>165</v>
      </c>
      <c r="P264" s="2">
        <v>100</v>
      </c>
      <c r="Q264" s="88">
        <v>250</v>
      </c>
      <c r="R264" s="2">
        <v>200</v>
      </c>
      <c r="S264" s="2">
        <v>100</v>
      </c>
      <c r="T264" s="2">
        <v>125</v>
      </c>
      <c r="U264" s="2">
        <v>50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1297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1698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1698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2">
        <f t="shared" ref="P6:P80" si="3">SUM(M6-O6)</f>
        <v>300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5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2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>
        <v>2</v>
      </c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>
        <v>2</v>
      </c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2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</v>
      </c>
      <c r="F194" s="71">
        <v>10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3</v>
      </c>
      <c r="F196" s="71">
        <v>10</v>
      </c>
      <c r="G196" s="46">
        <f t="shared" si="30"/>
        <v>13</v>
      </c>
      <c r="H196" s="78">
        <v>0</v>
      </c>
      <c r="I196" s="76">
        <v>0</v>
      </c>
      <c r="J196" s="46">
        <f t="shared" si="31"/>
        <v>13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+'2'!J252</f>
        <v>4</v>
      </c>
      <c r="F252" s="71"/>
      <c r="G252" s="46">
        <f t="shared" si="40"/>
        <v>4</v>
      </c>
      <c r="H252" s="78">
        <v>0</v>
      </c>
      <c r="I252" s="76">
        <v>0</v>
      </c>
      <c r="J252" s="46">
        <f t="shared" si="43"/>
        <v>3</v>
      </c>
      <c r="K252" s="72">
        <v>1</v>
      </c>
      <c r="L252" s="20">
        <v>23</v>
      </c>
      <c r="M252" s="65">
        <f t="shared" si="34"/>
        <v>23</v>
      </c>
      <c r="N252" s="17" t="s">
        <v>16</v>
      </c>
      <c r="O252" s="18">
        <v>12</v>
      </c>
      <c r="P252" s="122">
        <f t="shared" si="35"/>
        <v>11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775.7700000000001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2073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450</v>
      </c>
      <c r="O264" s="2">
        <v>50</v>
      </c>
      <c r="P264" s="2">
        <v>50</v>
      </c>
      <c r="Q264" s="88">
        <v>100</v>
      </c>
      <c r="R264" s="2">
        <v>250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212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1396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1396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4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75</v>
      </c>
      <c r="P5" s="122">
        <f>SUM(M5-O5)</f>
        <v>225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</v>
      </c>
      <c r="F6" s="71">
        <v>2</v>
      </c>
      <c r="G6" s="46">
        <f t="shared" si="0"/>
        <v>5</v>
      </c>
      <c r="H6" s="78">
        <v>0</v>
      </c>
      <c r="I6" s="76">
        <v>0</v>
      </c>
      <c r="J6" s="46">
        <f t="shared" si="1"/>
        <v>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5</v>
      </c>
      <c r="F21" s="71">
        <v>5</v>
      </c>
      <c r="G21" s="46">
        <f t="shared" si="0"/>
        <v>10</v>
      </c>
      <c r="H21" s="78">
        <v>0</v>
      </c>
      <c r="I21" s="76">
        <v>0</v>
      </c>
      <c r="J21" s="46">
        <f t="shared" si="1"/>
        <v>8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250</v>
      </c>
      <c r="P22" s="122">
        <f t="shared" si="3"/>
        <v>250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2">
        <f t="shared" si="3"/>
        <v>150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3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2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4</v>
      </c>
      <c r="F41" s="71">
        <v>3</v>
      </c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3</v>
      </c>
      <c r="F72" s="71">
        <v>2</v>
      </c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>
        <v>9</v>
      </c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</v>
      </c>
      <c r="F132" s="71">
        <v>3</v>
      </c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5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50</v>
      </c>
      <c r="P175" s="122">
        <f>SUM(M175-O175)</f>
        <v>100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13</v>
      </c>
      <c r="F196" s="71">
        <v>5</v>
      </c>
      <c r="G196" s="46">
        <f t="shared" si="30"/>
        <v>18</v>
      </c>
      <c r="H196" s="78">
        <v>0</v>
      </c>
      <c r="I196" s="76">
        <v>0</v>
      </c>
      <c r="J196" s="46">
        <f t="shared" si="31"/>
        <v>18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>
        <v>2</v>
      </c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+'3'!J252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2</v>
      </c>
      <c r="K252" s="72">
        <v>1</v>
      </c>
      <c r="L252" s="20">
        <v>23</v>
      </c>
      <c r="M252" s="65">
        <f t="shared" si="34"/>
        <v>23</v>
      </c>
      <c r="N252" s="17" t="s">
        <v>16</v>
      </c>
      <c r="O252" s="18">
        <v>12</v>
      </c>
      <c r="P252" s="122">
        <f t="shared" si="35"/>
        <v>11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1193.9800000000002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3288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550</v>
      </c>
      <c r="O264" s="2">
        <v>100</v>
      </c>
      <c r="P264" s="2">
        <v>200</v>
      </c>
      <c r="Q264" s="88">
        <v>250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632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2091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2091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W346"/>
  <sheetViews>
    <sheetView zoomScale="70" zoomScaleNormal="70" workbookViewId="0">
      <pane xSplit="10" ySplit="4" topLeftCell="L253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75</v>
      </c>
      <c r="P5" s="122">
        <f>SUM(M5-O5)</f>
        <v>125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0</v>
      </c>
      <c r="F6" s="71">
        <v>13</v>
      </c>
      <c r="G6" s="46">
        <f t="shared" si="0"/>
        <v>13</v>
      </c>
      <c r="H6" s="78">
        <v>0</v>
      </c>
      <c r="I6" s="76">
        <v>0</v>
      </c>
      <c r="J6" s="46">
        <f t="shared" si="1"/>
        <v>10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2">
        <f t="shared" ref="P6:P80" si="3">SUM(M6-O6)</f>
        <v>250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1</v>
      </c>
      <c r="F47" s="71">
        <v>1</v>
      </c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6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22">
        <f t="shared" si="8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>SUM(M175-O175)</f>
        <v>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18</v>
      </c>
      <c r="F196" s="71"/>
      <c r="G196" s="46">
        <f t="shared" si="30"/>
        <v>18</v>
      </c>
      <c r="H196" s="78">
        <v>0</v>
      </c>
      <c r="I196" s="76">
        <v>0</v>
      </c>
      <c r="J196" s="46">
        <f t="shared" si="31"/>
        <v>17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2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+'4'!J252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1245.99</v>
      </c>
      <c r="S260" s="75"/>
    </row>
    <row r="261" spans="1:23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2865</v>
      </c>
    </row>
    <row r="263" spans="1:23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1660</v>
      </c>
      <c r="O264" s="2">
        <v>200</v>
      </c>
      <c r="P264" s="2">
        <v>200</v>
      </c>
      <c r="Q264" s="88">
        <v>50</v>
      </c>
      <c r="R264" s="2">
        <v>120</v>
      </c>
      <c r="S264" s="2">
        <v>500</v>
      </c>
      <c r="T264" s="2">
        <v>170</v>
      </c>
      <c r="U264" s="2">
        <v>200</v>
      </c>
      <c r="V264" s="2">
        <v>100</v>
      </c>
      <c r="W264" s="2">
        <v>120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940</v>
      </c>
    </row>
    <row r="269" spans="1:23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940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3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AB346"/>
  <sheetViews>
    <sheetView zoomScale="70" zoomScaleNormal="70" workbookViewId="0">
      <pane xSplit="10" ySplit="4" topLeftCell="L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4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>
        <v>40</v>
      </c>
      <c r="P21" s="122">
        <f t="shared" si="3"/>
        <v>300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22">
        <f t="shared" si="3"/>
        <v>150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22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5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2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2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17</v>
      </c>
      <c r="F196" s="71"/>
      <c r="G196" s="46">
        <f t="shared" si="30"/>
        <v>17</v>
      </c>
      <c r="H196" s="78">
        <v>0</v>
      </c>
      <c r="I196" s="76">
        <v>0</v>
      </c>
      <c r="J196" s="46">
        <f t="shared" si="31"/>
        <v>13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2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+'5'!J252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8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1569.54</v>
      </c>
      <c r="S260" s="75"/>
    </row>
    <row r="261" spans="1:28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8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3460</v>
      </c>
    </row>
    <row r="263" spans="1:28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1810</v>
      </c>
      <c r="O264" s="2">
        <v>200</v>
      </c>
      <c r="P264" s="2">
        <v>205</v>
      </c>
      <c r="Q264" s="88">
        <v>50</v>
      </c>
      <c r="R264" s="2">
        <v>100</v>
      </c>
      <c r="S264" s="2">
        <v>50</v>
      </c>
      <c r="T264" s="2">
        <v>100</v>
      </c>
      <c r="U264" s="2">
        <v>60</v>
      </c>
      <c r="V264" s="2">
        <v>165</v>
      </c>
      <c r="W264" s="2">
        <v>120</v>
      </c>
      <c r="X264" s="2">
        <v>235</v>
      </c>
      <c r="Y264" s="2">
        <v>255</v>
      </c>
      <c r="Z264" s="2">
        <v>100</v>
      </c>
      <c r="AA264" s="2">
        <v>120</v>
      </c>
      <c r="AB264" s="2">
        <v>50</v>
      </c>
    </row>
    <row r="265" spans="1:28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190</v>
      </c>
    </row>
    <row r="268" spans="1:28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1445</v>
      </c>
    </row>
    <row r="269" spans="1:28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1445</v>
      </c>
    </row>
    <row r="270" spans="1:28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8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8</v>
      </c>
      <c r="F6" s="71">
        <v>15</v>
      </c>
      <c r="G6" s="46">
        <f t="shared" si="0"/>
        <v>23</v>
      </c>
      <c r="H6" s="78">
        <v>0</v>
      </c>
      <c r="I6" s="76">
        <v>0</v>
      </c>
      <c r="J6" s="46">
        <f t="shared" si="1"/>
        <v>19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30</v>
      </c>
      <c r="P20" s="122">
        <f t="shared" si="3"/>
        <v>100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0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>
        <v>45</v>
      </c>
      <c r="P21" s="122">
        <f t="shared" si="3"/>
        <v>295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10</v>
      </c>
      <c r="F31" s="71">
        <v>6</v>
      </c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>
        <v>4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>
        <v>1</v>
      </c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>
        <v>1</v>
      </c>
      <c r="G82" s="46">
        <f>E82+F82</f>
        <v>1</v>
      </c>
      <c r="H82" s="78">
        <v>0</v>
      </c>
      <c r="I82" s="76">
        <v>0</v>
      </c>
      <c r="J82" s="46">
        <f>+G82-H82-K82-I82</f>
        <v>0</v>
      </c>
      <c r="K82" s="72">
        <v>1</v>
      </c>
      <c r="L82" s="20">
        <v>55</v>
      </c>
      <c r="M82" s="65">
        <f>+L82*K82</f>
        <v>55</v>
      </c>
      <c r="N82" s="17" t="s">
        <v>16</v>
      </c>
      <c r="O82" s="18"/>
      <c r="P82" s="122">
        <f>SUM(M82-O82)</f>
        <v>55</v>
      </c>
      <c r="Q82" s="90">
        <v>18.95</v>
      </c>
      <c r="R82" s="43">
        <f>+K82*Q82</f>
        <v>18.95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4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4</v>
      </c>
      <c r="F132" s="71">
        <v>3</v>
      </c>
      <c r="G132" s="46">
        <f t="shared" si="23"/>
        <v>7</v>
      </c>
      <c r="H132" s="78">
        <v>0</v>
      </c>
      <c r="I132" s="76">
        <v>0</v>
      </c>
      <c r="J132" s="46">
        <f t="shared" si="24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4</v>
      </c>
      <c r="F133" s="71">
        <v>3</v>
      </c>
      <c r="G133" s="46">
        <f t="shared" si="23"/>
        <v>7</v>
      </c>
      <c r="H133" s="78">
        <v>0</v>
      </c>
      <c r="I133" s="76">
        <v>0</v>
      </c>
      <c r="J133" s="46">
        <f t="shared" si="24"/>
        <v>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3</v>
      </c>
      <c r="F175" s="71">
        <v>10</v>
      </c>
      <c r="G175" s="46">
        <f t="shared" si="30"/>
        <v>13</v>
      </c>
      <c r="H175" s="78">
        <v>0</v>
      </c>
      <c r="I175" s="76">
        <v>0</v>
      </c>
      <c r="J175" s="46">
        <f t="shared" si="31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</v>
      </c>
      <c r="F194" s="71">
        <v>5</v>
      </c>
      <c r="G194" s="46">
        <f t="shared" si="30"/>
        <v>7</v>
      </c>
      <c r="H194" s="78">
        <v>0</v>
      </c>
      <c r="I194" s="76">
        <v>0</v>
      </c>
      <c r="J194" s="46">
        <f t="shared" si="31"/>
        <v>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13</v>
      </c>
      <c r="F196" s="71"/>
      <c r="G196" s="46">
        <f t="shared" si="30"/>
        <v>13</v>
      </c>
      <c r="H196" s="78">
        <v>0</v>
      </c>
      <c r="I196" s="76">
        <v>0</v>
      </c>
      <c r="J196" s="46">
        <f t="shared" si="31"/>
        <v>13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+'6'!J252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782.41999999999985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2050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440</v>
      </c>
      <c r="O264" s="2">
        <v>440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1520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1520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4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2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2">
        <f t="shared" si="3"/>
        <v>100</v>
      </c>
      <c r="Q26" s="12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9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13</v>
      </c>
      <c r="F196" s="71"/>
      <c r="G196" s="46">
        <f t="shared" si="30"/>
        <v>13</v>
      </c>
      <c r="H196" s="78">
        <v>0</v>
      </c>
      <c r="I196" s="76">
        <v>0</v>
      </c>
      <c r="J196" s="46">
        <f t="shared" si="31"/>
        <v>13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+'7'!J252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801.88999999999987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2115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1260</v>
      </c>
      <c r="O264" s="2">
        <v>100</v>
      </c>
      <c r="P264" s="2">
        <v>350</v>
      </c>
      <c r="Q264" s="88">
        <v>100</v>
      </c>
      <c r="R264" s="2">
        <v>100</v>
      </c>
      <c r="S264" s="2">
        <v>300</v>
      </c>
      <c r="T264" s="2">
        <v>100</v>
      </c>
      <c r="U264" s="2">
        <v>210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840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840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1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22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13</v>
      </c>
      <c r="F196" s="71"/>
      <c r="G196" s="46">
        <f t="shared" si="30"/>
        <v>13</v>
      </c>
      <c r="H196" s="78">
        <v>0</v>
      </c>
      <c r="I196" s="76">
        <v>0</v>
      </c>
      <c r="J196" s="46">
        <f t="shared" si="31"/>
        <v>12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+'8'!J252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476.87999999999994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1150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900</v>
      </c>
      <c r="O264" s="2">
        <v>70</v>
      </c>
      <c r="P264" s="2">
        <v>300</v>
      </c>
      <c r="Q264" s="88">
        <v>170</v>
      </c>
      <c r="R264" s="2">
        <v>360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>
        <v>28</v>
      </c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157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157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100</v>
      </c>
      <c r="M32" s="65">
        <f t="shared" si="2"/>
        <v>100</v>
      </c>
      <c r="N32" s="17" t="s">
        <v>16</v>
      </c>
      <c r="O32" s="18"/>
      <c r="P32" s="122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9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+'9'!J252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631.05999999999995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1360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1040</v>
      </c>
      <c r="O264" s="2">
        <v>240</v>
      </c>
      <c r="P264" s="2">
        <v>130</v>
      </c>
      <c r="Q264" s="88">
        <v>130</v>
      </c>
      <c r="R264" s="2">
        <v>120</v>
      </c>
      <c r="S264" s="2">
        <v>170</v>
      </c>
      <c r="T264" s="2">
        <v>250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255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255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50</v>
      </c>
      <c r="P6" s="122">
        <f t="shared" ref="P6:P80" si="3">SUM(M6-O6)</f>
        <v>350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7</v>
      </c>
      <c r="F22" s="71">
        <v>6</v>
      </c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</v>
      </c>
      <c r="F48" s="71">
        <v>1</v>
      </c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</v>
      </c>
      <c r="F50" s="71">
        <v>1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4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>
        <v>1</v>
      </c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5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>
        <v>50</v>
      </c>
      <c r="P175" s="122">
        <f>SUM(M175-O175)</f>
        <v>250</v>
      </c>
      <c r="Q175" s="121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4</v>
      </c>
      <c r="K196" s="72">
        <v>5</v>
      </c>
      <c r="L196" s="20">
        <v>120</v>
      </c>
      <c r="M196" s="65">
        <f t="shared" si="34"/>
        <v>600</v>
      </c>
      <c r="N196" s="17" t="s">
        <v>16</v>
      </c>
      <c r="O196" s="18"/>
      <c r="P196" s="122">
        <f t="shared" si="35"/>
        <v>600</v>
      </c>
      <c r="Q196" s="90">
        <v>73</v>
      </c>
      <c r="R196" s="43">
        <f t="shared" si="36"/>
        <v>365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+'10'!J252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912.67000000000007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2115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1715</v>
      </c>
      <c r="O264" s="2">
        <v>65</v>
      </c>
      <c r="P264" s="2">
        <v>50</v>
      </c>
      <c r="Q264" s="88">
        <v>500</v>
      </c>
      <c r="R264" s="2">
        <v>1100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235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235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191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50</v>
      </c>
      <c r="P6" s="122">
        <f t="shared" ref="P6:P80" si="3">SUM(M6-O6)</f>
        <v>350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</v>
      </c>
      <c r="F48" s="71">
        <v>1</v>
      </c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2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>
        <v>1</v>
      </c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5</v>
      </c>
      <c r="F175" s="71">
        <v>6</v>
      </c>
      <c r="G175" s="46">
        <f t="shared" si="30"/>
        <v>11</v>
      </c>
      <c r="H175" s="78">
        <v>0</v>
      </c>
      <c r="I175" s="76">
        <v>0</v>
      </c>
      <c r="J175" s="46">
        <f t="shared" si="31"/>
        <v>4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>
        <v>100</v>
      </c>
      <c r="P175" s="122">
        <f>SUM(M175-O175)</f>
        <v>250</v>
      </c>
      <c r="Q175" s="121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4</v>
      </c>
      <c r="F196" s="71">
        <v>1</v>
      </c>
      <c r="G196" s="46">
        <f t="shared" si="30"/>
        <v>5</v>
      </c>
      <c r="H196" s="78">
        <v>0</v>
      </c>
      <c r="I196" s="76">
        <v>0</v>
      </c>
      <c r="J196" s="46">
        <f t="shared" si="31"/>
        <v>0</v>
      </c>
      <c r="K196" s="72">
        <v>5</v>
      </c>
      <c r="L196" s="20">
        <v>120</v>
      </c>
      <c r="M196" s="65">
        <f t="shared" si="34"/>
        <v>600</v>
      </c>
      <c r="N196" s="17" t="s">
        <v>16</v>
      </c>
      <c r="O196" s="18"/>
      <c r="P196" s="122">
        <f t="shared" si="35"/>
        <v>600</v>
      </c>
      <c r="Q196" s="90">
        <v>73</v>
      </c>
      <c r="R196" s="43">
        <f t="shared" si="36"/>
        <v>365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+'11'!J252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935.69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2165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1715</v>
      </c>
      <c r="O264" s="2">
        <v>65</v>
      </c>
      <c r="P264" s="2">
        <v>50</v>
      </c>
      <c r="Q264" s="88">
        <v>500</v>
      </c>
      <c r="R264" s="2">
        <v>1100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235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235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S346"/>
  <sheetViews>
    <sheetView zoomScale="70" zoomScaleNormal="70" workbookViewId="0">
      <pane xSplit="10" ySplit="4" topLeftCell="K216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>
        <v>2</v>
      </c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1</v>
      </c>
      <c r="F15" s="71">
        <v>1</v>
      </c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</v>
      </c>
      <c r="F20" s="71">
        <v>1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>
        <v>1</v>
      </c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6"/>
        <v>11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22">
        <f t="shared" si="3"/>
        <v>150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2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2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22">
        <f t="shared" si="3"/>
        <v>150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>
        <v>1</v>
      </c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</v>
      </c>
      <c r="F48" s="71">
        <v>6</v>
      </c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0</v>
      </c>
      <c r="F49" s="71">
        <v>1</v>
      </c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2</v>
      </c>
      <c r="F50" s="71">
        <v>2</v>
      </c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</v>
      </c>
      <c r="F53" s="71">
        <v>6</v>
      </c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2</v>
      </c>
      <c r="F57" s="71">
        <v>5</v>
      </c>
      <c r="G57" s="46">
        <f t="shared" si="5"/>
        <v>7</v>
      </c>
      <c r="H57" s="78">
        <v>0</v>
      </c>
      <c r="I57" s="76">
        <v>0</v>
      </c>
      <c r="J57" s="46">
        <f t="shared" si="6"/>
        <v>4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22">
        <f t="shared" si="3"/>
        <v>255</v>
      </c>
      <c r="Q57" s="121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3</v>
      </c>
      <c r="F58" s="71">
        <v>6</v>
      </c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2</v>
      </c>
      <c r="F62" s="71">
        <v>5</v>
      </c>
      <c r="G62" s="46">
        <f t="shared" si="5"/>
        <v>7</v>
      </c>
      <c r="H62" s="78">
        <v>0</v>
      </c>
      <c r="I62" s="76">
        <v>0</v>
      </c>
      <c r="J62" s="46">
        <f t="shared" si="6"/>
        <v>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1</v>
      </c>
      <c r="F81" s="71">
        <v>1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2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2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0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2">
        <f t="shared" si="35"/>
        <v>150</v>
      </c>
      <c r="Q208" s="90">
        <v>33</v>
      </c>
      <c r="R208" s="43">
        <f t="shared" si="36"/>
        <v>99</v>
      </c>
    </row>
    <row r="209" spans="1:18" ht="25.5" hidden="1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0</v>
      </c>
      <c r="K209" s="72">
        <v>5</v>
      </c>
      <c r="L209" s="20">
        <v>120</v>
      </c>
      <c r="M209" s="65">
        <f t="shared" si="34"/>
        <v>600</v>
      </c>
      <c r="N209" s="17" t="s">
        <v>16</v>
      </c>
      <c r="O209" s="18">
        <v>100</v>
      </c>
      <c r="P209" s="122">
        <f t="shared" si="35"/>
        <v>500</v>
      </c>
      <c r="Q209" s="90">
        <v>83</v>
      </c>
      <c r="R209" s="43">
        <f t="shared" si="36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+'12'!J252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1755.5100000000002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4445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1515</v>
      </c>
      <c r="O264" s="2">
        <v>505</v>
      </c>
      <c r="P264" s="2">
        <v>240</v>
      </c>
      <c r="Q264" s="88">
        <v>250</v>
      </c>
      <c r="R264" s="2">
        <v>250</v>
      </c>
      <c r="S264" s="2">
        <v>270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540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2375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2375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50.00"/>
        <filter val="200.00"/>
        <filter val="240"/>
        <filter val="240.00"/>
        <filter val="255.00"/>
        <filter val="50.00"/>
        <filter val="6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0</v>
      </c>
      <c r="F5" s="71">
        <v>20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8</v>
      </c>
      <c r="F6" s="71">
        <v>19</v>
      </c>
      <c r="G6" s="46">
        <f t="shared" si="0"/>
        <v>27</v>
      </c>
      <c r="H6" s="78">
        <v>0</v>
      </c>
      <c r="I6" s="76">
        <v>0</v>
      </c>
      <c r="J6" s="46">
        <f t="shared" si="1"/>
        <v>13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>
        <v>100</v>
      </c>
      <c r="P6" s="122">
        <f t="shared" ref="P6:P80" si="3">SUM(M6-O6)</f>
        <v>1300</v>
      </c>
      <c r="Q6" s="121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2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11</v>
      </c>
      <c r="F22" s="71">
        <v>7</v>
      </c>
      <c r="G22" s="46">
        <f t="shared" si="0"/>
        <v>18</v>
      </c>
      <c r="H22" s="78">
        <v>0</v>
      </c>
      <c r="I22" s="76">
        <v>0</v>
      </c>
      <c r="J22" s="46">
        <f t="shared" si="1"/>
        <v>13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250</v>
      </c>
      <c r="P22" s="122">
        <f t="shared" si="3"/>
        <v>250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4</v>
      </c>
      <c r="F24" s="71">
        <v>5</v>
      </c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0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2">
        <f t="shared" si="3"/>
        <v>100</v>
      </c>
      <c r="Q26" s="12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>
        <v>4</v>
      </c>
      <c r="G34" s="46">
        <f t="shared" si="5"/>
        <v>4</v>
      </c>
      <c r="H34" s="78">
        <v>0</v>
      </c>
      <c r="I34" s="76">
        <v>0</v>
      </c>
      <c r="J34" s="46">
        <f t="shared" si="6"/>
        <v>0</v>
      </c>
      <c r="K34" s="72">
        <v>4</v>
      </c>
      <c r="L34" s="15">
        <v>130</v>
      </c>
      <c r="M34" s="65">
        <f t="shared" si="2"/>
        <v>520</v>
      </c>
      <c r="N34" s="17" t="s">
        <v>16</v>
      </c>
      <c r="O34" s="18"/>
      <c r="P34" s="122">
        <f t="shared" si="3"/>
        <v>520</v>
      </c>
      <c r="Q34" s="90">
        <v>38.07</v>
      </c>
      <c r="R34" s="43">
        <f t="shared" si="4"/>
        <v>152.28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>
        <v>6</v>
      </c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>
        <v>3</v>
      </c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5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100</v>
      </c>
      <c r="P116" s="23">
        <f t="shared" si="8"/>
        <v>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3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</v>
      </c>
      <c r="F194" s="71">
        <v>10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6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2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>
        <v>8</v>
      </c>
      <c r="G196" s="46">
        <f t="shared" si="30"/>
        <v>8</v>
      </c>
      <c r="H196" s="78">
        <v>0</v>
      </c>
      <c r="I196" s="76">
        <v>0</v>
      </c>
      <c r="J196" s="46">
        <f t="shared" si="31"/>
        <v>5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+'13'!J252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4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2042.57</v>
      </c>
      <c r="S260" s="75"/>
    </row>
    <row r="261" spans="1:24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4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5430</v>
      </c>
    </row>
    <row r="263" spans="1:24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2060</v>
      </c>
      <c r="O264" s="2">
        <v>50</v>
      </c>
      <c r="P264" s="2">
        <v>250</v>
      </c>
      <c r="Q264" s="88">
        <v>35</v>
      </c>
      <c r="R264" s="2">
        <v>50</v>
      </c>
      <c r="S264" s="2">
        <v>520</v>
      </c>
      <c r="T264" s="2">
        <v>250</v>
      </c>
      <c r="U264" s="2">
        <v>50</v>
      </c>
      <c r="V264" s="2">
        <v>250</v>
      </c>
      <c r="W264" s="2">
        <v>315</v>
      </c>
      <c r="X264" s="2">
        <v>290</v>
      </c>
    </row>
    <row r="265" spans="1:24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570</v>
      </c>
    </row>
    <row r="268" spans="1:24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2785</v>
      </c>
    </row>
    <row r="269" spans="1:24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2785</v>
      </c>
    </row>
    <row r="270" spans="1:24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4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0.00"/>
        <filter val="250"/>
        <filter val="255.00"/>
        <filter val="260.00"/>
        <filter val="360.00"/>
        <filter val="50.00"/>
        <filter val="520.00"/>
        <filter val="55.00"/>
        <filter val="60.00"/>
        <filter val="60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16</v>
      </c>
      <c r="F5" s="71">
        <v>15</v>
      </c>
      <c r="G5" s="46">
        <f t="shared" ref="G5:G26" si="0">E5+F5</f>
        <v>31</v>
      </c>
      <c r="H5" s="78">
        <v>0</v>
      </c>
      <c r="I5" s="76">
        <v>0</v>
      </c>
      <c r="J5" s="46">
        <f t="shared" ref="J5:J26" si="1">+G5-H5-K5-I5</f>
        <v>29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13</v>
      </c>
      <c r="F6" s="71">
        <v>20</v>
      </c>
      <c r="G6" s="46">
        <f t="shared" si="0"/>
        <v>33</v>
      </c>
      <c r="H6" s="78">
        <v>0</v>
      </c>
      <c r="I6" s="76">
        <v>0</v>
      </c>
      <c r="J6" s="46">
        <f t="shared" si="1"/>
        <v>25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200</v>
      </c>
      <c r="P6" s="122">
        <f t="shared" ref="P6:P80" si="3">SUM(M6-O6)</f>
        <v>600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2</v>
      </c>
      <c r="F21" s="71">
        <v>5</v>
      </c>
      <c r="G21" s="46">
        <f t="shared" si="0"/>
        <v>7</v>
      </c>
      <c r="H21" s="78">
        <v>0</v>
      </c>
      <c r="I21" s="76">
        <v>0</v>
      </c>
      <c r="J21" s="46">
        <f t="shared" si="1"/>
        <v>1</v>
      </c>
      <c r="K21" s="72">
        <v>6</v>
      </c>
      <c r="L21" s="15">
        <v>85</v>
      </c>
      <c r="M21" s="65">
        <f t="shared" si="2"/>
        <v>510</v>
      </c>
      <c r="N21" s="17" t="s">
        <v>16</v>
      </c>
      <c r="O21" s="18"/>
      <c r="P21" s="122">
        <f t="shared" si="3"/>
        <v>510</v>
      </c>
      <c r="Q21" s="90">
        <v>22.85</v>
      </c>
      <c r="R21" s="43">
        <f t="shared" si="4"/>
        <v>137.10000000000002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2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>
        <v>250</v>
      </c>
      <c r="P22" s="122">
        <f t="shared" si="3"/>
        <v>850</v>
      </c>
      <c r="Q22" s="121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8</v>
      </c>
      <c r="F24" s="71">
        <v>7</v>
      </c>
      <c r="G24" s="46">
        <f t="shared" si="0"/>
        <v>15</v>
      </c>
      <c r="H24" s="78">
        <v>0</v>
      </c>
      <c r="I24" s="76">
        <v>0</v>
      </c>
      <c r="J24" s="46">
        <f t="shared" si="1"/>
        <v>12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>
        <v>2</v>
      </c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10</v>
      </c>
      <c r="F28" s="71">
        <v>12</v>
      </c>
      <c r="G28" s="46">
        <f t="shared" si="5"/>
        <v>22</v>
      </c>
      <c r="H28" s="78">
        <v>0</v>
      </c>
      <c r="I28" s="76">
        <v>0</v>
      </c>
      <c r="J28" s="46">
        <f t="shared" si="6"/>
        <v>20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2</v>
      </c>
      <c r="F29" s="71">
        <v>2</v>
      </c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5</v>
      </c>
      <c r="F46" s="71">
        <v>2</v>
      </c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6</v>
      </c>
      <c r="F53" s="71">
        <v>2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3</v>
      </c>
      <c r="F57" s="71">
        <v>2</v>
      </c>
      <c r="G57" s="46">
        <f t="shared" si="5"/>
        <v>5</v>
      </c>
      <c r="H57" s="78">
        <v>0</v>
      </c>
      <c r="I57" s="76">
        <v>0</v>
      </c>
      <c r="J57" s="46">
        <f t="shared" si="6"/>
        <v>3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9</v>
      </c>
      <c r="F58" s="71">
        <v>2</v>
      </c>
      <c r="G58" s="46">
        <f t="shared" si="5"/>
        <v>11</v>
      </c>
      <c r="H58" s="78">
        <v>0</v>
      </c>
      <c r="I58" s="76">
        <v>0</v>
      </c>
      <c r="J58" s="46">
        <f t="shared" si="6"/>
        <v>8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105</v>
      </c>
      <c r="P58" s="122">
        <f t="shared" si="3"/>
        <v>255</v>
      </c>
      <c r="Q58" s="121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5</v>
      </c>
      <c r="F62" s="71">
        <v>2</v>
      </c>
      <c r="G62" s="46">
        <f t="shared" si="5"/>
        <v>7</v>
      </c>
      <c r="H62" s="78">
        <v>0</v>
      </c>
      <c r="I62" s="76">
        <v>0</v>
      </c>
      <c r="J62" s="46">
        <f t="shared" si="6"/>
        <v>4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22">
        <f t="shared" si="3"/>
        <v>255</v>
      </c>
      <c r="Q62" s="121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1</v>
      </c>
      <c r="F72" s="71">
        <v>3</v>
      </c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50</v>
      </c>
      <c r="P74" s="122">
        <f t="shared" si="3"/>
        <v>100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1</v>
      </c>
      <c r="F77" s="71">
        <v>4</v>
      </c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22">
        <f t="shared" si="3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2</v>
      </c>
      <c r="F80" s="71">
        <v>3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6</v>
      </c>
      <c r="F113" s="71">
        <v>15</v>
      </c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</v>
      </c>
      <c r="F115" s="71">
        <v>9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2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75</v>
      </c>
      <c r="P131" s="122">
        <f t="shared" si="8"/>
        <v>25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1</v>
      </c>
      <c r="F132" s="71">
        <v>5</v>
      </c>
      <c r="G132" s="46">
        <f t="shared" si="23"/>
        <v>6</v>
      </c>
      <c r="H132" s="78">
        <v>0</v>
      </c>
      <c r="I132" s="76">
        <v>0</v>
      </c>
      <c r="J132" s="46">
        <f t="shared" si="24"/>
        <v>3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60</v>
      </c>
      <c r="P132" s="122">
        <f t="shared" si="8"/>
        <v>120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3</v>
      </c>
      <c r="F175" s="71">
        <v>11</v>
      </c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>
        <v>10</v>
      </c>
      <c r="G180" s="46">
        <f t="shared" si="30"/>
        <v>10</v>
      </c>
      <c r="H180" s="78">
        <v>0</v>
      </c>
      <c r="I180" s="76">
        <v>0</v>
      </c>
      <c r="J180" s="46">
        <f t="shared" si="31"/>
        <v>9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0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2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0</v>
      </c>
      <c r="K196" s="72">
        <v>5</v>
      </c>
      <c r="L196" s="20">
        <v>120</v>
      </c>
      <c r="M196" s="65">
        <f t="shared" si="34"/>
        <v>600</v>
      </c>
      <c r="N196" s="17" t="s">
        <v>16</v>
      </c>
      <c r="O196" s="18"/>
      <c r="P196" s="122">
        <f t="shared" si="35"/>
        <v>600</v>
      </c>
      <c r="Q196" s="90">
        <v>73</v>
      </c>
      <c r="R196" s="43">
        <f t="shared" si="36"/>
        <v>365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52</v>
      </c>
      <c r="F205" s="71"/>
      <c r="G205" s="46">
        <f t="shared" si="30"/>
        <v>52</v>
      </c>
      <c r="H205" s="78">
        <v>0</v>
      </c>
      <c r="I205" s="76">
        <v>0</v>
      </c>
      <c r="J205" s="46">
        <f t="shared" si="31"/>
        <v>51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+'14'!J252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6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2516.1499999999996</v>
      </c>
      <c r="S260" s="75"/>
    </row>
    <row r="261" spans="1:26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6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6900</v>
      </c>
    </row>
    <row r="263" spans="1:26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3385</v>
      </c>
      <c r="O264" s="2">
        <v>250</v>
      </c>
      <c r="P264" s="2">
        <v>270</v>
      </c>
      <c r="Q264" s="88">
        <v>250</v>
      </c>
      <c r="R264" s="2">
        <v>100</v>
      </c>
      <c r="S264" s="2">
        <v>170</v>
      </c>
      <c r="T264" s="2">
        <v>270</v>
      </c>
      <c r="U264" s="2">
        <v>340</v>
      </c>
      <c r="V264" s="2">
        <v>250</v>
      </c>
      <c r="W264" s="2">
        <v>300</v>
      </c>
      <c r="X264" s="2">
        <v>500</v>
      </c>
      <c r="Y264" s="2">
        <v>310</v>
      </c>
      <c r="Z264" s="2">
        <v>375</v>
      </c>
    </row>
    <row r="265" spans="1:26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990</v>
      </c>
    </row>
    <row r="268" spans="1:26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2510</v>
      </c>
    </row>
    <row r="269" spans="1:26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2510</v>
      </c>
    </row>
    <row r="270" spans="1:26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6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0.00"/>
        <filter val="25.00"/>
        <filter val="255.00"/>
        <filter val="260.00"/>
        <filter val="270"/>
        <filter val="300.00"/>
        <filter val="35.00"/>
        <filter val="50.00"/>
        <filter val="510.00"/>
        <filter val="55.00"/>
        <filter val="600.00"/>
        <filter val="720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AC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29</v>
      </c>
      <c r="F5" s="71"/>
      <c r="G5" s="46">
        <f t="shared" ref="G5:G26" si="0">E5+F5</f>
        <v>29</v>
      </c>
      <c r="H5" s="78">
        <v>0</v>
      </c>
      <c r="I5" s="76">
        <v>0</v>
      </c>
      <c r="J5" s="46">
        <f t="shared" ref="J5:J26" si="1">+G5-H5-K5-I5</f>
        <v>14</v>
      </c>
      <c r="K5" s="72">
        <v>15</v>
      </c>
      <c r="L5" s="15">
        <v>50</v>
      </c>
      <c r="M5" s="65">
        <f>+L5*K5</f>
        <v>750</v>
      </c>
      <c r="N5" s="17" t="s">
        <v>16</v>
      </c>
      <c r="O5" s="18">
        <v>50</v>
      </c>
      <c r="P5" s="122">
        <f>SUM(M5-O5)</f>
        <v>700</v>
      </c>
      <c r="Q5" s="121">
        <v>18.97</v>
      </c>
      <c r="R5" s="43">
        <f>+K5*Q5</f>
        <v>284.54999999999995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13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50</v>
      </c>
      <c r="P6" s="122">
        <f t="shared" ref="P6:P80" si="3">SUM(M6-O6)</f>
        <v>1150</v>
      </c>
      <c r="Q6" s="12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2</v>
      </c>
      <c r="F22" s="71">
        <v>8</v>
      </c>
      <c r="G22" s="46">
        <f t="shared" si="0"/>
        <v>10</v>
      </c>
      <c r="H22" s="78">
        <v>0</v>
      </c>
      <c r="I22" s="76">
        <v>0</v>
      </c>
      <c r="J22" s="46">
        <f t="shared" si="1"/>
        <v>2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50</v>
      </c>
      <c r="P22" s="122">
        <f t="shared" si="3"/>
        <v>750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12</v>
      </c>
      <c r="F24" s="71">
        <v>4</v>
      </c>
      <c r="G24" s="46">
        <f t="shared" si="0"/>
        <v>16</v>
      </c>
      <c r="H24" s="78">
        <v>0</v>
      </c>
      <c r="I24" s="76">
        <v>0</v>
      </c>
      <c r="J24" s="46">
        <f t="shared" si="1"/>
        <v>6</v>
      </c>
      <c r="K24" s="72">
        <v>10</v>
      </c>
      <c r="L24" s="15">
        <v>100</v>
      </c>
      <c r="M24" s="65">
        <f t="shared" si="2"/>
        <v>1000</v>
      </c>
      <c r="N24" s="17" t="s">
        <v>16</v>
      </c>
      <c r="O24" s="18">
        <v>200</v>
      </c>
      <c r="P24" s="122">
        <f t="shared" si="3"/>
        <v>800</v>
      </c>
      <c r="Q24" s="121">
        <v>38.659999999999997</v>
      </c>
      <c r="R24" s="43">
        <f t="shared" si="4"/>
        <v>386.59999999999997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12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>
        <v>100</v>
      </c>
      <c r="P28" s="122">
        <f t="shared" si="3"/>
        <v>700</v>
      </c>
      <c r="Q28" s="121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3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22">
        <f t="shared" si="3"/>
        <v>100</v>
      </c>
      <c r="Q29" s="121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2</v>
      </c>
      <c r="F32" s="71">
        <v>1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120</v>
      </c>
      <c r="P32" s="122">
        <f t="shared" si="3"/>
        <v>270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2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2">
        <f>SUM(M56-O56)</f>
        <v>170</v>
      </c>
      <c r="Q56" s="121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50</v>
      </c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3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22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2</v>
      </c>
      <c r="F117" s="71">
        <v>9</v>
      </c>
      <c r="G117" s="46">
        <f t="shared" si="23"/>
        <v>11</v>
      </c>
      <c r="H117" s="78">
        <v>0</v>
      </c>
      <c r="I117" s="76">
        <v>0</v>
      </c>
      <c r="J117" s="46">
        <f t="shared" si="24"/>
        <v>9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22">
        <f t="shared" si="8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0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2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7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51</v>
      </c>
      <c r="F205" s="71"/>
      <c r="G205" s="46">
        <f t="shared" si="30"/>
        <v>51</v>
      </c>
      <c r="H205" s="78">
        <v>0</v>
      </c>
      <c r="I205" s="76">
        <v>0</v>
      </c>
      <c r="J205" s="46">
        <f t="shared" si="31"/>
        <v>50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+'15'!J252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2621.3199999999993</v>
      </c>
      <c r="S260" s="75"/>
    </row>
    <row r="261" spans="1:2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7715</v>
      </c>
    </row>
    <row r="263" spans="1:2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9" ht="25.5" hidden="1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3545</v>
      </c>
      <c r="O264" s="2">
        <v>250</v>
      </c>
      <c r="P264" s="2">
        <v>500</v>
      </c>
      <c r="Q264" s="88">
        <v>250</v>
      </c>
      <c r="R264" s="2">
        <v>250</v>
      </c>
      <c r="S264" s="2">
        <v>55</v>
      </c>
      <c r="T264" s="2">
        <v>215</v>
      </c>
      <c r="U264" s="2">
        <v>215</v>
      </c>
      <c r="V264" s="2">
        <v>110</v>
      </c>
      <c r="W264" s="2">
        <v>335</v>
      </c>
      <c r="X264" s="2">
        <v>135</v>
      </c>
      <c r="Y264" s="2">
        <v>130</v>
      </c>
      <c r="Z264" s="2">
        <v>300</v>
      </c>
      <c r="AA264" s="2">
        <v>250</v>
      </c>
      <c r="AB264" s="2">
        <v>350</v>
      </c>
      <c r="AC264" s="2">
        <v>200</v>
      </c>
    </row>
    <row r="265" spans="1:2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940</v>
      </c>
    </row>
    <row r="268" spans="1:2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3215</v>
      </c>
    </row>
    <row r="269" spans="1:2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3215</v>
      </c>
    </row>
    <row r="270" spans="1:2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.00"/>
        <filter val="150.00"/>
        <filter val="170.00"/>
        <filter val="180.00"/>
        <filter val="50.00"/>
        <filter val="55.00"/>
        <filter val="70.00"/>
        <filter val="700.00"/>
        <filter val="8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2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0</v>
      </c>
      <c r="K29" s="72">
        <v>3</v>
      </c>
      <c r="L29" s="15">
        <v>100</v>
      </c>
      <c r="M29" s="65">
        <f t="shared" si="2"/>
        <v>300</v>
      </c>
      <c r="N29" s="17" t="s">
        <v>16</v>
      </c>
      <c r="O29" s="18"/>
      <c r="P29" s="122">
        <f t="shared" si="3"/>
        <v>300</v>
      </c>
      <c r="Q29" s="121">
        <v>27.24</v>
      </c>
      <c r="R29" s="43">
        <f t="shared" si="4"/>
        <v>81.72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50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+'16'!J252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586.94000000000017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1820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675</v>
      </c>
      <c r="O264" s="2">
        <v>100</v>
      </c>
      <c r="P264" s="2">
        <v>105</v>
      </c>
      <c r="Q264" s="88">
        <v>250</v>
      </c>
      <c r="R264" s="2">
        <v>220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1010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1010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05"/>
        <filter val="120.00"/>
        <filter val="150.00"/>
        <filter val="300.00"/>
        <filter val="50.00"/>
        <filter val="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11</v>
      </c>
      <c r="F5" s="71">
        <v>5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11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13</v>
      </c>
      <c r="F6" s="71">
        <v>16</v>
      </c>
      <c r="G6" s="46">
        <f t="shared" si="0"/>
        <v>29</v>
      </c>
      <c r="H6" s="78">
        <v>0</v>
      </c>
      <c r="I6" s="76">
        <v>0</v>
      </c>
      <c r="J6" s="46">
        <f t="shared" si="1"/>
        <v>26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3</v>
      </c>
      <c r="F11" s="71">
        <v>2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2</v>
      </c>
      <c r="F15" s="71">
        <v>3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1</v>
      </c>
      <c r="F21" s="71">
        <v>4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</v>
      </c>
      <c r="F22" s="71">
        <v>15</v>
      </c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4</v>
      </c>
      <c r="F24" s="71">
        <v>13</v>
      </c>
      <c r="G24" s="46">
        <f t="shared" si="0"/>
        <v>17</v>
      </c>
      <c r="H24" s="78">
        <v>0</v>
      </c>
      <c r="I24" s="76">
        <v>0</v>
      </c>
      <c r="J24" s="46">
        <f t="shared" si="1"/>
        <v>15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11</v>
      </c>
      <c r="F28" s="71">
        <v>5</v>
      </c>
      <c r="G28" s="46">
        <f t="shared" si="5"/>
        <v>16</v>
      </c>
      <c r="H28" s="78">
        <v>0</v>
      </c>
      <c r="I28" s="76">
        <v>0</v>
      </c>
      <c r="J28" s="46">
        <f t="shared" si="6"/>
        <v>10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100</v>
      </c>
      <c r="P28" s="122">
        <f t="shared" si="3"/>
        <v>500</v>
      </c>
      <c r="Q28" s="121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7</v>
      </c>
      <c r="F53" s="71">
        <v>2</v>
      </c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7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2">
        <f t="shared" si="3"/>
        <v>120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50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2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+'17'!J252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844.88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2080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520</v>
      </c>
      <c r="O264" s="2">
        <v>100</v>
      </c>
      <c r="P264" s="2">
        <v>100</v>
      </c>
      <c r="Q264" s="88">
        <v>170</v>
      </c>
      <c r="R264" s="2">
        <v>50</v>
      </c>
      <c r="S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1445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1445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20.00"/>
        <filter val="200.00"/>
        <filter val="250.00"/>
        <filter val="300.00"/>
        <filter val="360.0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68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19</v>
      </c>
      <c r="K6" s="72">
        <v>7</v>
      </c>
      <c r="L6" s="15">
        <v>100</v>
      </c>
      <c r="M6" s="65">
        <f t="shared" ref="M6:M69" si="2">+L6*K6</f>
        <v>700</v>
      </c>
      <c r="N6" s="17" t="s">
        <v>16</v>
      </c>
      <c r="O6" s="18">
        <v>100</v>
      </c>
      <c r="P6" s="122">
        <f t="shared" ref="P6:P80" si="3">SUM(M6-O6)</f>
        <v>600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3</v>
      </c>
      <c r="F18" s="71">
        <v>2</v>
      </c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22">
        <f t="shared" si="3"/>
        <v>200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2">
        <f t="shared" si="3"/>
        <v>100</v>
      </c>
      <c r="Q26" s="12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1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1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1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1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1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1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>
        <v>7</v>
      </c>
      <c r="G47" s="46">
        <f t="shared" si="5"/>
        <v>7</v>
      </c>
      <c r="H47" s="78">
        <v>0</v>
      </c>
      <c r="I47" s="76">
        <v>0</v>
      </c>
      <c r="J47" s="46">
        <f t="shared" si="1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1"/>
        <v>4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1"/>
        <v>1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1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1"/>
        <v>7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1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1"/>
        <v>5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2">
        <f t="shared" si="3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1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1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7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</v>
      </c>
      <c r="F112" s="71"/>
      <c r="G112" s="46">
        <f t="shared" si="18"/>
        <v>2</v>
      </c>
      <c r="H112" s="78">
        <v>0</v>
      </c>
      <c r="I112" s="76">
        <v>0</v>
      </c>
      <c r="J112" s="46">
        <f t="shared" si="6"/>
        <v>2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21</v>
      </c>
      <c r="F113" s="71"/>
      <c r="G113" s="46">
        <f t="shared" si="18"/>
        <v>21</v>
      </c>
      <c r="H113" s="78">
        <v>0</v>
      </c>
      <c r="I113" s="76">
        <v>0</v>
      </c>
      <c r="J113" s="46">
        <f t="shared" si="6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6</v>
      </c>
      <c r="F115" s="71"/>
      <c r="G115" s="46">
        <f t="shared" si="18"/>
        <v>6</v>
      </c>
      <c r="H115" s="78">
        <v>0</v>
      </c>
      <c r="I115" s="76">
        <v>0</v>
      </c>
      <c r="J115" s="46">
        <f t="shared" si="6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</v>
      </c>
      <c r="F116" s="71">
        <v>4</v>
      </c>
      <c r="G116" s="46">
        <f t="shared" si="18"/>
        <v>5</v>
      </c>
      <c r="H116" s="78">
        <v>0</v>
      </c>
      <c r="I116" s="76">
        <v>0</v>
      </c>
      <c r="J116" s="46">
        <f t="shared" si="6"/>
        <v>0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22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9</v>
      </c>
      <c r="F117" s="71"/>
      <c r="G117" s="46">
        <f t="shared" si="18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1</v>
      </c>
      <c r="F131" s="71">
        <v>2</v>
      </c>
      <c r="G131" s="46">
        <f t="shared" si="18"/>
        <v>3</v>
      </c>
      <c r="H131" s="78">
        <v>0</v>
      </c>
      <c r="I131" s="76">
        <v>0</v>
      </c>
      <c r="J131" s="46">
        <f t="shared" si="6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>
        <v>5</v>
      </c>
      <c r="G132" s="46">
        <f t="shared" si="18"/>
        <v>5</v>
      </c>
      <c r="H132" s="78">
        <v>0</v>
      </c>
      <c r="I132" s="76">
        <v>0</v>
      </c>
      <c r="J132" s="46">
        <f t="shared" si="6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5</v>
      </c>
      <c r="F133" s="71"/>
      <c r="G133" s="46">
        <f t="shared" si="18"/>
        <v>5</v>
      </c>
      <c r="H133" s="78">
        <v>0</v>
      </c>
      <c r="I133" s="76">
        <v>0</v>
      </c>
      <c r="J133" s="46">
        <f t="shared" ref="J133:J196" si="22">+G133-H133-K133-I133</f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50</v>
      </c>
      <c r="P133" s="23">
        <f t="shared" si="8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12</v>
      </c>
      <c r="F175" s="71"/>
      <c r="G175" s="46">
        <f t="shared" si="24"/>
        <v>12</v>
      </c>
      <c r="H175" s="78">
        <v>0</v>
      </c>
      <c r="I175" s="76">
        <v>0</v>
      </c>
      <c r="J175" s="46">
        <f t="shared" si="22"/>
        <v>11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7</v>
      </c>
      <c r="F180" s="71"/>
      <c r="G180" s="46">
        <f t="shared" si="24"/>
        <v>7</v>
      </c>
      <c r="H180" s="78">
        <v>0</v>
      </c>
      <c r="I180" s="76">
        <v>0</v>
      </c>
      <c r="J180" s="46">
        <f t="shared" si="22"/>
        <v>3</v>
      </c>
      <c r="K180" s="72">
        <v>4</v>
      </c>
      <c r="L180" s="20">
        <v>35</v>
      </c>
      <c r="M180" s="65">
        <f t="shared" si="23"/>
        <v>140</v>
      </c>
      <c r="N180" s="17" t="s">
        <v>16</v>
      </c>
      <c r="O180" s="18"/>
      <c r="P180" s="122">
        <f t="shared" si="26"/>
        <v>140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>
        <v>10</v>
      </c>
      <c r="G193" s="46">
        <f t="shared" si="24"/>
        <v>10</v>
      </c>
      <c r="H193" s="78">
        <v>0</v>
      </c>
      <c r="I193" s="76">
        <v>0</v>
      </c>
      <c r="J193" s="46">
        <f t="shared" si="22"/>
        <v>10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>
        <v>5</v>
      </c>
      <c r="G194" s="46">
        <f t="shared" si="24"/>
        <v>5</v>
      </c>
      <c r="H194" s="78">
        <v>0</v>
      </c>
      <c r="I194" s="76">
        <v>0</v>
      </c>
      <c r="J194" s="46">
        <f t="shared" si="22"/>
        <v>0</v>
      </c>
      <c r="K194" s="72">
        <v>5</v>
      </c>
      <c r="L194" s="20">
        <v>120</v>
      </c>
      <c r="M194" s="65">
        <f t="shared" si="23"/>
        <v>600</v>
      </c>
      <c r="N194" s="17" t="s">
        <v>16</v>
      </c>
      <c r="O194" s="18"/>
      <c r="P194" s="122">
        <f t="shared" si="26"/>
        <v>600</v>
      </c>
      <c r="Q194" s="90">
        <v>73</v>
      </c>
      <c r="R194" s="43">
        <f t="shared" si="27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>
        <v>5</v>
      </c>
      <c r="G196" s="46">
        <f t="shared" si="24"/>
        <v>5</v>
      </c>
      <c r="H196" s="78">
        <v>0</v>
      </c>
      <c r="I196" s="76">
        <v>0</v>
      </c>
      <c r="J196" s="46">
        <f t="shared" si="22"/>
        <v>5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50</v>
      </c>
      <c r="F205" s="71"/>
      <c r="G205" s="46">
        <f t="shared" si="24"/>
        <v>50</v>
      </c>
      <c r="H205" s="78">
        <v>0</v>
      </c>
      <c r="I205" s="76">
        <v>0</v>
      </c>
      <c r="J205" s="46">
        <f t="shared" si="30"/>
        <v>50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3</v>
      </c>
      <c r="F208" s="71"/>
      <c r="G208" s="46">
        <f t="shared" si="24"/>
        <v>3</v>
      </c>
      <c r="H208" s="78">
        <v>0</v>
      </c>
      <c r="I208" s="76">
        <v>0</v>
      </c>
      <c r="J208" s="46">
        <f t="shared" si="30"/>
        <v>2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>
        <v>50</v>
      </c>
      <c r="P208" s="23">
        <f t="shared" si="26"/>
        <v>0</v>
      </c>
      <c r="Q208" s="90">
        <v>33</v>
      </c>
      <c r="R208" s="43">
        <f t="shared" si="27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2</v>
      </c>
      <c r="F209" s="71"/>
      <c r="G209" s="46">
        <f t="shared" si="24"/>
        <v>2</v>
      </c>
      <c r="H209" s="78">
        <v>0</v>
      </c>
      <c r="I209" s="76">
        <v>0</v>
      </c>
      <c r="J209" s="46">
        <f t="shared" si="30"/>
        <v>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22">
        <f t="shared" si="26"/>
        <v>240</v>
      </c>
      <c r="Q209" s="90">
        <v>83</v>
      </c>
      <c r="R209" s="43">
        <f t="shared" si="27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3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+'18'!J252</f>
        <v>2</v>
      </c>
      <c r="F252" s="71"/>
      <c r="G252" s="46">
        <f t="shared" si="34"/>
        <v>2</v>
      </c>
      <c r="H252" s="78">
        <v>0</v>
      </c>
      <c r="I252" s="76">
        <v>0</v>
      </c>
      <c r="J252" s="46">
        <f t="shared" si="30"/>
        <v>2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26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1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2">SUM(M257-O257)</f>
        <v>0</v>
      </c>
      <c r="Q257" s="90"/>
      <c r="R257" s="43">
        <f t="shared" ref="R257" si="43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4">E259+F259</f>
        <v>0</v>
      </c>
      <c r="H259" s="78">
        <v>0</v>
      </c>
      <c r="I259" s="76">
        <v>0</v>
      </c>
      <c r="J259" s="46">
        <f t="shared" ref="J259" si="45">+G259-H259-K259-I259</f>
        <v>0</v>
      </c>
      <c r="K259" s="72"/>
      <c r="L259" s="20"/>
      <c r="M259" s="65">
        <f t="shared" ref="M259" si="46">+L259*K259</f>
        <v>0</v>
      </c>
      <c r="N259" s="17" t="s">
        <v>16</v>
      </c>
      <c r="O259" s="18"/>
      <c r="P259" s="23">
        <f t="shared" ref="P259" si="47">SUM(M259-O259)</f>
        <v>0</v>
      </c>
      <c r="Q259" s="90"/>
      <c r="R259" s="43">
        <f t="shared" ref="R259" si="48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1651.95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4530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1265</v>
      </c>
      <c r="O264" s="2">
        <v>250</v>
      </c>
      <c r="P264" s="2">
        <v>335</v>
      </c>
      <c r="Q264" s="88">
        <v>200</v>
      </c>
      <c r="R264" s="2">
        <v>170</v>
      </c>
      <c r="S264" s="2">
        <v>100</v>
      </c>
      <c r="T264" s="2">
        <v>100</v>
      </c>
      <c r="U264" s="2">
        <v>60</v>
      </c>
      <c r="V264" s="2">
        <v>50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440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2810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2810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40.00"/>
        <filter val="170.00"/>
        <filter val="240.00"/>
        <filter val="335"/>
        <filter val="50.00"/>
        <filter val="500.00"/>
        <filter val="60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Z346"/>
  <sheetViews>
    <sheetView zoomScale="70" zoomScaleNormal="70" workbookViewId="0">
      <pane xSplit="10" ySplit="4" topLeftCell="M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4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22">
        <f t="shared" ref="P6:P69" si="3">SUM(M6-O6)</f>
        <v>500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2">
        <f t="shared" si="3"/>
        <v>50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21</v>
      </c>
      <c r="F113" s="71"/>
      <c r="G113" s="46">
        <f t="shared" si="20"/>
        <v>21</v>
      </c>
      <c r="H113" s="78">
        <v>0</v>
      </c>
      <c r="I113" s="76">
        <v>0</v>
      </c>
      <c r="J113" s="46">
        <f t="shared" si="21"/>
        <v>20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0</v>
      </c>
      <c r="F116" s="71">
        <v>4</v>
      </c>
      <c r="G116" s="46">
        <f t="shared" si="20"/>
        <v>4</v>
      </c>
      <c r="H116" s="78">
        <v>0</v>
      </c>
      <c r="I116" s="76">
        <v>0</v>
      </c>
      <c r="J116" s="46">
        <f t="shared" si="21"/>
        <v>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6</v>
      </c>
      <c r="K117" s="72">
        <v>3</v>
      </c>
      <c r="L117" s="22">
        <v>55</v>
      </c>
      <c r="M117" s="65">
        <f t="shared" si="8"/>
        <v>165</v>
      </c>
      <c r="N117" s="17" t="s">
        <v>16</v>
      </c>
      <c r="O117" s="18"/>
      <c r="P117" s="122">
        <f t="shared" si="7"/>
        <v>165</v>
      </c>
      <c r="Q117" s="90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6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>
        <v>50</v>
      </c>
      <c r="P175" s="122">
        <f t="shared" si="26"/>
        <v>200</v>
      </c>
      <c r="Q175" s="121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2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>
        <v>5</v>
      </c>
      <c r="G194" s="46">
        <f t="shared" si="27"/>
        <v>5</v>
      </c>
      <c r="H194" s="78">
        <v>0</v>
      </c>
      <c r="I194" s="76">
        <v>0</v>
      </c>
      <c r="J194" s="46">
        <f t="shared" si="28"/>
        <v>2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0</v>
      </c>
      <c r="K196" s="72">
        <v>5</v>
      </c>
      <c r="L196" s="20">
        <v>120</v>
      </c>
      <c r="M196" s="65">
        <f t="shared" si="31"/>
        <v>600</v>
      </c>
      <c r="N196" s="17" t="s">
        <v>16</v>
      </c>
      <c r="O196" s="18"/>
      <c r="P196" s="122">
        <f t="shared" si="26"/>
        <v>600</v>
      </c>
      <c r="Q196" s="90">
        <v>73</v>
      </c>
      <c r="R196" s="43">
        <f t="shared" si="32"/>
        <v>365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50</v>
      </c>
      <c r="F205" s="71"/>
      <c r="G205" s="46">
        <f t="shared" si="27"/>
        <v>50</v>
      </c>
      <c r="H205" s="78">
        <v>0</v>
      </c>
      <c r="I205" s="76">
        <v>0</v>
      </c>
      <c r="J205" s="46">
        <f t="shared" si="28"/>
        <v>49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+'19'!J252</f>
        <v>2</v>
      </c>
      <c r="F252" s="71"/>
      <c r="G252" s="46">
        <f t="shared" si="39"/>
        <v>2</v>
      </c>
      <c r="H252" s="78">
        <v>0</v>
      </c>
      <c r="I252" s="76">
        <v>0</v>
      </c>
      <c r="J252" s="46">
        <f t="shared" si="40"/>
        <v>2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6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1557.13</v>
      </c>
      <c r="S260" s="75"/>
    </row>
    <row r="261" spans="1:26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6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3760</v>
      </c>
    </row>
    <row r="263" spans="1:26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3190</v>
      </c>
      <c r="O264" s="2">
        <v>50</v>
      </c>
      <c r="P264" s="2">
        <v>500</v>
      </c>
      <c r="Q264" s="88">
        <v>50</v>
      </c>
      <c r="R264" s="2">
        <v>55</v>
      </c>
      <c r="S264" s="2">
        <v>110</v>
      </c>
      <c r="T264" s="2">
        <v>300</v>
      </c>
      <c r="U264" s="2">
        <v>615</v>
      </c>
      <c r="V264" s="2">
        <v>270</v>
      </c>
      <c r="W264" s="2">
        <v>270</v>
      </c>
      <c r="X264" s="2">
        <v>300</v>
      </c>
      <c r="Y264" s="2">
        <v>560</v>
      </c>
      <c r="Z264" s="2">
        <v>110</v>
      </c>
    </row>
    <row r="265" spans="1:26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200</v>
      </c>
    </row>
    <row r="268" spans="1:26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355</v>
      </c>
    </row>
    <row r="269" spans="1:26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355</v>
      </c>
    </row>
    <row r="270" spans="1:26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6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65.00"/>
        <filter val="200.00"/>
        <filter val="250.00"/>
        <filter val="35.00"/>
        <filter val="360.00"/>
        <filter val="50.00"/>
        <filter val="500"/>
        <filter val="55.00"/>
        <filter val="60.00"/>
        <filter val="600.00"/>
        <filter val="65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B251" sqref="B251:L253"/>
      <selection pane="topRight" activeCell="B251" sqref="B251:L253"/>
      <selection pane="bottomLeft" activeCell="B251" sqref="B251:L253"/>
      <selection pane="bottomRight" activeCell="C268" sqref="C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4</v>
      </c>
      <c r="F5" s="71">
        <v>5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13</v>
      </c>
      <c r="F6" s="71">
        <v>18</v>
      </c>
      <c r="G6" s="46">
        <f t="shared" si="0"/>
        <v>31</v>
      </c>
      <c r="H6" s="78">
        <v>0</v>
      </c>
      <c r="I6" s="76">
        <v>0</v>
      </c>
      <c r="J6" s="46">
        <f t="shared" si="1"/>
        <v>31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</v>
      </c>
      <c r="F11" s="71">
        <v>4</v>
      </c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5</v>
      </c>
      <c r="F15" s="71">
        <v>2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3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2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0</v>
      </c>
      <c r="K21" s="72">
        <v>5</v>
      </c>
      <c r="L21" s="15">
        <v>85</v>
      </c>
      <c r="M21" s="65">
        <f t="shared" si="2"/>
        <v>425</v>
      </c>
      <c r="N21" s="17" t="s">
        <v>16</v>
      </c>
      <c r="O21" s="18"/>
      <c r="P21" s="122">
        <f t="shared" si="3"/>
        <v>425</v>
      </c>
      <c r="Q21" s="90">
        <v>22.85</v>
      </c>
      <c r="R21" s="43">
        <f t="shared" si="4"/>
        <v>114.25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15</v>
      </c>
      <c r="F22" s="71">
        <v>15</v>
      </c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12</v>
      </c>
      <c r="F24" s="71">
        <v>7</v>
      </c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9</v>
      </c>
      <c r="F28" s="71">
        <v>9</v>
      </c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>
        <v>2</v>
      </c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1</v>
      </c>
      <c r="F35" s="71">
        <v>6</v>
      </c>
      <c r="G35" s="46">
        <f t="shared" si="5"/>
        <v>7</v>
      </c>
      <c r="H35" s="78">
        <v>0</v>
      </c>
      <c r="I35" s="76">
        <v>0</v>
      </c>
      <c r="J35" s="46">
        <f t="shared" si="6"/>
        <v>6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1</v>
      </c>
      <c r="F62" s="71">
        <v>1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2</v>
      </c>
      <c r="F72" s="71">
        <v>4</v>
      </c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20</v>
      </c>
      <c r="F113" s="71"/>
      <c r="G113" s="46">
        <f t="shared" si="23"/>
        <v>20</v>
      </c>
      <c r="H113" s="78">
        <v>0</v>
      </c>
      <c r="I113" s="76">
        <v>0</v>
      </c>
      <c r="J113" s="46">
        <f t="shared" si="24"/>
        <v>20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5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2</v>
      </c>
      <c r="F132" s="71">
        <v>2</v>
      </c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>
        <v>5</v>
      </c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0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49</v>
      </c>
      <c r="F205" s="71"/>
      <c r="G205" s="46">
        <f t="shared" si="30"/>
        <v>49</v>
      </c>
      <c r="H205" s="78">
        <v>0</v>
      </c>
      <c r="I205" s="76">
        <v>0</v>
      </c>
      <c r="J205" s="46">
        <f t="shared" si="31"/>
        <v>49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+'20'!J252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+'20'!J254</f>
        <v>0</v>
      </c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43"/>
        <v>4</v>
      </c>
      <c r="K254" s="72">
        <v>1</v>
      </c>
      <c r="L254" s="20">
        <v>45</v>
      </c>
      <c r="M254" s="65">
        <f t="shared" si="34"/>
        <v>45</v>
      </c>
      <c r="N254" s="17" t="s">
        <v>16</v>
      </c>
      <c r="O254" s="18"/>
      <c r="P254" s="122">
        <f t="shared" si="35"/>
        <v>45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484.59000000000003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1515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935</v>
      </c>
      <c r="O264" s="2">
        <v>130</v>
      </c>
      <c r="P264" s="2">
        <v>115</v>
      </c>
      <c r="Q264" s="2">
        <v>385</v>
      </c>
      <c r="R264" s="2">
        <v>100</v>
      </c>
      <c r="S264" s="2">
        <v>85</v>
      </c>
      <c r="T264" s="2">
        <v>100</v>
      </c>
      <c r="U264" s="2">
        <v>20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>
        <v>55</v>
      </c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460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460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N18" sqref="N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</v>
      </c>
      <c r="F18" s="71">
        <v>3</v>
      </c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3</v>
      </c>
      <c r="F20" s="71">
        <v>27</v>
      </c>
      <c r="G20" s="46">
        <f t="shared" si="0"/>
        <v>30</v>
      </c>
      <c r="H20" s="78">
        <v>0</v>
      </c>
      <c r="I20" s="76">
        <v>0</v>
      </c>
      <c r="J20" s="46">
        <f t="shared" si="1"/>
        <v>28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50</v>
      </c>
      <c r="P74" s="23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20</v>
      </c>
      <c r="F113" s="71"/>
      <c r="G113" s="46">
        <f t="shared" si="23"/>
        <v>20</v>
      </c>
      <c r="H113" s="78">
        <v>0</v>
      </c>
      <c r="I113" s="76">
        <v>0</v>
      </c>
      <c r="J113" s="46">
        <f t="shared" si="24"/>
        <v>16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22">
        <f t="shared" si="8"/>
        <v>220</v>
      </c>
      <c r="Q113" s="121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120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49</v>
      </c>
      <c r="F205" s="71"/>
      <c r="G205" s="46">
        <f t="shared" si="30"/>
        <v>49</v>
      </c>
      <c r="H205" s="78">
        <v>0</v>
      </c>
      <c r="I205" s="76">
        <v>0</v>
      </c>
      <c r="J205" s="46">
        <f t="shared" si="31"/>
        <v>48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+'21'!J252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+'21'!J254</f>
        <v>4</v>
      </c>
      <c r="F254" s="71"/>
      <c r="G254" s="46">
        <f t="shared" si="40"/>
        <v>4</v>
      </c>
      <c r="H254" s="78">
        <v>0</v>
      </c>
      <c r="I254" s="76">
        <v>0</v>
      </c>
      <c r="J254" s="46">
        <f t="shared" si="43"/>
        <v>3</v>
      </c>
      <c r="K254" s="72">
        <v>1</v>
      </c>
      <c r="L254" s="20">
        <v>45</v>
      </c>
      <c r="M254" s="65">
        <f t="shared" si="34"/>
        <v>45</v>
      </c>
      <c r="N254" s="17" t="s">
        <v>16</v>
      </c>
      <c r="O254" s="18"/>
      <c r="P254" s="122">
        <f t="shared" si="35"/>
        <v>45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565.18000000000006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1610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hidden="1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490</v>
      </c>
      <c r="O264" s="2">
        <v>260</v>
      </c>
      <c r="P264" s="2">
        <v>120</v>
      </c>
      <c r="Q264" s="2">
        <v>45</v>
      </c>
      <c r="R264" s="2">
        <v>65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190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915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915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220.00"/>
        <filter val="45.00"/>
        <filter val="50.00"/>
        <filter val="55.00"/>
        <filter val="6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28</v>
      </c>
      <c r="F20" s="71"/>
      <c r="G20" s="46">
        <f t="shared" si="0"/>
        <v>28</v>
      </c>
      <c r="H20" s="78">
        <v>0</v>
      </c>
      <c r="I20" s="76">
        <v>0</v>
      </c>
      <c r="J20" s="46">
        <f t="shared" si="1"/>
        <v>27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 t="shared" si="3"/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3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0</v>
      </c>
      <c r="K132" s="72">
        <v>3</v>
      </c>
      <c r="L132" s="22">
        <v>60</v>
      </c>
      <c r="M132" s="65">
        <f t="shared" si="8"/>
        <v>180</v>
      </c>
      <c r="N132" s="17" t="s">
        <v>16</v>
      </c>
      <c r="O132" s="18"/>
      <c r="P132" s="122">
        <f t="shared" si="7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48</v>
      </c>
      <c r="F205" s="71"/>
      <c r="G205" s="46">
        <f t="shared" si="27"/>
        <v>48</v>
      </c>
      <c r="H205" s="78">
        <v>0</v>
      </c>
      <c r="I205" s="76">
        <v>0</v>
      </c>
      <c r="J205" s="46">
        <f t="shared" si="28"/>
        <v>48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ref="P251:P258" si="45">SUM(M251-O251)</f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+'22'!J252</f>
        <v>2</v>
      </c>
      <c r="F252" s="71"/>
      <c r="G252" s="46">
        <f t="shared" si="39"/>
        <v>2</v>
      </c>
      <c r="H252" s="78">
        <v>0</v>
      </c>
      <c r="I252" s="76">
        <v>0</v>
      </c>
      <c r="J252" s="46">
        <f t="shared" si="40"/>
        <v>2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+'22'!J254</f>
        <v>3</v>
      </c>
      <c r="F254" s="71"/>
      <c r="G254" s="46">
        <f t="shared" si="37"/>
        <v>3</v>
      </c>
      <c r="H254" s="78">
        <v>0</v>
      </c>
      <c r="I254" s="76">
        <v>0</v>
      </c>
      <c r="J254" s="46">
        <f t="shared" si="40"/>
        <v>3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409.65000000000003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1245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945</v>
      </c>
      <c r="O264" s="2">
        <v>320</v>
      </c>
      <c r="P264" s="2">
        <v>200</v>
      </c>
      <c r="Q264" s="2">
        <v>130</v>
      </c>
      <c r="R264" s="2">
        <v>165</v>
      </c>
      <c r="S264" s="2">
        <v>130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215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215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H256" sqref="H256"/>
      <selection pane="topRight" activeCell="H256" sqref="H256"/>
      <selection pane="bottomLeft" activeCell="H256" sqref="H256"/>
      <selection pane="bottomRight" activeCell="P113" sqref="P113:P1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27</v>
      </c>
      <c r="F20" s="71"/>
      <c r="G20" s="46">
        <f t="shared" si="0"/>
        <v>27</v>
      </c>
      <c r="H20" s="78">
        <v>0</v>
      </c>
      <c r="I20" s="76">
        <v>0</v>
      </c>
      <c r="J20" s="46">
        <f t="shared" si="1"/>
        <v>27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12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22">
        <f t="shared" si="8"/>
        <v>220</v>
      </c>
      <c r="Q113" s="121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48</v>
      </c>
      <c r="F205" s="71"/>
      <c r="G205" s="46">
        <f t="shared" si="30"/>
        <v>48</v>
      </c>
      <c r="H205" s="78">
        <v>0</v>
      </c>
      <c r="I205" s="76">
        <v>0</v>
      </c>
      <c r="J205" s="46">
        <f t="shared" si="31"/>
        <v>48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+'23'!J252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+'23'!J254</f>
        <v>3</v>
      </c>
      <c r="F254" s="71"/>
      <c r="G254" s="46">
        <f t="shared" si="40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45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744.31000000000006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2060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780</v>
      </c>
      <c r="O264" s="2">
        <v>80</v>
      </c>
      <c r="P264" s="2">
        <v>180</v>
      </c>
      <c r="Q264" s="2">
        <v>520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1165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1165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46"/>
  <sheetViews>
    <sheetView zoomScale="70" zoomScaleNormal="70" workbookViewId="0">
      <pane xSplit="10" ySplit="4" topLeftCell="M5" activePane="bottomRight" state="frozen"/>
      <selection activeCell="H256" sqref="H256"/>
      <selection pane="topRight" activeCell="H256" sqref="H256"/>
      <selection pane="bottomLeft" activeCell="H256" sqref="H256"/>
      <selection pane="bottomRight" activeCell="P12" sqref="P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29</v>
      </c>
      <c r="F6" s="71">
        <v>15</v>
      </c>
      <c r="G6" s="46">
        <f t="shared" si="0"/>
        <v>44</v>
      </c>
      <c r="H6" s="78">
        <v>0</v>
      </c>
      <c r="I6" s="76">
        <v>0</v>
      </c>
      <c r="J6" s="46">
        <f t="shared" si="1"/>
        <v>44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5</v>
      </c>
      <c r="F15" s="71">
        <v>3</v>
      </c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</v>
      </c>
      <c r="F18" s="71">
        <v>3</v>
      </c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27</v>
      </c>
      <c r="F20" s="71"/>
      <c r="G20" s="46">
        <f t="shared" si="0"/>
        <v>27</v>
      </c>
      <c r="H20" s="78">
        <v>0</v>
      </c>
      <c r="I20" s="76">
        <v>0</v>
      </c>
      <c r="J20" s="46">
        <f t="shared" si="1"/>
        <v>26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26</v>
      </c>
      <c r="F22" s="71">
        <v>10</v>
      </c>
      <c r="G22" s="46">
        <f t="shared" si="0"/>
        <v>36</v>
      </c>
      <c r="H22" s="78">
        <v>0</v>
      </c>
      <c r="I22" s="76">
        <v>0</v>
      </c>
      <c r="J22" s="46">
        <f t="shared" si="1"/>
        <v>35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18</v>
      </c>
      <c r="F24" s="71">
        <v>5</v>
      </c>
      <c r="G24" s="46">
        <f t="shared" si="0"/>
        <v>23</v>
      </c>
      <c r="H24" s="78">
        <v>0</v>
      </c>
      <c r="I24" s="76">
        <v>0</v>
      </c>
      <c r="J24" s="46">
        <f t="shared" si="1"/>
        <v>23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16</v>
      </c>
      <c r="F28" s="71">
        <v>5</v>
      </c>
      <c r="G28" s="46">
        <f t="shared" si="5"/>
        <v>21</v>
      </c>
      <c r="H28" s="78">
        <v>0</v>
      </c>
      <c r="I28" s="76">
        <v>0</v>
      </c>
      <c r="J28" s="46">
        <f t="shared" si="6"/>
        <v>21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>
        <v>6</v>
      </c>
      <c r="G32" s="46">
        <f t="shared" si="5"/>
        <v>8</v>
      </c>
      <c r="H32" s="78">
        <v>0</v>
      </c>
      <c r="I32" s="76">
        <v>0</v>
      </c>
      <c r="J32" s="46">
        <f t="shared" si="6"/>
        <v>5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22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6</v>
      </c>
      <c r="F72" s="71">
        <v>2</v>
      </c>
      <c r="G72" s="46">
        <f t="shared" si="5"/>
        <v>8</v>
      </c>
      <c r="H72" s="78">
        <v>0</v>
      </c>
      <c r="I72" s="76">
        <v>0</v>
      </c>
      <c r="J72" s="46">
        <f t="shared" si="6"/>
        <v>7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2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3</v>
      </c>
      <c r="F80" s="71">
        <v>2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</v>
      </c>
      <c r="F112" s="71">
        <v>5</v>
      </c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12</v>
      </c>
      <c r="F113" s="71">
        <v>3</v>
      </c>
      <c r="G113" s="46">
        <f t="shared" si="20"/>
        <v>15</v>
      </c>
      <c r="H113" s="78">
        <v>0</v>
      </c>
      <c r="I113" s="76">
        <v>0</v>
      </c>
      <c r="J113" s="46">
        <f t="shared" si="21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3</v>
      </c>
      <c r="F116" s="71">
        <v>10</v>
      </c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5</v>
      </c>
      <c r="F117" s="71">
        <v>10</v>
      </c>
      <c r="G117" s="46">
        <f t="shared" si="20"/>
        <v>15</v>
      </c>
      <c r="H117" s="78">
        <v>0</v>
      </c>
      <c r="I117" s="76">
        <v>0</v>
      </c>
      <c r="J117" s="46">
        <f t="shared" si="21"/>
        <v>15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3</v>
      </c>
      <c r="F175" s="71">
        <v>10</v>
      </c>
      <c r="G175" s="46">
        <f t="shared" si="27"/>
        <v>13</v>
      </c>
      <c r="H175" s="78">
        <v>0</v>
      </c>
      <c r="I175" s="76">
        <v>0</v>
      </c>
      <c r="J175" s="46">
        <f t="shared" si="28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>
        <v>10</v>
      </c>
      <c r="G196" s="46">
        <f t="shared" si="27"/>
        <v>10</v>
      </c>
      <c r="H196" s="78">
        <v>0</v>
      </c>
      <c r="I196" s="76">
        <v>0</v>
      </c>
      <c r="J196" s="46">
        <f t="shared" si="28"/>
        <v>8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2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48</v>
      </c>
      <c r="F205" s="71"/>
      <c r="G205" s="46">
        <f t="shared" si="27"/>
        <v>48</v>
      </c>
      <c r="H205" s="78">
        <v>0</v>
      </c>
      <c r="I205" s="76">
        <v>0</v>
      </c>
      <c r="J205" s="46">
        <f t="shared" si="28"/>
        <v>48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>
        <v>3</v>
      </c>
      <c r="G208" s="46">
        <f t="shared" si="27"/>
        <v>3</v>
      </c>
      <c r="H208" s="78">
        <v>0</v>
      </c>
      <c r="I208" s="76">
        <v>0</v>
      </c>
      <c r="J208" s="46">
        <f t="shared" si="28"/>
        <v>1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2">
        <f t="shared" si="26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>
        <v>15</v>
      </c>
      <c r="G209" s="46">
        <f t="shared" si="27"/>
        <v>15</v>
      </c>
      <c r="H209" s="78">
        <v>0</v>
      </c>
      <c r="I209" s="76">
        <v>0</v>
      </c>
      <c r="J209" s="46">
        <f t="shared" si="28"/>
        <v>12</v>
      </c>
      <c r="K209" s="72">
        <v>3</v>
      </c>
      <c r="L209" s="20">
        <v>120</v>
      </c>
      <c r="M209" s="65">
        <f t="shared" si="31"/>
        <v>360</v>
      </c>
      <c r="N209" s="17" t="s">
        <v>16</v>
      </c>
      <c r="O209" s="18"/>
      <c r="P209" s="122">
        <f t="shared" ref="P209:P257" si="36">SUM(M209-O209)</f>
        <v>360</v>
      </c>
      <c r="Q209" s="90">
        <v>83</v>
      </c>
      <c r="R209" s="43">
        <f t="shared" si="32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+'24'!J252</f>
        <v>2</v>
      </c>
      <c r="F252" s="71"/>
      <c r="G252" s="46">
        <f t="shared" si="39"/>
        <v>2</v>
      </c>
      <c r="H252" s="78">
        <v>0</v>
      </c>
      <c r="I252" s="76">
        <v>0</v>
      </c>
      <c r="J252" s="46">
        <f t="shared" si="40"/>
        <v>2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+'24'!J254</f>
        <v>3</v>
      </c>
      <c r="F254" s="71"/>
      <c r="G254" s="46">
        <f t="shared" si="37"/>
        <v>3</v>
      </c>
      <c r="H254" s="78">
        <v>0</v>
      </c>
      <c r="I254" s="76">
        <v>0</v>
      </c>
      <c r="J254" s="46">
        <f t="shared" si="40"/>
        <v>3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1">SUM(M258-O258)</f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953.48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2090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1365</v>
      </c>
      <c r="O264" s="2">
        <v>255</v>
      </c>
      <c r="P264" s="2">
        <v>115</v>
      </c>
      <c r="Q264" s="2">
        <v>240</v>
      </c>
      <c r="R264" s="2">
        <v>180</v>
      </c>
      <c r="S264" s="2">
        <v>240</v>
      </c>
      <c r="T264" s="2">
        <v>220</v>
      </c>
      <c r="U264" s="2">
        <v>115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360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350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350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H256" sqref="H256"/>
      <selection pane="topRight" activeCell="H256" sqref="H256"/>
      <selection pane="bottomLeft" activeCell="H256" sqref="H256"/>
      <selection pane="bottomRight" activeCell="P5" sqref="P5:P20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0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40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7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26</v>
      </c>
      <c r="F20" s="71"/>
      <c r="G20" s="46">
        <f t="shared" si="0"/>
        <v>26</v>
      </c>
      <c r="H20" s="78">
        <v>0</v>
      </c>
      <c r="I20" s="76">
        <v>0</v>
      </c>
      <c r="J20" s="46">
        <f t="shared" si="1"/>
        <v>24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34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19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0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>
        <v>130</v>
      </c>
      <c r="P32" s="122">
        <f t="shared" si="3"/>
        <v>520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1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>
        <v>130</v>
      </c>
      <c r="P35" s="122">
        <f t="shared" si="3"/>
        <v>390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 t="shared" si="3"/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7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100</v>
      </c>
      <c r="P77" s="23">
        <f t="shared" si="7"/>
        <v>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15</v>
      </c>
      <c r="F113" s="71"/>
      <c r="G113" s="46">
        <f t="shared" si="20"/>
        <v>15</v>
      </c>
      <c r="H113" s="78">
        <v>0</v>
      </c>
      <c r="I113" s="76">
        <v>0</v>
      </c>
      <c r="J113" s="46">
        <f t="shared" si="21"/>
        <v>14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15</v>
      </c>
      <c r="F117" s="71"/>
      <c r="G117" s="46">
        <f t="shared" si="20"/>
        <v>15</v>
      </c>
      <c r="H117" s="78">
        <v>0</v>
      </c>
      <c r="I117" s="76">
        <v>0</v>
      </c>
      <c r="J117" s="46">
        <f t="shared" si="21"/>
        <v>15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 t="shared" si="26"/>
        <v>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>
        <v>10</v>
      </c>
      <c r="G194" s="46">
        <f t="shared" si="27"/>
        <v>10</v>
      </c>
      <c r="H194" s="78">
        <v>0</v>
      </c>
      <c r="I194" s="76">
        <v>0</v>
      </c>
      <c r="J194" s="46">
        <f t="shared" si="28"/>
        <v>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8</v>
      </c>
      <c r="F196" s="71"/>
      <c r="G196" s="46">
        <f t="shared" si="27"/>
        <v>8</v>
      </c>
      <c r="H196" s="78">
        <v>0</v>
      </c>
      <c r="I196" s="76">
        <v>0</v>
      </c>
      <c r="J196" s="46">
        <f t="shared" si="28"/>
        <v>7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48</v>
      </c>
      <c r="F205" s="71"/>
      <c r="G205" s="46">
        <f t="shared" si="27"/>
        <v>48</v>
      </c>
      <c r="H205" s="78">
        <v>0</v>
      </c>
      <c r="I205" s="76">
        <v>0</v>
      </c>
      <c r="J205" s="46">
        <f t="shared" si="28"/>
        <v>48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12</v>
      </c>
      <c r="F209" s="71"/>
      <c r="G209" s="46">
        <f t="shared" si="27"/>
        <v>12</v>
      </c>
      <c r="H209" s="78">
        <v>0</v>
      </c>
      <c r="I209" s="76">
        <v>0</v>
      </c>
      <c r="J209" s="46">
        <f t="shared" si="28"/>
        <v>10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+'25'!J252</f>
        <v>2</v>
      </c>
      <c r="F252" s="71"/>
      <c r="G252" s="46">
        <f t="shared" si="39"/>
        <v>2</v>
      </c>
      <c r="H252" s="78">
        <v>0</v>
      </c>
      <c r="I252" s="76">
        <v>0</v>
      </c>
      <c r="J252" s="46">
        <f t="shared" si="40"/>
        <v>2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+'25'!J254</f>
        <v>3</v>
      </c>
      <c r="F254" s="71"/>
      <c r="G254" s="46">
        <f t="shared" si="37"/>
        <v>3</v>
      </c>
      <c r="H254" s="78">
        <v>0</v>
      </c>
      <c r="I254" s="76">
        <v>0</v>
      </c>
      <c r="J254" s="46">
        <f t="shared" si="40"/>
        <v>3</v>
      </c>
      <c r="K254" s="72"/>
      <c r="L254" s="20">
        <v>45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3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1601.6199999999997</v>
      </c>
      <c r="S260" s="75"/>
    </row>
    <row r="261" spans="1:23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3910</v>
      </c>
    </row>
    <row r="263" spans="1:23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1230</v>
      </c>
      <c r="O264" s="2">
        <v>260</v>
      </c>
      <c r="P264" s="2">
        <v>250</v>
      </c>
      <c r="Q264" s="2">
        <v>65</v>
      </c>
      <c r="R264" s="2">
        <v>130</v>
      </c>
      <c r="S264" s="2">
        <v>50</v>
      </c>
      <c r="T264" s="2">
        <v>50</v>
      </c>
      <c r="U264" s="2">
        <v>120</v>
      </c>
      <c r="V264" s="2">
        <v>100</v>
      </c>
      <c r="W264" s="2">
        <v>205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460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2205</v>
      </c>
    </row>
    <row r="269" spans="1:23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2205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3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S271" sqref="S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32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2">
        <f t="shared" ref="P6:P52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4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22">
        <f t="shared" si="3"/>
        <v>150</v>
      </c>
      <c r="Q15" s="121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24</v>
      </c>
      <c r="F20" s="71"/>
      <c r="G20" s="46">
        <f t="shared" si="0"/>
        <v>24</v>
      </c>
      <c r="H20" s="78">
        <v>0</v>
      </c>
      <c r="I20" s="76">
        <v>0</v>
      </c>
      <c r="J20" s="46">
        <f t="shared" si="1"/>
        <v>24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20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>
        <v>1</v>
      </c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ref="P54:P80" si="7">SUM(M54-O54)</f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7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7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7</v>
      </c>
      <c r="F72" s="71"/>
      <c r="G72" s="46">
        <f t="shared" si="5"/>
        <v>7</v>
      </c>
      <c r="H72" s="78">
        <v>0</v>
      </c>
      <c r="I72" s="76">
        <v>0</v>
      </c>
      <c r="J72" s="46">
        <f t="shared" si="6"/>
        <v>3</v>
      </c>
      <c r="K72" s="72">
        <v>4</v>
      </c>
      <c r="L72" s="21">
        <v>50</v>
      </c>
      <c r="M72" s="65">
        <f t="shared" si="2"/>
        <v>200</v>
      </c>
      <c r="N72" s="17" t="s">
        <v>16</v>
      </c>
      <c r="O72" s="18">
        <v>25</v>
      </c>
      <c r="P72" s="122">
        <f t="shared" si="7"/>
        <v>175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0</v>
      </c>
      <c r="K80" s="72">
        <v>4</v>
      </c>
      <c r="L80" s="15">
        <v>55</v>
      </c>
      <c r="M80" s="65">
        <f t="shared" si="2"/>
        <v>220</v>
      </c>
      <c r="N80" s="17" t="s">
        <v>16</v>
      </c>
      <c r="O80" s="18">
        <v>55</v>
      </c>
      <c r="P80" s="122">
        <f t="shared" si="7"/>
        <v>165</v>
      </c>
      <c r="Q80" s="90">
        <v>14.35</v>
      </c>
      <c r="R80" s="43">
        <f t="shared" si="4"/>
        <v>57.4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1</v>
      </c>
      <c r="K81" s="72">
        <v>3</v>
      </c>
      <c r="L81" s="20">
        <v>55</v>
      </c>
      <c r="M81" s="65">
        <f t="shared" ref="M81:M172" si="8">+L81*K81</f>
        <v>165</v>
      </c>
      <c r="N81" s="17" t="s">
        <v>16</v>
      </c>
      <c r="O81" s="18">
        <v>30</v>
      </c>
      <c r="P81" s="122">
        <f t="shared" ref="P81:P103" si="9">SUM(M81-O81)</f>
        <v>135</v>
      </c>
      <c r="Q81" s="90">
        <v>11.58</v>
      </c>
      <c r="R81" s="43">
        <f t="shared" ref="R81:R172" si="10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ref="P104:P105" si="27">SUM(M104-O104)</f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ref="P106:P172" si="28">SUM(M106-O106)</f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ref="P110:P118" si="29">SUM(M110-O110)</f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5</v>
      </c>
      <c r="F112" s="71"/>
      <c r="G112" s="46">
        <f t="shared" si="21"/>
        <v>5</v>
      </c>
      <c r="H112" s="78">
        <v>0</v>
      </c>
      <c r="I112" s="76">
        <v>0</v>
      </c>
      <c r="J112" s="46">
        <f t="shared" si="22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14</v>
      </c>
      <c r="F113" s="71"/>
      <c r="G113" s="46">
        <f t="shared" si="21"/>
        <v>14</v>
      </c>
      <c r="H113" s="78">
        <v>0</v>
      </c>
      <c r="I113" s="76">
        <v>0</v>
      </c>
      <c r="J113" s="46">
        <f t="shared" si="22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3</v>
      </c>
      <c r="F115" s="71"/>
      <c r="G115" s="46">
        <f t="shared" si="21"/>
        <v>3</v>
      </c>
      <c r="H115" s="78">
        <v>0</v>
      </c>
      <c r="I115" s="76">
        <v>0</v>
      </c>
      <c r="J115" s="46">
        <f t="shared" si="22"/>
        <v>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2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13</v>
      </c>
      <c r="F116" s="71"/>
      <c r="G116" s="46">
        <f t="shared" si="21"/>
        <v>13</v>
      </c>
      <c r="H116" s="78">
        <v>0</v>
      </c>
      <c r="I116" s="76">
        <v>0</v>
      </c>
      <c r="J116" s="46">
        <f t="shared" si="22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15</v>
      </c>
      <c r="F117" s="71"/>
      <c r="G117" s="46">
        <f t="shared" si="21"/>
        <v>15</v>
      </c>
      <c r="H117" s="78">
        <v>0</v>
      </c>
      <c r="I117" s="76">
        <v>0</v>
      </c>
      <c r="J117" s="46">
        <f t="shared" si="22"/>
        <v>15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</v>
      </c>
      <c r="F131" s="71"/>
      <c r="G131" s="46">
        <f t="shared" si="21"/>
        <v>1</v>
      </c>
      <c r="H131" s="78">
        <v>0</v>
      </c>
      <c r="I131" s="76">
        <v>0</v>
      </c>
      <c r="J131" s="46">
        <f t="shared" si="22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6</v>
      </c>
      <c r="F133" s="71"/>
      <c r="G133" s="46">
        <f t="shared" si="21"/>
        <v>6</v>
      </c>
      <c r="H133" s="78">
        <v>0</v>
      </c>
      <c r="I133" s="76">
        <v>0</v>
      </c>
      <c r="J133" s="46">
        <f t="shared" si="22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28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32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2">
        <f t="shared" si="32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48</v>
      </c>
      <c r="F205" s="71"/>
      <c r="G205" s="46">
        <f t="shared" si="30"/>
        <v>48</v>
      </c>
      <c r="H205" s="78">
        <v>0</v>
      </c>
      <c r="I205" s="76">
        <v>0</v>
      </c>
      <c r="J205" s="46">
        <f t="shared" si="31"/>
        <v>48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5"/>
        <v>50</v>
      </c>
      <c r="N208" s="17" t="s">
        <v>16</v>
      </c>
      <c r="O208" s="18">
        <v>50</v>
      </c>
      <c r="P208" s="23">
        <f t="shared" si="32"/>
        <v>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10</v>
      </c>
      <c r="F209" s="71"/>
      <c r="G209" s="46">
        <f t="shared" si="30"/>
        <v>10</v>
      </c>
      <c r="H209" s="78">
        <v>0</v>
      </c>
      <c r="I209" s="76">
        <v>0</v>
      </c>
      <c r="J209" s="46">
        <f t="shared" si="31"/>
        <v>8</v>
      </c>
      <c r="K209" s="72">
        <v>2</v>
      </c>
      <c r="L209" s="20">
        <v>120</v>
      </c>
      <c r="M209" s="65">
        <f t="shared" si="35"/>
        <v>240</v>
      </c>
      <c r="N209" s="17" t="s">
        <v>16</v>
      </c>
      <c r="O209" s="18"/>
      <c r="P209" s="122">
        <f t="shared" si="32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2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2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ref="P237:P258" si="46">SUM(M237-O237)</f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6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6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6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6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46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+'26'!J252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46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49">+L253*K253</f>
        <v>0</v>
      </c>
      <c r="N253" s="17" t="s">
        <v>16</v>
      </c>
      <c r="O253" s="18"/>
      <c r="P253" s="23">
        <f t="shared" si="4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+'26'!J254</f>
        <v>3</v>
      </c>
      <c r="F254" s="71"/>
      <c r="G254" s="46">
        <f t="shared" si="40"/>
        <v>3</v>
      </c>
      <c r="H254" s="78">
        <v>0</v>
      </c>
      <c r="I254" s="76">
        <v>0</v>
      </c>
      <c r="J254" s="46">
        <f t="shared" si="43"/>
        <v>2</v>
      </c>
      <c r="K254" s="72">
        <v>1</v>
      </c>
      <c r="L254" s="20">
        <v>45</v>
      </c>
      <c r="M254" s="65">
        <f t="shared" si="35"/>
        <v>45</v>
      </c>
      <c r="N254" s="17" t="s">
        <v>16</v>
      </c>
      <c r="O254" s="18">
        <v>25</v>
      </c>
      <c r="P254" s="122">
        <f t="shared" si="46"/>
        <v>20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1098.3400000000001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2950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520</v>
      </c>
      <c r="O264" s="2">
        <v>200</v>
      </c>
      <c r="P264" s="2">
        <v>120</v>
      </c>
      <c r="Q264" s="2">
        <v>50</v>
      </c>
      <c r="R264" s="2">
        <v>150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360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2055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2055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2">
        <f t="shared" ref="P6:P31" si="3">SUM(M6-O6)</f>
        <v>250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2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24</v>
      </c>
      <c r="F20" s="71"/>
      <c r="G20" s="46">
        <f t="shared" si="0"/>
        <v>24</v>
      </c>
      <c r="H20" s="78">
        <v>0</v>
      </c>
      <c r="I20" s="76">
        <v>0</v>
      </c>
      <c r="J20" s="46">
        <f t="shared" si="1"/>
        <v>24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>
        <v>1</v>
      </c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2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ref="P32:P80" si="7"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2">
        <f t="shared" si="7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7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7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22">
        <f t="shared" si="7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146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12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12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12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12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5</v>
      </c>
      <c r="F112" s="71"/>
      <c r="G112" s="46">
        <f t="shared" si="24"/>
        <v>5</v>
      </c>
      <c r="H112" s="78">
        <v>0</v>
      </c>
      <c r="I112" s="76">
        <v>0</v>
      </c>
      <c r="J112" s="46">
        <f t="shared" si="25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12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14</v>
      </c>
      <c r="F113" s="71"/>
      <c r="G113" s="46">
        <f t="shared" si="24"/>
        <v>14</v>
      </c>
      <c r="H113" s="78">
        <v>0</v>
      </c>
      <c r="I113" s="76">
        <v>0</v>
      </c>
      <c r="J113" s="46">
        <f t="shared" si="25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2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2</v>
      </c>
      <c r="F115" s="71"/>
      <c r="G115" s="46">
        <f t="shared" si="24"/>
        <v>2</v>
      </c>
      <c r="H115" s="78">
        <v>0</v>
      </c>
      <c r="I115" s="76">
        <v>0</v>
      </c>
      <c r="J115" s="46">
        <f t="shared" si="25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13</v>
      </c>
      <c r="F116" s="71">
        <v>10</v>
      </c>
      <c r="G116" s="46">
        <f t="shared" si="24"/>
        <v>23</v>
      </c>
      <c r="H116" s="78">
        <v>0</v>
      </c>
      <c r="I116" s="76">
        <v>0</v>
      </c>
      <c r="J116" s="46">
        <f t="shared" si="25"/>
        <v>20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22">
        <f t="shared" si="12"/>
        <v>300</v>
      </c>
      <c r="Q116" s="90">
        <v>13.03</v>
      </c>
      <c r="R116" s="43">
        <f t="shared" si="10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15</v>
      </c>
      <c r="F117" s="71">
        <v>5</v>
      </c>
      <c r="G117" s="46">
        <f t="shared" si="24"/>
        <v>20</v>
      </c>
      <c r="H117" s="78">
        <v>0</v>
      </c>
      <c r="I117" s="76">
        <v>0</v>
      </c>
      <c r="J117" s="46">
        <f t="shared" si="25"/>
        <v>20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</v>
      </c>
      <c r="F131" s="71">
        <v>3</v>
      </c>
      <c r="G131" s="46">
        <f t="shared" si="24"/>
        <v>4</v>
      </c>
      <c r="H131" s="78">
        <v>0</v>
      </c>
      <c r="I131" s="76">
        <v>0</v>
      </c>
      <c r="J131" s="46">
        <f t="shared" si="25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>
        <v>3</v>
      </c>
      <c r="G132" s="46">
        <f t="shared" si="24"/>
        <v>3</v>
      </c>
      <c r="H132" s="78">
        <v>0</v>
      </c>
      <c r="I132" s="76">
        <v>0</v>
      </c>
      <c r="J132" s="46">
        <f t="shared" si="25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2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5</v>
      </c>
      <c r="F133" s="71">
        <v>5</v>
      </c>
      <c r="G133" s="46">
        <f t="shared" si="24"/>
        <v>10</v>
      </c>
      <c r="H133" s="78">
        <v>0</v>
      </c>
      <c r="I133" s="76">
        <v>0</v>
      </c>
      <c r="J133" s="46">
        <f t="shared" si="25"/>
        <v>9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12"/>
        <v>25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2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ref="P147:P210" si="30">SUM(M147-O147)</f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30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30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30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30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30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30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3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30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30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30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30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30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30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30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30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30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30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30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0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0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11</v>
      </c>
      <c r="F175" s="71">
        <v>9</v>
      </c>
      <c r="G175" s="46">
        <f t="shared" si="31"/>
        <v>20</v>
      </c>
      <c r="H175" s="78">
        <v>0</v>
      </c>
      <c r="I175" s="76">
        <v>0</v>
      </c>
      <c r="J175" s="46">
        <f t="shared" si="32"/>
        <v>18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2">
        <f t="shared" si="30"/>
        <v>50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0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10</v>
      </c>
      <c r="F193" s="71"/>
      <c r="G193" s="46">
        <f t="shared" si="31"/>
        <v>10</v>
      </c>
      <c r="H193" s="78">
        <v>0</v>
      </c>
      <c r="I193" s="76">
        <v>0</v>
      </c>
      <c r="J193" s="46">
        <f t="shared" si="32"/>
        <v>10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7</v>
      </c>
      <c r="F194" s="71"/>
      <c r="G194" s="46">
        <f t="shared" si="31"/>
        <v>7</v>
      </c>
      <c r="H194" s="78">
        <v>0</v>
      </c>
      <c r="I194" s="76">
        <v>0</v>
      </c>
      <c r="J194" s="46">
        <f t="shared" si="32"/>
        <v>7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0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7</v>
      </c>
      <c r="F196" s="71"/>
      <c r="G196" s="46">
        <f t="shared" si="31"/>
        <v>7</v>
      </c>
      <c r="H196" s="78">
        <v>0</v>
      </c>
      <c r="I196" s="76">
        <v>0</v>
      </c>
      <c r="J196" s="46">
        <f t="shared" si="32"/>
        <v>7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0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0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0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0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0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0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48</v>
      </c>
      <c r="F205" s="71"/>
      <c r="G205" s="46">
        <f t="shared" si="31"/>
        <v>48</v>
      </c>
      <c r="H205" s="78">
        <v>0</v>
      </c>
      <c r="I205" s="76">
        <v>0</v>
      </c>
      <c r="J205" s="46">
        <f t="shared" si="32"/>
        <v>47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22">
        <f t="shared" si="30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0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0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0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8</v>
      </c>
      <c r="F209" s="71"/>
      <c r="G209" s="46">
        <f t="shared" si="31"/>
        <v>8</v>
      </c>
      <c r="H209" s="78">
        <v>0</v>
      </c>
      <c r="I209" s="76">
        <v>0</v>
      </c>
      <c r="J209" s="46">
        <f t="shared" si="32"/>
        <v>8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0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ref="P211:P252" si="40">SUM(M211-O211)</f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40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40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4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4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40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4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3" si="43">E235+F235</f>
        <v>0</v>
      </c>
      <c r="H235" s="78">
        <v>0</v>
      </c>
      <c r="I235" s="76">
        <v>0</v>
      </c>
      <c r="J235" s="46">
        <f t="shared" ref="J235:J254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0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0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0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+'27'!J252</f>
        <v>2</v>
      </c>
      <c r="F252" s="71"/>
      <c r="G252" s="46">
        <f t="shared" si="43"/>
        <v>2</v>
      </c>
      <c r="H252" s="78">
        <v>0</v>
      </c>
      <c r="I252" s="76">
        <v>0</v>
      </c>
      <c r="J252" s="46">
        <f t="shared" si="44"/>
        <v>2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+'27'!J253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26</v>
      </c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+'27'!J254</f>
        <v>2</v>
      </c>
      <c r="F254" s="71"/>
      <c r="G254" s="46">
        <f t="shared" si="41"/>
        <v>2</v>
      </c>
      <c r="H254" s="78">
        <v>0</v>
      </c>
      <c r="I254" s="76">
        <v>0</v>
      </c>
      <c r="J254" s="46">
        <f t="shared" si="44"/>
        <v>2</v>
      </c>
      <c r="K254" s="72"/>
      <c r="L254" s="20">
        <v>45</v>
      </c>
      <c r="M254" s="65">
        <f t="shared" si="35"/>
        <v>0</v>
      </c>
      <c r="N254" s="17" t="s">
        <v>16</v>
      </c>
      <c r="O254" s="18"/>
      <c r="P254" s="23">
        <f t="shared" ref="P254:P258" si="52">SUM(M254-O254)</f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671.18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1970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550</v>
      </c>
      <c r="O264" s="2">
        <v>50</v>
      </c>
      <c r="P264" s="2">
        <v>250</v>
      </c>
      <c r="Q264" s="2">
        <v>150</v>
      </c>
      <c r="R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490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915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915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M257" activePane="bottomRight" state="frozen"/>
      <selection activeCell="H256" sqref="H256"/>
      <selection pane="topRight" activeCell="H256" sqref="H256"/>
      <selection pane="bottomLeft" activeCell="H256" sqref="H256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2">
        <f t="shared" ref="P6:P31" si="3">SUM(M6-O6)</f>
        <v>100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24</v>
      </c>
      <c r="F20" s="71"/>
      <c r="G20" s="46">
        <f t="shared" si="0"/>
        <v>24</v>
      </c>
      <c r="H20" s="78">
        <v>0</v>
      </c>
      <c r="I20" s="76">
        <v>0</v>
      </c>
      <c r="J20" s="46">
        <f t="shared" si="1"/>
        <v>24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14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22">
        <f t="shared" si="3"/>
        <v>500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ref="P32:P80" si="7"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7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7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7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4</v>
      </c>
      <c r="F112" s="71"/>
      <c r="G112" s="46">
        <f t="shared" si="21"/>
        <v>4</v>
      </c>
      <c r="H112" s="78">
        <v>0</v>
      </c>
      <c r="I112" s="76">
        <v>0</v>
      </c>
      <c r="J112" s="46">
        <f t="shared" si="22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14</v>
      </c>
      <c r="F113" s="71"/>
      <c r="G113" s="46">
        <f t="shared" si="21"/>
        <v>14</v>
      </c>
      <c r="H113" s="78">
        <v>0</v>
      </c>
      <c r="I113" s="76">
        <v>0</v>
      </c>
      <c r="J113" s="46">
        <f t="shared" si="22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2</v>
      </c>
      <c r="F115" s="71"/>
      <c r="G115" s="46">
        <f t="shared" si="21"/>
        <v>2</v>
      </c>
      <c r="H115" s="78">
        <v>0</v>
      </c>
      <c r="I115" s="76">
        <v>0</v>
      </c>
      <c r="J115" s="46">
        <f t="shared" si="22"/>
        <v>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20</v>
      </c>
      <c r="F116" s="71"/>
      <c r="G116" s="46">
        <f t="shared" si="21"/>
        <v>20</v>
      </c>
      <c r="H116" s="78">
        <v>0</v>
      </c>
      <c r="I116" s="76">
        <v>0</v>
      </c>
      <c r="J116" s="46">
        <f t="shared" si="22"/>
        <v>20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20</v>
      </c>
      <c r="F117" s="71"/>
      <c r="G117" s="46">
        <f t="shared" si="21"/>
        <v>20</v>
      </c>
      <c r="H117" s="78">
        <v>0</v>
      </c>
      <c r="I117" s="76">
        <v>0</v>
      </c>
      <c r="J117" s="46">
        <f t="shared" si="22"/>
        <v>19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2">
        <f t="shared" si="9"/>
        <v>55</v>
      </c>
      <c r="Q117" s="90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4</v>
      </c>
      <c r="F131" s="71"/>
      <c r="G131" s="46">
        <f t="shared" si="21"/>
        <v>4</v>
      </c>
      <c r="H131" s="78">
        <v>0</v>
      </c>
      <c r="I131" s="76">
        <v>0</v>
      </c>
      <c r="J131" s="46">
        <f t="shared" si="22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50</v>
      </c>
      <c r="P131" s="23">
        <f t="shared" si="9"/>
        <v>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3</v>
      </c>
      <c r="F132" s="71"/>
      <c r="G132" s="46">
        <f t="shared" si="21"/>
        <v>3</v>
      </c>
      <c r="H132" s="78">
        <v>0</v>
      </c>
      <c r="I132" s="76">
        <v>0</v>
      </c>
      <c r="J132" s="46">
        <f t="shared" si="22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9</v>
      </c>
      <c r="F133" s="71"/>
      <c r="G133" s="46">
        <f t="shared" si="21"/>
        <v>9</v>
      </c>
      <c r="H133" s="78">
        <v>0</v>
      </c>
      <c r="I133" s="76">
        <v>0</v>
      </c>
      <c r="J133" s="46">
        <f t="shared" si="22"/>
        <v>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18</v>
      </c>
      <c r="F175" s="71"/>
      <c r="G175" s="46">
        <f t="shared" si="28"/>
        <v>18</v>
      </c>
      <c r="H175" s="78">
        <v>0</v>
      </c>
      <c r="I175" s="76">
        <v>0</v>
      </c>
      <c r="J175" s="46">
        <f t="shared" si="29"/>
        <v>18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10</v>
      </c>
      <c r="F193" s="71"/>
      <c r="G193" s="46">
        <f t="shared" si="28"/>
        <v>10</v>
      </c>
      <c r="H193" s="78">
        <v>0</v>
      </c>
      <c r="I193" s="76">
        <v>0</v>
      </c>
      <c r="J193" s="46">
        <f t="shared" si="29"/>
        <v>10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7</v>
      </c>
      <c r="F194" s="71"/>
      <c r="G194" s="46">
        <f t="shared" si="28"/>
        <v>7</v>
      </c>
      <c r="H194" s="78">
        <v>0</v>
      </c>
      <c r="I194" s="76">
        <v>0</v>
      </c>
      <c r="J194" s="46">
        <f t="shared" si="29"/>
        <v>6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7</v>
      </c>
      <c r="F196" s="71"/>
      <c r="G196" s="46">
        <f t="shared" si="28"/>
        <v>7</v>
      </c>
      <c r="H196" s="78">
        <v>0</v>
      </c>
      <c r="I196" s="76">
        <v>0</v>
      </c>
      <c r="J196" s="46">
        <f t="shared" si="29"/>
        <v>7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47</v>
      </c>
      <c r="F205" s="71"/>
      <c r="G205" s="46">
        <f t="shared" si="28"/>
        <v>47</v>
      </c>
      <c r="H205" s="78">
        <v>0</v>
      </c>
      <c r="I205" s="76">
        <v>0</v>
      </c>
      <c r="J205" s="46">
        <f t="shared" si="29"/>
        <v>47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6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ref="P209:P259" si="37">SUM(M209-O209)</f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+'28'!J252</f>
        <v>2</v>
      </c>
      <c r="F252" s="71"/>
      <c r="G252" s="46">
        <f t="shared" si="40"/>
        <v>2</v>
      </c>
      <c r="H252" s="78">
        <v>0</v>
      </c>
      <c r="I252" s="76">
        <v>0</v>
      </c>
      <c r="J252" s="46">
        <f t="shared" si="41"/>
        <v>2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+'28'!J254</f>
        <v>2</v>
      </c>
      <c r="F254" s="71"/>
      <c r="G254" s="46">
        <f t="shared" si="38"/>
        <v>2</v>
      </c>
      <c r="H254" s="78">
        <v>0</v>
      </c>
      <c r="I254" s="76">
        <v>0</v>
      </c>
      <c r="J254" s="46">
        <f t="shared" si="41"/>
        <v>2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613.94000000000005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1425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595</v>
      </c>
      <c r="O264" s="2">
        <v>120</v>
      </c>
      <c r="P264" s="2">
        <v>120</v>
      </c>
      <c r="Q264" s="2">
        <v>55</v>
      </c>
      <c r="R264" s="2">
        <v>50</v>
      </c>
      <c r="S264" s="2">
        <v>250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665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665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V346"/>
  <sheetViews>
    <sheetView zoomScale="70" zoomScaleNormal="70" workbookViewId="0">
      <pane xSplit="10" ySplit="4" topLeftCell="K188" activePane="bottomRight" state="frozen"/>
      <selection activeCell="H256" sqref="H256"/>
      <selection pane="topRight" activeCell="H256" sqref="H256"/>
      <selection pane="bottomLeft" activeCell="H256" sqref="H256"/>
      <selection pane="bottomRight" activeCell="O278" sqref="O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100</v>
      </c>
      <c r="P6" s="122">
        <f t="shared" ref="P6:P57" si="3">SUM(M6-O6)</f>
        <v>200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24</v>
      </c>
      <c r="F20" s="71"/>
      <c r="G20" s="46">
        <f t="shared" si="0"/>
        <v>24</v>
      </c>
      <c r="H20" s="78">
        <v>0</v>
      </c>
      <c r="I20" s="76">
        <v>0</v>
      </c>
      <c r="J20" s="46">
        <f t="shared" si="1"/>
        <v>22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24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250</v>
      </c>
      <c r="P22" s="122">
        <f t="shared" si="3"/>
        <v>350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2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ref="P58:P81" si="7">SUM(M58-O58)</f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7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7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8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ref="P89:P145" si="21">SUM(M89-O89)</f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4</v>
      </c>
      <c r="F112" s="71"/>
      <c r="G112" s="46">
        <f t="shared" si="22"/>
        <v>4</v>
      </c>
      <c r="H112" s="78">
        <v>0</v>
      </c>
      <c r="I112" s="76">
        <v>0</v>
      </c>
      <c r="J112" s="46">
        <f t="shared" si="23"/>
        <v>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21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14</v>
      </c>
      <c r="F113" s="71"/>
      <c r="G113" s="46">
        <f t="shared" si="22"/>
        <v>14</v>
      </c>
      <c r="H113" s="78">
        <v>0</v>
      </c>
      <c r="I113" s="76">
        <v>0</v>
      </c>
      <c r="J113" s="46">
        <f t="shared" si="23"/>
        <v>14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1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</v>
      </c>
      <c r="F115" s="71"/>
      <c r="G115" s="46">
        <f t="shared" si="22"/>
        <v>1</v>
      </c>
      <c r="H115" s="78">
        <v>0</v>
      </c>
      <c r="I115" s="76">
        <v>0</v>
      </c>
      <c r="J115" s="46">
        <f t="shared" si="23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1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20</v>
      </c>
      <c r="F116" s="71"/>
      <c r="G116" s="46">
        <f t="shared" si="22"/>
        <v>20</v>
      </c>
      <c r="H116" s="78">
        <v>0</v>
      </c>
      <c r="I116" s="76">
        <v>0</v>
      </c>
      <c r="J116" s="46">
        <f t="shared" si="23"/>
        <v>20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19</v>
      </c>
      <c r="F117" s="71"/>
      <c r="G117" s="46">
        <f t="shared" si="22"/>
        <v>19</v>
      </c>
      <c r="H117" s="78">
        <v>0</v>
      </c>
      <c r="I117" s="76">
        <v>0</v>
      </c>
      <c r="J117" s="46">
        <f t="shared" si="23"/>
        <v>19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3</v>
      </c>
      <c r="F131" s="71"/>
      <c r="G131" s="46">
        <f t="shared" si="22"/>
        <v>3</v>
      </c>
      <c r="H131" s="78">
        <v>0</v>
      </c>
      <c r="I131" s="76">
        <v>0</v>
      </c>
      <c r="J131" s="46">
        <f t="shared" si="23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1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3</v>
      </c>
      <c r="F132" s="71"/>
      <c r="G132" s="46">
        <f t="shared" si="22"/>
        <v>3</v>
      </c>
      <c r="H132" s="78">
        <v>0</v>
      </c>
      <c r="I132" s="76">
        <v>0</v>
      </c>
      <c r="J132" s="46">
        <f t="shared" si="23"/>
        <v>1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2">
        <f t="shared" si="21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8</v>
      </c>
      <c r="F133" s="71"/>
      <c r="G133" s="46">
        <f t="shared" si="22"/>
        <v>8</v>
      </c>
      <c r="H133" s="78">
        <v>0</v>
      </c>
      <c r="I133" s="76">
        <v>0</v>
      </c>
      <c r="J133" s="46">
        <f t="shared" si="23"/>
        <v>5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25</v>
      </c>
      <c r="P133" s="122">
        <f t="shared" si="21"/>
        <v>125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1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18</v>
      </c>
      <c r="F175" s="71"/>
      <c r="G175" s="46">
        <f t="shared" si="29"/>
        <v>18</v>
      </c>
      <c r="H175" s="78">
        <v>0</v>
      </c>
      <c r="I175" s="76">
        <v>0</v>
      </c>
      <c r="J175" s="46">
        <f t="shared" si="30"/>
        <v>15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 t="shared" si="28"/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10</v>
      </c>
      <c r="F193" s="71"/>
      <c r="G193" s="46">
        <f t="shared" si="29"/>
        <v>10</v>
      </c>
      <c r="H193" s="78">
        <v>0</v>
      </c>
      <c r="I193" s="76">
        <v>0</v>
      </c>
      <c r="J193" s="46">
        <f t="shared" si="30"/>
        <v>8</v>
      </c>
      <c r="K193" s="72">
        <v>2</v>
      </c>
      <c r="L193" s="20">
        <v>60</v>
      </c>
      <c r="M193" s="65">
        <f t="shared" si="33"/>
        <v>120</v>
      </c>
      <c r="N193" s="17" t="s">
        <v>16</v>
      </c>
      <c r="O193" s="18"/>
      <c r="P193" s="122">
        <f t="shared" si="28"/>
        <v>120</v>
      </c>
      <c r="Q193" s="90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6</v>
      </c>
      <c r="F194" s="71"/>
      <c r="G194" s="46">
        <f t="shared" si="29"/>
        <v>6</v>
      </c>
      <c r="H194" s="78">
        <v>0</v>
      </c>
      <c r="I194" s="76">
        <v>0</v>
      </c>
      <c r="J194" s="46">
        <f t="shared" si="30"/>
        <v>4</v>
      </c>
      <c r="K194" s="72">
        <v>2</v>
      </c>
      <c r="L194" s="20">
        <v>120</v>
      </c>
      <c r="M194" s="65">
        <f t="shared" si="33"/>
        <v>240</v>
      </c>
      <c r="N194" s="17" t="s">
        <v>16</v>
      </c>
      <c r="O194" s="18">
        <v>120</v>
      </c>
      <c r="P194" s="122">
        <f t="shared" si="28"/>
        <v>120</v>
      </c>
      <c r="Q194" s="90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7</v>
      </c>
      <c r="F196" s="71"/>
      <c r="G196" s="46">
        <f t="shared" si="29"/>
        <v>7</v>
      </c>
      <c r="H196" s="78">
        <v>0</v>
      </c>
      <c r="I196" s="76">
        <v>0</v>
      </c>
      <c r="J196" s="46">
        <f t="shared" si="30"/>
        <v>7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47</v>
      </c>
      <c r="F205" s="71"/>
      <c r="G205" s="46">
        <f t="shared" si="29"/>
        <v>47</v>
      </c>
      <c r="H205" s="78">
        <v>0</v>
      </c>
      <c r="I205" s="76">
        <v>0</v>
      </c>
      <c r="J205" s="46">
        <f t="shared" si="30"/>
        <v>44</v>
      </c>
      <c r="K205" s="72">
        <v>3</v>
      </c>
      <c r="L205" s="20">
        <v>55</v>
      </c>
      <c r="M205" s="65">
        <f t="shared" si="33"/>
        <v>165</v>
      </c>
      <c r="N205" s="17" t="s">
        <v>16</v>
      </c>
      <c r="O205" s="18">
        <v>55</v>
      </c>
      <c r="P205" s="122">
        <f t="shared" si="28"/>
        <v>110</v>
      </c>
      <c r="Q205" s="90">
        <v>40</v>
      </c>
      <c r="R205" s="43">
        <f t="shared" si="34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6</v>
      </c>
      <c r="F209" s="71"/>
      <c r="G209" s="46">
        <f t="shared" si="29"/>
        <v>6</v>
      </c>
      <c r="H209" s="78">
        <v>0</v>
      </c>
      <c r="I209" s="76">
        <v>0</v>
      </c>
      <c r="J209" s="46">
        <f t="shared" si="30"/>
        <v>5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>
        <v>30</v>
      </c>
      <c r="P209" s="122">
        <f t="shared" si="28"/>
        <v>90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3" si="41">E235+F235</f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+'29'!J252</f>
        <v>2</v>
      </c>
      <c r="F252" s="71"/>
      <c r="G252" s="46">
        <f t="shared" si="41"/>
        <v>2</v>
      </c>
      <c r="H252" s="78">
        <v>0</v>
      </c>
      <c r="I252" s="76">
        <v>0</v>
      </c>
      <c r="J252" s="46">
        <f t="shared" si="42"/>
        <v>2</v>
      </c>
      <c r="K252" s="72"/>
      <c r="L252" s="20">
        <v>23</v>
      </c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+'29'!J253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+'29'!J254</f>
        <v>2</v>
      </c>
      <c r="F254" s="71"/>
      <c r="G254" s="46">
        <f t="shared" si="39"/>
        <v>2</v>
      </c>
      <c r="H254" s="78">
        <v>0</v>
      </c>
      <c r="I254" s="76">
        <v>0</v>
      </c>
      <c r="J254" s="46">
        <f t="shared" si="42"/>
        <v>2</v>
      </c>
      <c r="K254" s="72"/>
      <c r="L254" s="20">
        <v>45</v>
      </c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4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2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56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1402.6599999999999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3330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1415</v>
      </c>
      <c r="O264" s="2">
        <v>110</v>
      </c>
      <c r="P264" s="2">
        <v>220</v>
      </c>
      <c r="Q264" s="2">
        <v>200</v>
      </c>
      <c r="R264" s="2">
        <v>500</v>
      </c>
      <c r="S264" s="2">
        <v>150</v>
      </c>
      <c r="T264" s="2">
        <v>50</v>
      </c>
      <c r="U264" s="2">
        <v>65</v>
      </c>
      <c r="V264" s="2">
        <v>120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755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1145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1145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H256" sqref="H256"/>
      <selection pane="topRight" activeCell="H256" sqref="H256"/>
      <selection pane="bottomLeft" activeCell="H256" sqref="H256"/>
      <selection pane="bottomRight" activeCell="H256" sqref="H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8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ref="P119:P172" si="27">SUM(M119-O119)</f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41">E235+F235</f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/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26</v>
      </c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1434</v>
      </c>
      <c r="D254" s="10" t="s">
        <v>564</v>
      </c>
      <c r="E254" s="64">
        <f>+'30'!J254</f>
        <v>2</v>
      </c>
      <c r="F254" s="71"/>
      <c r="G254" s="46">
        <f t="shared" si="39"/>
        <v>2</v>
      </c>
      <c r="H254" s="78">
        <v>0</v>
      </c>
      <c r="I254" s="76">
        <v>0</v>
      </c>
      <c r="J254" s="46">
        <f t="shared" si="42"/>
        <v>2</v>
      </c>
      <c r="K254" s="72"/>
      <c r="L254" s="20">
        <v>45</v>
      </c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2025-05-02T08:28:45Z</dcterms:modified>
</cp:coreProperties>
</file>