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เม.ย. 68\"/>
    </mc:Choice>
  </mc:AlternateContent>
  <xr:revisionPtr revIDLastSave="0" documentId="13_ncr:1_{C758026B-A2E7-4805-94B1-4655D82A9A7D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externalReferences>
    <externalReference r:id="rId37"/>
  </externalReference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8" l="1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K29" i="8"/>
  <c r="K30" i="8"/>
  <c r="K31" i="8"/>
  <c r="K32" i="8"/>
  <c r="K33" i="8"/>
  <c r="K34" i="8"/>
  <c r="K35" i="8"/>
  <c r="K36" i="8"/>
  <c r="J36" i="8" s="1"/>
  <c r="K37" i="8"/>
  <c r="K38" i="8"/>
  <c r="K39" i="8"/>
  <c r="K40" i="8"/>
  <c r="K41" i="8"/>
  <c r="K42" i="8"/>
  <c r="K43" i="8"/>
  <c r="K44" i="8"/>
  <c r="J44" i="8" s="1"/>
  <c r="K45" i="8"/>
  <c r="K46" i="8"/>
  <c r="K47" i="8"/>
  <c r="K48" i="8"/>
  <c r="K49" i="8"/>
  <c r="K50" i="8"/>
  <c r="K51" i="8"/>
  <c r="K52" i="8"/>
  <c r="J52" i="8" s="1"/>
  <c r="K53" i="8"/>
  <c r="K54" i="8"/>
  <c r="K55" i="8"/>
  <c r="K56" i="8"/>
  <c r="K57" i="8"/>
  <c r="K58" i="8"/>
  <c r="K59" i="8"/>
  <c r="K60" i="8"/>
  <c r="J60" i="8" s="1"/>
  <c r="K61" i="8"/>
  <c r="K62" i="8"/>
  <c r="K63" i="8"/>
  <c r="K64" i="8"/>
  <c r="K65" i="8"/>
  <c r="K66" i="8"/>
  <c r="K67" i="8"/>
  <c r="K68" i="8"/>
  <c r="J68" i="8" s="1"/>
  <c r="K69" i="8"/>
  <c r="K70" i="8"/>
  <c r="K71" i="8"/>
  <c r="K72" i="8"/>
  <c r="K73" i="8"/>
  <c r="K74" i="8"/>
  <c r="K75" i="8"/>
  <c r="K76" i="8"/>
  <c r="J76" i="8" s="1"/>
  <c r="K77" i="8"/>
  <c r="K78" i="8"/>
  <c r="K79" i="8"/>
  <c r="K80" i="8"/>
  <c r="K81" i="8"/>
  <c r="K82" i="8"/>
  <c r="K83" i="8"/>
  <c r="K84" i="8"/>
  <c r="J84" i="8" s="1"/>
  <c r="K85" i="8"/>
  <c r="K86" i="8"/>
  <c r="K87" i="8"/>
  <c r="K88" i="8"/>
  <c r="K89" i="8"/>
  <c r="K90" i="8"/>
  <c r="K91" i="8"/>
  <c r="K92" i="8"/>
  <c r="J92" i="8" s="1"/>
  <c r="K93" i="8"/>
  <c r="K94" i="8"/>
  <c r="K95" i="8"/>
  <c r="K96" i="8"/>
  <c r="K97" i="8"/>
  <c r="K98" i="8"/>
  <c r="K99" i="8"/>
  <c r="K100" i="8"/>
  <c r="J100" i="8" s="1"/>
  <c r="K101" i="8"/>
  <c r="K102" i="8"/>
  <c r="K103" i="8"/>
  <c r="K104" i="8"/>
  <c r="K105" i="8"/>
  <c r="K106" i="8"/>
  <c r="K107" i="8"/>
  <c r="K108" i="8"/>
  <c r="J108" i="8" s="1"/>
  <c r="K109" i="8"/>
  <c r="K110" i="8"/>
  <c r="K111" i="8"/>
  <c r="K112" i="8"/>
  <c r="K113" i="8"/>
  <c r="K114" i="8"/>
  <c r="K115" i="8"/>
  <c r="K116" i="8"/>
  <c r="J116" i="8" s="1"/>
  <c r="K117" i="8"/>
  <c r="K118" i="8"/>
  <c r="K119" i="8"/>
  <c r="K120" i="8"/>
  <c r="K121" i="8"/>
  <c r="K122" i="8"/>
  <c r="K123" i="8"/>
  <c r="K124" i="8"/>
  <c r="J124" i="8" s="1"/>
  <c r="K125" i="8"/>
  <c r="K126" i="8"/>
  <c r="K127" i="8"/>
  <c r="K128" i="8"/>
  <c r="K129" i="8"/>
  <c r="K130" i="8"/>
  <c r="K131" i="8"/>
  <c r="K132" i="8"/>
  <c r="J132" i="8" s="1"/>
  <c r="K133" i="8"/>
  <c r="K134" i="8"/>
  <c r="K135" i="8"/>
  <c r="K136" i="8"/>
  <c r="K137" i="8"/>
  <c r="K138" i="8"/>
  <c r="K139" i="8"/>
  <c r="K140" i="8"/>
  <c r="J140" i="8" s="1"/>
  <c r="K141" i="8"/>
  <c r="K142" i="8"/>
  <c r="K143" i="8"/>
  <c r="K144" i="8"/>
  <c r="K145" i="8"/>
  <c r="K146" i="8"/>
  <c r="K147" i="8"/>
  <c r="K148" i="8"/>
  <c r="J148" i="8" s="1"/>
  <c r="K149" i="8"/>
  <c r="K150" i="8"/>
  <c r="K151" i="8"/>
  <c r="K152" i="8"/>
  <c r="K153" i="8"/>
  <c r="K154" i="8"/>
  <c r="K155" i="8"/>
  <c r="K156" i="8"/>
  <c r="J156" i="8" s="1"/>
  <c r="K157" i="8"/>
  <c r="K158" i="8"/>
  <c r="K159" i="8"/>
  <c r="K160" i="8"/>
  <c r="K161" i="8"/>
  <c r="K162" i="8"/>
  <c r="K163" i="8"/>
  <c r="K164" i="8"/>
  <c r="J164" i="8" s="1"/>
  <c r="K165" i="8"/>
  <c r="K166" i="8"/>
  <c r="K167" i="8"/>
  <c r="K168" i="8"/>
  <c r="K169" i="8"/>
  <c r="K170" i="8"/>
  <c r="K171" i="8"/>
  <c r="K172" i="8"/>
  <c r="J172" i="8" s="1"/>
  <c r="K173" i="8"/>
  <c r="K174" i="8"/>
  <c r="K175" i="8"/>
  <c r="K176" i="8"/>
  <c r="K177" i="8"/>
  <c r="K178" i="8"/>
  <c r="K179" i="8"/>
  <c r="K180" i="8"/>
  <c r="J180" i="8" s="1"/>
  <c r="K181" i="8"/>
  <c r="K182" i="8"/>
  <c r="K183" i="8"/>
  <c r="K184" i="8"/>
  <c r="K185" i="8"/>
  <c r="K186" i="8"/>
  <c r="K187" i="8"/>
  <c r="K188" i="8"/>
  <c r="J188" i="8" s="1"/>
  <c r="K189" i="8"/>
  <c r="K190" i="8"/>
  <c r="K191" i="8"/>
  <c r="K192" i="8"/>
  <c r="K193" i="8"/>
  <c r="K194" i="8"/>
  <c r="K195" i="8"/>
  <c r="K196" i="8"/>
  <c r="J196" i="8" s="1"/>
  <c r="K197" i="8"/>
  <c r="K198" i="8"/>
  <c r="K199" i="8"/>
  <c r="K200" i="8"/>
  <c r="K201" i="8"/>
  <c r="K202" i="8"/>
  <c r="K203" i="8"/>
  <c r="K204" i="8"/>
  <c r="J204" i="8" s="1"/>
  <c r="K205" i="8"/>
  <c r="K206" i="8"/>
  <c r="K207" i="8"/>
  <c r="K208" i="8"/>
  <c r="K209" i="8"/>
  <c r="K210" i="8"/>
  <c r="K211" i="8"/>
  <c r="K212" i="8"/>
  <c r="J212" i="8" s="1"/>
  <c r="K213" i="8"/>
  <c r="K214" i="8"/>
  <c r="K215" i="8"/>
  <c r="K216" i="8"/>
  <c r="K217" i="8"/>
  <c r="K218" i="8"/>
  <c r="K219" i="8"/>
  <c r="K220" i="8"/>
  <c r="J220" i="8" s="1"/>
  <c r="K221" i="8"/>
  <c r="K222" i="8"/>
  <c r="K223" i="8"/>
  <c r="K224" i="8"/>
  <c r="K225" i="8"/>
  <c r="K226" i="8"/>
  <c r="K227" i="8"/>
  <c r="K228" i="8"/>
  <c r="J228" i="8" s="1"/>
  <c r="K229" i="8"/>
  <c r="K230" i="8"/>
  <c r="K231" i="8"/>
  <c r="K232" i="8"/>
  <c r="K233" i="8"/>
  <c r="K234" i="8"/>
  <c r="K235" i="8"/>
  <c r="K236" i="8"/>
  <c r="J236" i="8" s="1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J252" i="8" s="1"/>
  <c r="K253" i="8"/>
  <c r="K254" i="8"/>
  <c r="K255" i="8"/>
  <c r="K256" i="8"/>
  <c r="K257" i="8"/>
  <c r="K6" i="8"/>
  <c r="K7" i="8"/>
  <c r="K8" i="8"/>
  <c r="K9" i="8"/>
  <c r="K10" i="8"/>
  <c r="K11" i="8"/>
  <c r="J11" i="8" s="1"/>
  <c r="K12" i="8"/>
  <c r="K13" i="8"/>
  <c r="J13" i="8" s="1"/>
  <c r="K14" i="8"/>
  <c r="K15" i="8"/>
  <c r="K16" i="8"/>
  <c r="K17" i="8"/>
  <c r="K18" i="8"/>
  <c r="K19" i="8"/>
  <c r="J19" i="8" s="1"/>
  <c r="K20" i="8"/>
  <c r="J20" i="8" s="1"/>
  <c r="K21" i="8"/>
  <c r="J21" i="8" s="1"/>
  <c r="K22" i="8"/>
  <c r="K23" i="8"/>
  <c r="K24" i="8"/>
  <c r="K25" i="8"/>
  <c r="K26" i="8"/>
  <c r="K27" i="8"/>
  <c r="J27" i="8" s="1"/>
  <c r="K28" i="8"/>
  <c r="J28" i="8" s="1"/>
  <c r="J31" i="8"/>
  <c r="J32" i="8"/>
  <c r="J33" i="8"/>
  <c r="J34" i="8"/>
  <c r="J35" i="8"/>
  <c r="J37" i="8"/>
  <c r="J38" i="8"/>
  <c r="J39" i="8"/>
  <c r="J40" i="8"/>
  <c r="J41" i="8"/>
  <c r="J42" i="8"/>
  <c r="J43" i="8"/>
  <c r="J45" i="8"/>
  <c r="J46" i="8"/>
  <c r="J47" i="8"/>
  <c r="J48" i="8"/>
  <c r="J49" i="8"/>
  <c r="J50" i="8"/>
  <c r="J51" i="8"/>
  <c r="J53" i="8"/>
  <c r="J54" i="8"/>
  <c r="J55" i="8"/>
  <c r="J56" i="8"/>
  <c r="J57" i="8"/>
  <c r="J58" i="8"/>
  <c r="J59" i="8"/>
  <c r="J61" i="8"/>
  <c r="J62" i="8"/>
  <c r="J63" i="8"/>
  <c r="J64" i="8"/>
  <c r="J65" i="8"/>
  <c r="J66" i="8"/>
  <c r="J67" i="8"/>
  <c r="J69" i="8"/>
  <c r="J70" i="8"/>
  <c r="J71" i="8"/>
  <c r="J72" i="8"/>
  <c r="J73" i="8"/>
  <c r="J74" i="8"/>
  <c r="J75" i="8"/>
  <c r="J77" i="8"/>
  <c r="J78" i="8"/>
  <c r="J79" i="8"/>
  <c r="J80" i="8"/>
  <c r="J81" i="8"/>
  <c r="J82" i="8"/>
  <c r="J83" i="8"/>
  <c r="J85" i="8"/>
  <c r="J86" i="8"/>
  <c r="J87" i="8"/>
  <c r="J88" i="8"/>
  <c r="J89" i="8"/>
  <c r="J90" i="8"/>
  <c r="J91" i="8"/>
  <c r="J93" i="8"/>
  <c r="J94" i="8"/>
  <c r="J95" i="8"/>
  <c r="J96" i="8"/>
  <c r="J97" i="8"/>
  <c r="J98" i="8"/>
  <c r="J99" i="8"/>
  <c r="J101" i="8"/>
  <c r="J102" i="8"/>
  <c r="J103" i="8"/>
  <c r="J104" i="8"/>
  <c r="J105" i="8"/>
  <c r="J106" i="8"/>
  <c r="J107" i="8"/>
  <c r="J109" i="8"/>
  <c r="J110" i="8"/>
  <c r="J111" i="8"/>
  <c r="J112" i="8"/>
  <c r="J113" i="8"/>
  <c r="J114" i="8"/>
  <c r="J115" i="8"/>
  <c r="J117" i="8"/>
  <c r="J118" i="8"/>
  <c r="J119" i="8"/>
  <c r="J120" i="8"/>
  <c r="J121" i="8"/>
  <c r="J122" i="8"/>
  <c r="J123" i="8"/>
  <c r="J125" i="8"/>
  <c r="J126" i="8"/>
  <c r="J127" i="8"/>
  <c r="J128" i="8"/>
  <c r="J129" i="8"/>
  <c r="J130" i="8"/>
  <c r="J131" i="8"/>
  <c r="J133" i="8"/>
  <c r="J134" i="8"/>
  <c r="J135" i="8"/>
  <c r="J136" i="8"/>
  <c r="J137" i="8"/>
  <c r="J138" i="8"/>
  <c r="J139" i="8"/>
  <c r="J141" i="8"/>
  <c r="J142" i="8"/>
  <c r="J143" i="8"/>
  <c r="J144" i="8"/>
  <c r="J145" i="8"/>
  <c r="J146" i="8"/>
  <c r="J147" i="8"/>
  <c r="J149" i="8"/>
  <c r="J150" i="8"/>
  <c r="J151" i="8"/>
  <c r="J152" i="8"/>
  <c r="J153" i="8"/>
  <c r="J154" i="8"/>
  <c r="J155" i="8"/>
  <c r="J157" i="8"/>
  <c r="J158" i="8"/>
  <c r="J159" i="8"/>
  <c r="J160" i="8"/>
  <c r="J161" i="8"/>
  <c r="J162" i="8"/>
  <c r="J163" i="8"/>
  <c r="J165" i="8"/>
  <c r="J166" i="8"/>
  <c r="J167" i="8"/>
  <c r="J168" i="8"/>
  <c r="J169" i="8"/>
  <c r="J170" i="8"/>
  <c r="J171" i="8"/>
  <c r="J173" i="8"/>
  <c r="J174" i="8"/>
  <c r="J175" i="8"/>
  <c r="J176" i="8"/>
  <c r="J177" i="8"/>
  <c r="J178" i="8"/>
  <c r="J179" i="8"/>
  <c r="J181" i="8"/>
  <c r="J182" i="8"/>
  <c r="J183" i="8"/>
  <c r="J184" i="8"/>
  <c r="J185" i="8"/>
  <c r="J186" i="8"/>
  <c r="J187" i="8"/>
  <c r="J189" i="8"/>
  <c r="J190" i="8"/>
  <c r="J191" i="8"/>
  <c r="J192" i="8"/>
  <c r="J193" i="8"/>
  <c r="J194" i="8"/>
  <c r="J195" i="8"/>
  <c r="J197" i="8"/>
  <c r="J198" i="8"/>
  <c r="J199" i="8"/>
  <c r="J200" i="8"/>
  <c r="J201" i="8"/>
  <c r="J202" i="8"/>
  <c r="J203" i="8"/>
  <c r="J205" i="8"/>
  <c r="J206" i="8"/>
  <c r="J207" i="8"/>
  <c r="J208" i="8"/>
  <c r="J209" i="8"/>
  <c r="J210" i="8"/>
  <c r="J211" i="8"/>
  <c r="J213" i="8"/>
  <c r="J214" i="8"/>
  <c r="J215" i="8"/>
  <c r="J216" i="8"/>
  <c r="J217" i="8"/>
  <c r="J218" i="8"/>
  <c r="J219" i="8"/>
  <c r="J221" i="8"/>
  <c r="J222" i="8"/>
  <c r="J223" i="8"/>
  <c r="J224" i="8"/>
  <c r="J225" i="8"/>
  <c r="J226" i="8"/>
  <c r="J227" i="8"/>
  <c r="J229" i="8"/>
  <c r="J230" i="8"/>
  <c r="J231" i="8"/>
  <c r="J232" i="8"/>
  <c r="J233" i="8"/>
  <c r="J234" i="8"/>
  <c r="J235" i="8"/>
  <c r="J237" i="8"/>
  <c r="J238" i="8"/>
  <c r="J239" i="8"/>
  <c r="J240" i="8"/>
  <c r="J241" i="8"/>
  <c r="J242" i="8"/>
  <c r="J248" i="8"/>
  <c r="J249" i="8"/>
  <c r="J250" i="8"/>
  <c r="J251" i="8"/>
  <c r="J253" i="8"/>
  <c r="J254" i="8"/>
  <c r="J255" i="8"/>
  <c r="J256" i="8"/>
  <c r="J257" i="8"/>
  <c r="J6" i="8"/>
  <c r="J7" i="8"/>
  <c r="J8" i="8"/>
  <c r="J9" i="8"/>
  <c r="J10" i="8"/>
  <c r="J12" i="8"/>
  <c r="J14" i="8"/>
  <c r="J15" i="8"/>
  <c r="J16" i="8"/>
  <c r="J17" i="8"/>
  <c r="J18" i="8"/>
  <c r="J22" i="8"/>
  <c r="J23" i="8"/>
  <c r="J24" i="8"/>
  <c r="J25" i="8"/>
  <c r="J26" i="8"/>
  <c r="J29" i="8"/>
  <c r="J30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8" i="8"/>
  <c r="G249" i="8"/>
  <c r="G250" i="8"/>
  <c r="G251" i="8"/>
  <c r="G252" i="8"/>
  <c r="G253" i="8"/>
  <c r="G254" i="8"/>
  <c r="G255" i="8"/>
  <c r="G256" i="8"/>
  <c r="G257" i="8"/>
  <c r="G258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8" i="8"/>
  <c r="E249" i="8"/>
  <c r="E250" i="8"/>
  <c r="E251" i="8"/>
  <c r="E252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N267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5" i="106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5" i="105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8" i="104"/>
  <c r="E249" i="104"/>
  <c r="E250" i="104"/>
  <c r="E251" i="104"/>
  <c r="E252" i="104"/>
  <c r="E253" i="104"/>
  <c r="E254" i="104"/>
  <c r="E255" i="104"/>
  <c r="E256" i="104"/>
  <c r="E257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5" i="104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5" i="103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5" i="100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8" i="99"/>
  <c r="E249" i="99"/>
  <c r="E250" i="99"/>
  <c r="E251" i="99"/>
  <c r="E252" i="99"/>
  <c r="E253" i="99"/>
  <c r="E254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5" i="99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8" i="98"/>
  <c r="E249" i="98"/>
  <c r="E250" i="98"/>
  <c r="E251" i="98"/>
  <c r="E252" i="98"/>
  <c r="E253" i="98"/>
  <c r="E254" i="98"/>
  <c r="E255" i="98"/>
  <c r="E256" i="98"/>
  <c r="E257" i="98"/>
  <c r="E258" i="98"/>
  <c r="E5" i="98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8" i="97"/>
  <c r="E249" i="97"/>
  <c r="E250" i="97"/>
  <c r="E251" i="97"/>
  <c r="E252" i="97"/>
  <c r="E253" i="97"/>
  <c r="E254" i="97"/>
  <c r="E255" i="97"/>
  <c r="E256" i="97"/>
  <c r="E257" i="97"/>
  <c r="E258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5" i="97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8" i="96"/>
  <c r="E249" i="96"/>
  <c r="E250" i="96"/>
  <c r="E251" i="96"/>
  <c r="E252" i="96"/>
  <c r="E253" i="96"/>
  <c r="E254" i="96"/>
  <c r="E255" i="96"/>
  <c r="E256" i="96"/>
  <c r="E257" i="96"/>
  <c r="E258" i="96"/>
  <c r="E5" i="96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8" i="95"/>
  <c r="E249" i="95"/>
  <c r="E250" i="95"/>
  <c r="E251" i="95"/>
  <c r="E252" i="95"/>
  <c r="E253" i="95"/>
  <c r="E254" i="95"/>
  <c r="E255" i="95"/>
  <c r="E256" i="95"/>
  <c r="E257" i="95"/>
  <c r="E5" i="95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8" i="94"/>
  <c r="E249" i="94"/>
  <c r="E251" i="94"/>
  <c r="E252" i="94"/>
  <c r="E253" i="94"/>
  <c r="E254" i="94"/>
  <c r="E255" i="94"/>
  <c r="E256" i="94"/>
  <c r="E257" i="94"/>
  <c r="E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5" i="94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8" i="93"/>
  <c r="E249" i="93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5" i="93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5" i="92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8" i="91"/>
  <c r="E249" i="91"/>
  <c r="E250" i="91"/>
  <c r="E251" i="91"/>
  <c r="E252" i="91"/>
  <c r="E253" i="91"/>
  <c r="E254" i="91"/>
  <c r="E255" i="91"/>
  <c r="E256" i="91"/>
  <c r="E257" i="91"/>
  <c r="E25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5" i="91"/>
  <c r="P94" i="89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8" i="88"/>
  <c r="E249" i="88"/>
  <c r="E250" i="88"/>
  <c r="E251" i="88"/>
  <c r="E252" i="88"/>
  <c r="E253" i="88"/>
  <c r="E254" i="88"/>
  <c r="E255" i="88"/>
  <c r="E256" i="88"/>
  <c r="E257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5" i="88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8" i="87"/>
  <c r="E249" i="87"/>
  <c r="E250" i="87"/>
  <c r="E251" i="87"/>
  <c r="E252" i="87"/>
  <c r="E253" i="87"/>
  <c r="E254" i="87"/>
  <c r="E255" i="87"/>
  <c r="E256" i="87"/>
  <c r="E257" i="87"/>
  <c r="E258" i="87"/>
  <c r="E5" i="87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8" i="86"/>
  <c r="E249" i="86"/>
  <c r="E250" i="86"/>
  <c r="E251" i="86"/>
  <c r="E252" i="86"/>
  <c r="E253" i="86"/>
  <c r="E254" i="86"/>
  <c r="E255" i="86"/>
  <c r="E256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5" i="86"/>
  <c r="P45" i="81"/>
  <c r="P46" i="81"/>
  <c r="P47" i="81"/>
  <c r="P48" i="81"/>
  <c r="P49" i="81"/>
  <c r="P50" i="81"/>
  <c r="P51" i="81"/>
  <c r="E35" i="85"/>
  <c r="E35" i="84"/>
  <c r="E35" i="83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8" i="81"/>
  <c r="E249" i="81"/>
  <c r="E250" i="81"/>
  <c r="E251" i="81"/>
  <c r="E252" i="81"/>
  <c r="E253" i="81"/>
  <c r="E254" i="81"/>
  <c r="E255" i="81"/>
  <c r="E256" i="81"/>
  <c r="E257" i="81"/>
  <c r="E5" i="81"/>
  <c r="E5" i="8"/>
  <c r="E24" i="80" l="1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8" i="80"/>
  <c r="E249" i="80"/>
  <c r="E250" i="80"/>
  <c r="E251" i="80"/>
  <c r="E252" i="80"/>
  <c r="E253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5" i="80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8" i="79"/>
  <c r="E249" i="79"/>
  <c r="E250" i="79"/>
  <c r="E251" i="79"/>
  <c r="E252" i="79"/>
  <c r="E253" i="79"/>
  <c r="E254" i="79"/>
  <c r="E255" i="79"/>
  <c r="E256" i="79"/>
  <c r="E257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5" i="79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8" i="78"/>
  <c r="E249" i="78"/>
  <c r="E250" i="78"/>
  <c r="E251" i="78"/>
  <c r="E252" i="78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J18" i="77"/>
  <c r="J19" i="77"/>
  <c r="J20" i="77"/>
  <c r="J21" i="77"/>
  <c r="J22" i="77"/>
  <c r="J23" i="77"/>
  <c r="J24" i="77"/>
  <c r="J25" i="77"/>
  <c r="J26" i="77"/>
  <c r="J27" i="77"/>
  <c r="J28" i="77"/>
  <c r="J29" i="77"/>
  <c r="J30" i="77"/>
  <c r="J31" i="77"/>
  <c r="J32" i="77"/>
  <c r="J33" i="77"/>
  <c r="J34" i="77"/>
  <c r="J35" i="77"/>
  <c r="J36" i="77"/>
  <c r="J37" i="77"/>
  <c r="J38" i="77"/>
  <c r="J39" i="77"/>
  <c r="J40" i="77"/>
  <c r="J41" i="77"/>
  <c r="J42" i="77"/>
  <c r="J43" i="77"/>
  <c r="J44" i="77"/>
  <c r="J45" i="77"/>
  <c r="J46" i="77"/>
  <c r="J47" i="77"/>
  <c r="J48" i="77"/>
  <c r="J49" i="77"/>
  <c r="J50" i="77"/>
  <c r="J51" i="77"/>
  <c r="J52" i="77"/>
  <c r="J53" i="77"/>
  <c r="J54" i="77"/>
  <c r="J55" i="77"/>
  <c r="J56" i="77"/>
  <c r="J57" i="77"/>
  <c r="J58" i="77"/>
  <c r="J59" i="77"/>
  <c r="J60" i="77"/>
  <c r="J61" i="77"/>
  <c r="J62" i="77"/>
  <c r="J63" i="77"/>
  <c r="J64" i="77"/>
  <c r="J65" i="77"/>
  <c r="J66" i="77"/>
  <c r="J67" i="77"/>
  <c r="J68" i="77"/>
  <c r="J69" i="77"/>
  <c r="J70" i="77"/>
  <c r="J71" i="77"/>
  <c r="J72" i="77"/>
  <c r="J73" i="77"/>
  <c r="J74" i="77"/>
  <c r="J75" i="77"/>
  <c r="J76" i="77"/>
  <c r="J77" i="77"/>
  <c r="J78" i="77"/>
  <c r="J79" i="77"/>
  <c r="J80" i="77"/>
  <c r="J81" i="77"/>
  <c r="J82" i="77"/>
  <c r="J83" i="77"/>
  <c r="J84" i="77"/>
  <c r="J85" i="77"/>
  <c r="J86" i="77"/>
  <c r="J87" i="77"/>
  <c r="J88" i="77"/>
  <c r="J89" i="77"/>
  <c r="J90" i="77"/>
  <c r="J91" i="77"/>
  <c r="J92" i="77"/>
  <c r="J93" i="77"/>
  <c r="J94" i="77"/>
  <c r="J95" i="77"/>
  <c r="J96" i="77"/>
  <c r="J97" i="77"/>
  <c r="J98" i="77"/>
  <c r="J99" i="77"/>
  <c r="J100" i="77"/>
  <c r="J101" i="77"/>
  <c r="J102" i="77"/>
  <c r="J103" i="77"/>
  <c r="J104" i="77"/>
  <c r="J105" i="77"/>
  <c r="J106" i="77"/>
  <c r="J107" i="77"/>
  <c r="J108" i="77"/>
  <c r="J109" i="77"/>
  <c r="J110" i="77"/>
  <c r="J111" i="77"/>
  <c r="J112" i="77"/>
  <c r="J113" i="77"/>
  <c r="J114" i="77"/>
  <c r="J115" i="77"/>
  <c r="J116" i="77"/>
  <c r="J117" i="77"/>
  <c r="J118" i="77"/>
  <c r="J119" i="77"/>
  <c r="J120" i="77"/>
  <c r="J121" i="77"/>
  <c r="J122" i="77"/>
  <c r="J123" i="77"/>
  <c r="J124" i="77"/>
  <c r="J125" i="77"/>
  <c r="J126" i="77"/>
  <c r="J127" i="77"/>
  <c r="J128" i="77"/>
  <c r="J129" i="77"/>
  <c r="J130" i="77"/>
  <c r="J131" i="77"/>
  <c r="J132" i="77"/>
  <c r="J133" i="77"/>
  <c r="J134" i="77"/>
  <c r="J135" i="77"/>
  <c r="J136" i="77"/>
  <c r="J137" i="77"/>
  <c r="J138" i="77"/>
  <c r="J139" i="77"/>
  <c r="J140" i="77"/>
  <c r="J141" i="77"/>
  <c r="J142" i="77"/>
  <c r="J143" i="77"/>
  <c r="J144" i="77"/>
  <c r="J145" i="77"/>
  <c r="J146" i="77"/>
  <c r="J147" i="77"/>
  <c r="J148" i="77"/>
  <c r="J149" i="77"/>
  <c r="J150" i="77"/>
  <c r="J151" i="77"/>
  <c r="J152" i="77"/>
  <c r="J153" i="77"/>
  <c r="J154" i="77"/>
  <c r="J155" i="77"/>
  <c r="J156" i="77"/>
  <c r="J157" i="77"/>
  <c r="J158" i="77"/>
  <c r="J159" i="77"/>
  <c r="J160" i="77"/>
  <c r="J161" i="77"/>
  <c r="J162" i="77"/>
  <c r="J163" i="77"/>
  <c r="J164" i="77"/>
  <c r="J165" i="77"/>
  <c r="J166" i="77"/>
  <c r="J167" i="77"/>
  <c r="J168" i="77"/>
  <c r="J169" i="77"/>
  <c r="J170" i="77"/>
  <c r="J171" i="77"/>
  <c r="J172" i="77"/>
  <c r="J173" i="77"/>
  <c r="J174" i="77"/>
  <c r="J175" i="77"/>
  <c r="J176" i="77"/>
  <c r="J177" i="77"/>
  <c r="J178" i="77"/>
  <c r="J179" i="77"/>
  <c r="J180" i="77"/>
  <c r="J181" i="77"/>
  <c r="J182" i="77"/>
  <c r="J183" i="77"/>
  <c r="J184" i="77"/>
  <c r="J185" i="77"/>
  <c r="J186" i="77"/>
  <c r="J187" i="77"/>
  <c r="J188" i="77"/>
  <c r="J189" i="77"/>
  <c r="J190" i="77"/>
  <c r="J191" i="77"/>
  <c r="J192" i="77"/>
  <c r="J193" i="77"/>
  <c r="J194" i="77"/>
  <c r="J195" i="77"/>
  <c r="J196" i="77"/>
  <c r="J197" i="77"/>
  <c r="J198" i="77"/>
  <c r="J199" i="77"/>
  <c r="J200" i="77"/>
  <c r="J201" i="77"/>
  <c r="J202" i="77"/>
  <c r="J203" i="77"/>
  <c r="J204" i="77"/>
  <c r="J205" i="77"/>
  <c r="J206" i="77"/>
  <c r="J207" i="77"/>
  <c r="J208" i="77"/>
  <c r="J209" i="77"/>
  <c r="J210" i="77"/>
  <c r="J211" i="77"/>
  <c r="J212" i="77"/>
  <c r="J213" i="77"/>
  <c r="J214" i="77"/>
  <c r="J215" i="77"/>
  <c r="J216" i="77"/>
  <c r="J217" i="77"/>
  <c r="J218" i="77"/>
  <c r="J219" i="77"/>
  <c r="J220" i="77"/>
  <c r="J221" i="77"/>
  <c r="J222" i="77"/>
  <c r="J223" i="77"/>
  <c r="J224" i="77"/>
  <c r="J225" i="77"/>
  <c r="J226" i="77"/>
  <c r="J227" i="77"/>
  <c r="J228" i="77"/>
  <c r="J229" i="77"/>
  <c r="J230" i="77"/>
  <c r="J231" i="77"/>
  <c r="J232" i="77"/>
  <c r="J233" i="77"/>
  <c r="J234" i="77"/>
  <c r="J235" i="77"/>
  <c r="J236" i="77"/>
  <c r="J237" i="77"/>
  <c r="J238" i="77"/>
  <c r="J239" i="77"/>
  <c r="J240" i="77"/>
  <c r="J241" i="77"/>
  <c r="J242" i="77"/>
  <c r="J248" i="77"/>
  <c r="J249" i="77"/>
  <c r="J250" i="77"/>
  <c r="J251" i="77"/>
  <c r="J252" i="77"/>
  <c r="J253" i="77"/>
  <c r="J254" i="77"/>
  <c r="J255" i="77"/>
  <c r="J256" i="77"/>
  <c r="J257" i="77"/>
  <c r="J258" i="77"/>
  <c r="J6" i="77"/>
  <c r="J7" i="77"/>
  <c r="J8" i="77"/>
  <c r="J9" i="77"/>
  <c r="J10" i="77"/>
  <c r="J11" i="77"/>
  <c r="J12" i="77"/>
  <c r="J13" i="77"/>
  <c r="J14" i="77"/>
  <c r="J15" i="77"/>
  <c r="J16" i="77"/>
  <c r="J17" i="77"/>
  <c r="J5" i="77"/>
  <c r="E5" i="78" s="1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8" i="77"/>
  <c r="E249" i="77"/>
  <c r="E250" i="77"/>
  <c r="E251" i="77"/>
  <c r="E252" i="77"/>
  <c r="E253" i="77"/>
  <c r="E254" i="77"/>
  <c r="E255" i="77"/>
  <c r="E256" i="77"/>
  <c r="E257" i="77"/>
  <c r="E258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5" i="77"/>
  <c r="P94" i="99" l="1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27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119" i="107"/>
  <c r="P120" i="107"/>
  <c r="P121" i="107"/>
  <c r="P122" i="107"/>
  <c r="P123" i="107"/>
  <c r="P124" i="107"/>
  <c r="P125" i="107"/>
  <c r="P126" i="107"/>
  <c r="P127" i="107"/>
  <c r="P128" i="107"/>
  <c r="P129" i="107"/>
  <c r="P130" i="107"/>
  <c r="P131" i="107"/>
  <c r="P132" i="107"/>
  <c r="P133" i="107"/>
  <c r="P134" i="107"/>
  <c r="P135" i="107"/>
  <c r="P136" i="107"/>
  <c r="P137" i="107"/>
  <c r="P138" i="107"/>
  <c r="P139" i="107"/>
  <c r="P140" i="107"/>
  <c r="P141" i="107"/>
  <c r="P142" i="107"/>
  <c r="P143" i="107"/>
  <c r="P144" i="107"/>
  <c r="P145" i="107"/>
  <c r="P146" i="107"/>
  <c r="P147" i="107"/>
  <c r="P148" i="107"/>
  <c r="P149" i="107"/>
  <c r="P150" i="107"/>
  <c r="P151" i="107"/>
  <c r="P152" i="107"/>
  <c r="P153" i="107"/>
  <c r="P154" i="107"/>
  <c r="P155" i="107"/>
  <c r="P156" i="107"/>
  <c r="P157" i="107"/>
  <c r="P158" i="107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82" i="107"/>
  <c r="P183" i="107"/>
  <c r="P184" i="107"/>
  <c r="P185" i="107"/>
  <c r="P186" i="107"/>
  <c r="P187" i="107"/>
  <c r="P188" i="107"/>
  <c r="P189" i="107"/>
  <c r="P190" i="107"/>
  <c r="P191" i="107"/>
  <c r="P192" i="107"/>
  <c r="P193" i="107"/>
  <c r="P194" i="107"/>
  <c r="P195" i="107"/>
  <c r="P196" i="107"/>
  <c r="P197" i="107"/>
  <c r="P198" i="107"/>
  <c r="P199" i="107"/>
  <c r="P200" i="107"/>
  <c r="P201" i="107"/>
  <c r="P202" i="107"/>
  <c r="P203" i="107"/>
  <c r="P204" i="107"/>
  <c r="P205" i="107"/>
  <c r="P206" i="107"/>
  <c r="P207" i="107"/>
  <c r="P208" i="107"/>
  <c r="P209" i="107"/>
  <c r="P210" i="107"/>
  <c r="P211" i="107"/>
  <c r="P212" i="107"/>
  <c r="P213" i="107"/>
  <c r="P214" i="107"/>
  <c r="P215" i="107"/>
  <c r="P216" i="107"/>
  <c r="P217" i="107"/>
  <c r="P218" i="107"/>
  <c r="P219" i="107"/>
  <c r="P220" i="107"/>
  <c r="P221" i="107"/>
  <c r="P222" i="107"/>
  <c r="P223" i="107"/>
  <c r="P224" i="107"/>
  <c r="P225" i="107"/>
  <c r="P226" i="107"/>
  <c r="P227" i="107"/>
  <c r="P228" i="107"/>
  <c r="P229" i="107"/>
  <c r="P230" i="107"/>
  <c r="P231" i="107"/>
  <c r="P232" i="107"/>
  <c r="P233" i="107"/>
  <c r="P234" i="107"/>
  <c r="P235" i="107"/>
  <c r="G251" i="95"/>
  <c r="J251" i="95" s="1"/>
  <c r="P94" i="96"/>
  <c r="P94" i="106"/>
  <c r="P94" i="105"/>
  <c r="P94" i="104"/>
  <c r="P247" i="104"/>
  <c r="P249" i="104"/>
  <c r="P235" i="103"/>
  <c r="P94" i="102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M27" i="95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P237" i="95" s="1"/>
  <c r="M238" i="95"/>
  <c r="M239" i="95"/>
  <c r="M240" i="95"/>
  <c r="M241" i="95"/>
  <c r="M242" i="95"/>
  <c r="M243" i="95"/>
  <c r="P243" i="95" s="1"/>
  <c r="M244" i="95"/>
  <c r="M245" i="95"/>
  <c r="P245" i="95" s="1"/>
  <c r="M246" i="95"/>
  <c r="M247" i="95"/>
  <c r="M248" i="95"/>
  <c r="M249" i="95"/>
  <c r="M250" i="95"/>
  <c r="M251" i="95"/>
  <c r="P251" i="95" s="1"/>
  <c r="M252" i="95"/>
  <c r="M253" i="95"/>
  <c r="P253" i="95" s="1"/>
  <c r="M254" i="95"/>
  <c r="M255" i="95"/>
  <c r="M256" i="95"/>
  <c r="M257" i="95"/>
  <c r="M258" i="95"/>
  <c r="M259" i="95"/>
  <c r="G251" i="77"/>
  <c r="P241" i="8"/>
  <c r="P242" i="8"/>
  <c r="P243" i="8"/>
  <c r="P244" i="8"/>
  <c r="P245" i="8"/>
  <c r="P246" i="8"/>
  <c r="P247" i="8"/>
  <c r="P249" i="8"/>
  <c r="P250" i="8"/>
  <c r="P251" i="8"/>
  <c r="P252" i="8"/>
  <c r="P253" i="8"/>
  <c r="G250" i="79"/>
  <c r="J250" i="79" s="1"/>
  <c r="G249" i="79"/>
  <c r="J249" i="79" s="1"/>
  <c r="G248" i="79"/>
  <c r="J248" i="79" s="1"/>
  <c r="G250" i="80"/>
  <c r="J250" i="80" s="1"/>
  <c r="G249" i="80"/>
  <c r="J249" i="80" s="1"/>
  <c r="G248" i="80"/>
  <c r="J248" i="80" s="1"/>
  <c r="G250" i="81"/>
  <c r="J250" i="81" s="1"/>
  <c r="E250" i="82" s="1"/>
  <c r="G250" i="82" s="1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G249" i="81"/>
  <c r="J249" i="81" s="1"/>
  <c r="E249" i="82" s="1"/>
  <c r="G249" i="82" s="1"/>
  <c r="J249" i="82" s="1"/>
  <c r="E249" i="83" s="1"/>
  <c r="G249" i="83" s="1"/>
  <c r="J249" i="83" s="1"/>
  <c r="E249" i="84" s="1"/>
  <c r="G249" i="84" s="1"/>
  <c r="J249" i="84" s="1"/>
  <c r="E249" i="85" s="1"/>
  <c r="G249" i="85" s="1"/>
  <c r="J249" i="85" s="1"/>
  <c r="G248" i="81"/>
  <c r="J248" i="81" s="1"/>
  <c r="E248" i="82" s="1"/>
  <c r="G248" i="82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G250" i="86"/>
  <c r="J250" i="86" s="1"/>
  <c r="G249" i="86"/>
  <c r="J249" i="86" s="1"/>
  <c r="J248" i="86"/>
  <c r="G248" i="86"/>
  <c r="G250" i="87"/>
  <c r="J250" i="87" s="1"/>
  <c r="G249" i="87"/>
  <c r="J249" i="87" s="1"/>
  <c r="G248" i="87"/>
  <c r="J248" i="87" s="1"/>
  <c r="G250" i="88"/>
  <c r="J250" i="88" s="1"/>
  <c r="E250" i="89" s="1"/>
  <c r="G250" i="89" s="1"/>
  <c r="J250" i="89" s="1"/>
  <c r="E250" i="90" s="1"/>
  <c r="G250" i="90" s="1"/>
  <c r="J250" i="90" s="1"/>
  <c r="G249" i="88"/>
  <c r="J249" i="88" s="1"/>
  <c r="E249" i="89" s="1"/>
  <c r="G249" i="89" s="1"/>
  <c r="J249" i="89" s="1"/>
  <c r="E249" i="90" s="1"/>
  <c r="G249" i="90" s="1"/>
  <c r="J249" i="90" s="1"/>
  <c r="G248" i="88"/>
  <c r="J248" i="88" s="1"/>
  <c r="E248" i="89" s="1"/>
  <c r="G248" i="89" s="1"/>
  <c r="J248" i="89" s="1"/>
  <c r="E248" i="90" s="1"/>
  <c r="G248" i="90" s="1"/>
  <c r="J248" i="90" s="1"/>
  <c r="G250" i="91"/>
  <c r="J250" i="91" s="1"/>
  <c r="G249" i="91"/>
  <c r="J249" i="91" s="1"/>
  <c r="G248" i="91"/>
  <c r="J248" i="91" s="1"/>
  <c r="G250" i="92"/>
  <c r="J250" i="92" s="1"/>
  <c r="G249" i="92"/>
  <c r="J249" i="92" s="1"/>
  <c r="G248" i="92"/>
  <c r="J248" i="92" s="1"/>
  <c r="G250" i="93"/>
  <c r="J250" i="93" s="1"/>
  <c r="E250" i="94" s="1"/>
  <c r="G249" i="93"/>
  <c r="J249" i="93" s="1"/>
  <c r="G248" i="93"/>
  <c r="J248" i="93" s="1"/>
  <c r="G250" i="94"/>
  <c r="J250" i="94" s="1"/>
  <c r="G249" i="94"/>
  <c r="J249" i="94" s="1"/>
  <c r="G248" i="94"/>
  <c r="J248" i="94" s="1"/>
  <c r="G250" i="95"/>
  <c r="J250" i="95" s="1"/>
  <c r="G249" i="95"/>
  <c r="J249" i="95" s="1"/>
  <c r="G248" i="95"/>
  <c r="J248" i="95" s="1"/>
  <c r="G250" i="96"/>
  <c r="J250" i="96" s="1"/>
  <c r="G249" i="96"/>
  <c r="J249" i="96" s="1"/>
  <c r="G248" i="96"/>
  <c r="J248" i="96" s="1"/>
  <c r="G250" i="97"/>
  <c r="J250" i="97" s="1"/>
  <c r="G249" i="97"/>
  <c r="J249" i="97" s="1"/>
  <c r="G248" i="97"/>
  <c r="J248" i="97" s="1"/>
  <c r="G250" i="98"/>
  <c r="J250" i="98" s="1"/>
  <c r="G249" i="98"/>
  <c r="J249" i="98" s="1"/>
  <c r="G248" i="98"/>
  <c r="J248" i="98" s="1"/>
  <c r="G250" i="99"/>
  <c r="J250" i="99" s="1"/>
  <c r="G249" i="99"/>
  <c r="J249" i="99" s="1"/>
  <c r="G248" i="99"/>
  <c r="J248" i="99" s="1"/>
  <c r="G250" i="100"/>
  <c r="J250" i="100" s="1"/>
  <c r="G249" i="100"/>
  <c r="J249" i="100" s="1"/>
  <c r="G248" i="100"/>
  <c r="J248" i="100" s="1"/>
  <c r="G250" i="101"/>
  <c r="J250" i="101" s="1"/>
  <c r="G249" i="101"/>
  <c r="J249" i="101" s="1"/>
  <c r="G248" i="101"/>
  <c r="J248" i="101" s="1"/>
  <c r="G250" i="102"/>
  <c r="J250" i="102" s="1"/>
  <c r="G249" i="102"/>
  <c r="J249" i="102" s="1"/>
  <c r="G248" i="102"/>
  <c r="J248" i="102" s="1"/>
  <c r="G250" i="103"/>
  <c r="J250" i="103" s="1"/>
  <c r="G249" i="103"/>
  <c r="J249" i="103" s="1"/>
  <c r="G248" i="103"/>
  <c r="J248" i="103" s="1"/>
  <c r="G250" i="104"/>
  <c r="J250" i="104" s="1"/>
  <c r="G249" i="104"/>
  <c r="J249" i="104" s="1"/>
  <c r="G248" i="104"/>
  <c r="J248" i="104" s="1"/>
  <c r="G250" i="105"/>
  <c r="J250" i="105" s="1"/>
  <c r="G249" i="105"/>
  <c r="J249" i="105" s="1"/>
  <c r="G248" i="105"/>
  <c r="J248" i="105" s="1"/>
  <c r="G250" i="106"/>
  <c r="J250" i="106" s="1"/>
  <c r="G249" i="106"/>
  <c r="J249" i="106" s="1"/>
  <c r="G248" i="106"/>
  <c r="J248" i="106" s="1"/>
  <c r="E250" i="107"/>
  <c r="G250" i="107" s="1"/>
  <c r="J250" i="107" s="1"/>
  <c r="E249" i="107"/>
  <c r="G249" i="107" s="1"/>
  <c r="J249" i="107" s="1"/>
  <c r="J248" i="107"/>
  <c r="G248" i="107"/>
  <c r="E247" i="107"/>
  <c r="G247" i="107" s="1"/>
  <c r="J247" i="107" s="1"/>
  <c r="E246" i="107"/>
  <c r="G246" i="107" s="1"/>
  <c r="J246" i="107" s="1"/>
  <c r="E245" i="107"/>
  <c r="G245" i="107" s="1"/>
  <c r="J245" i="107" s="1"/>
  <c r="E244" i="107"/>
  <c r="G244" i="107" s="1"/>
  <c r="J244" i="107" s="1"/>
  <c r="E243" i="107"/>
  <c r="G243" i="107" s="1"/>
  <c r="J243" i="107" s="1"/>
  <c r="G250" i="78"/>
  <c r="J250" i="78" s="1"/>
  <c r="G249" i="78"/>
  <c r="J249" i="78" s="1"/>
  <c r="G248" i="78"/>
  <c r="J248" i="78" s="1"/>
  <c r="G248" i="77"/>
  <c r="G249" i="77"/>
  <c r="G250" i="77"/>
  <c r="G250" i="74"/>
  <c r="J250" i="74" s="1"/>
  <c r="G249" i="74"/>
  <c r="J249" i="74" s="1"/>
  <c r="G248" i="74"/>
  <c r="J248" i="74" s="1"/>
  <c r="E247" i="74"/>
  <c r="E247" i="8" s="1"/>
  <c r="E246" i="74"/>
  <c r="E246" i="8" s="1"/>
  <c r="E245" i="74"/>
  <c r="E245" i="8" s="1"/>
  <c r="E244" i="74"/>
  <c r="E244" i="8" s="1"/>
  <c r="E243" i="74"/>
  <c r="E243" i="8" s="1"/>
  <c r="P94" i="101"/>
  <c r="M94" i="103"/>
  <c r="I18" i="8"/>
  <c r="I19" i="8"/>
  <c r="I20" i="8"/>
  <c r="I21" i="8"/>
  <c r="I22" i="8"/>
  <c r="I187" i="8"/>
  <c r="I188" i="8"/>
  <c r="I189" i="8"/>
  <c r="I251" i="8"/>
  <c r="I252" i="8"/>
  <c r="I253" i="8"/>
  <c r="I254" i="8"/>
  <c r="I255" i="8"/>
  <c r="I256" i="8"/>
  <c r="I257" i="8"/>
  <c r="P257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G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E257" i="82" s="1"/>
  <c r="G257" i="82" s="1"/>
  <c r="J257" i="82" s="1"/>
  <c r="E257" i="83" s="1"/>
  <c r="G257" i="83" s="1"/>
  <c r="J257" i="83" s="1"/>
  <c r="E257" i="84" s="1"/>
  <c r="G257" i="84" s="1"/>
  <c r="J257" i="84" s="1"/>
  <c r="E257" i="85" s="1"/>
  <c r="G257" i="85" s="1"/>
  <c r="J257" i="85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E257" i="89" s="1"/>
  <c r="G257" i="89" s="1"/>
  <c r="J257" i="89" s="1"/>
  <c r="E257" i="90" s="1"/>
  <c r="G257" i="90" s="1"/>
  <c r="J257" i="90" s="1"/>
  <c r="R257" i="89"/>
  <c r="M257" i="89"/>
  <c r="P257" i="89" s="1"/>
  <c r="R257" i="90"/>
  <c r="M257" i="90"/>
  <c r="P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P257" i="95"/>
  <c r="G257" i="95"/>
  <c r="J257" i="95" s="1"/>
  <c r="R257" i="96"/>
  <c r="M257" i="96"/>
  <c r="P257" i="96" s="1"/>
  <c r="G257" i="96"/>
  <c r="J257" i="96" s="1"/>
  <c r="R257" i="97"/>
  <c r="P257" i="97"/>
  <c r="M257" i="97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G257" i="106"/>
  <c r="J257" i="106" s="1"/>
  <c r="R257" i="107"/>
  <c r="M257" i="107"/>
  <c r="P257" i="107" s="1"/>
  <c r="G257" i="107"/>
  <c r="J257" i="107" s="1"/>
  <c r="R257" i="82"/>
  <c r="M257" i="82"/>
  <c r="P257" i="82" s="1"/>
  <c r="R88" i="74"/>
  <c r="M88" i="74"/>
  <c r="P88" i="74" s="1"/>
  <c r="G88" i="74"/>
  <c r="J88" i="74" s="1"/>
  <c r="G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R88" i="107"/>
  <c r="M88" i="107"/>
  <c r="P88" i="8"/>
  <c r="I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R87" i="107"/>
  <c r="M87" i="107"/>
  <c r="P87" i="8"/>
  <c r="I87" i="8"/>
  <c r="R253" i="74"/>
  <c r="M253" i="74"/>
  <c r="P253" i="74" s="1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P249" i="84"/>
  <c r="M249" i="84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P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P252" i="95"/>
  <c r="R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R252" i="106"/>
  <c r="M252" i="106"/>
  <c r="R251" i="106"/>
  <c r="M251" i="106"/>
  <c r="R250" i="106"/>
  <c r="M250" i="106"/>
  <c r="R249" i="106"/>
  <c r="M249" i="106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R244" i="95"/>
  <c r="P244" i="95"/>
  <c r="R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R245" i="106"/>
  <c r="M245" i="106"/>
  <c r="R244" i="106"/>
  <c r="M244" i="106"/>
  <c r="R243" i="106"/>
  <c r="M243" i="106"/>
  <c r="R242" i="106"/>
  <c r="M242" i="106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I242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P238" i="95"/>
  <c r="R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R247" i="104"/>
  <c r="M247" i="104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R241" i="106"/>
  <c r="M241" i="106"/>
  <c r="R240" i="106"/>
  <c r="M240" i="106"/>
  <c r="R239" i="106"/>
  <c r="M239" i="106"/>
  <c r="R238" i="106"/>
  <c r="M238" i="106"/>
  <c r="R237" i="106"/>
  <c r="M237" i="106"/>
  <c r="R236" i="106"/>
  <c r="M236" i="106"/>
  <c r="R235" i="106"/>
  <c r="M235" i="106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I241" i="8"/>
  <c r="P240" i="8"/>
  <c r="I240" i="8"/>
  <c r="P239" i="8"/>
  <c r="I239" i="8"/>
  <c r="P238" i="8"/>
  <c r="I238" i="8"/>
  <c r="P237" i="8"/>
  <c r="I237" i="8"/>
  <c r="P236" i="8"/>
  <c r="I236" i="8"/>
  <c r="P235" i="8"/>
  <c r="I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P259" i="95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R174" i="107"/>
  <c r="M174" i="107"/>
  <c r="P174" i="8"/>
  <c r="I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R102" i="107"/>
  <c r="M102" i="107"/>
  <c r="P102" i="8"/>
  <c r="I102" i="8"/>
  <c r="H5" i="8"/>
  <c r="M48" i="98"/>
  <c r="P48" i="98" s="1"/>
  <c r="J243" i="8" l="1"/>
  <c r="G243" i="8"/>
  <c r="G244" i="8"/>
  <c r="J244" i="8"/>
  <c r="G245" i="8"/>
  <c r="J245" i="8"/>
  <c r="G246" i="8"/>
  <c r="J246" i="8"/>
  <c r="G247" i="8"/>
  <c r="J247" i="8"/>
  <c r="P247" i="106"/>
  <c r="P245" i="106"/>
  <c r="P237" i="106"/>
  <c r="J258" i="8"/>
  <c r="P102" i="106"/>
  <c r="P88" i="106"/>
  <c r="P257" i="106"/>
  <c r="P239" i="106"/>
  <c r="P246" i="106"/>
  <c r="P238" i="106"/>
  <c r="P87" i="106"/>
  <c r="P259" i="106"/>
  <c r="M259" i="8"/>
  <c r="P253" i="106"/>
  <c r="P244" i="106"/>
  <c r="P236" i="106"/>
  <c r="P252" i="106"/>
  <c r="P243" i="106"/>
  <c r="P235" i="106"/>
  <c r="P251" i="106"/>
  <c r="P242" i="106"/>
  <c r="P174" i="106"/>
  <c r="P250" i="106"/>
  <c r="P241" i="106"/>
  <c r="P240" i="106"/>
  <c r="P249" i="106"/>
  <c r="P94" i="103"/>
  <c r="G246" i="74"/>
  <c r="J246" i="74" s="1"/>
  <c r="E246" i="77" s="1"/>
  <c r="G246" i="77" s="1"/>
  <c r="J246" i="77" s="1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E246" i="106" s="1"/>
  <c r="G246" i="106" s="1"/>
  <c r="J246" i="106" s="1"/>
  <c r="G247" i="74"/>
  <c r="J247" i="74" s="1"/>
  <c r="E247" i="77" s="1"/>
  <c r="G247" i="77" s="1"/>
  <c r="J247" i="77" s="1"/>
  <c r="E247" i="78" s="1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47" i="106" s="1"/>
  <c r="G247" i="106" s="1"/>
  <c r="J247" i="106" s="1"/>
  <c r="G244" i="74"/>
  <c r="J244" i="74" s="1"/>
  <c r="E244" i="77" s="1"/>
  <c r="G244" i="77" s="1"/>
  <c r="J244" i="77" s="1"/>
  <c r="E244" i="78" s="1"/>
  <c r="G244" i="78" s="1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E244" i="105" s="1"/>
  <c r="G244" i="105" s="1"/>
  <c r="J244" i="105" s="1"/>
  <c r="E244" i="106" s="1"/>
  <c r="G244" i="106" s="1"/>
  <c r="J244" i="106" s="1"/>
  <c r="G243" i="74"/>
  <c r="J243" i="74" s="1"/>
  <c r="E243" i="77" s="1"/>
  <c r="G243" i="77" s="1"/>
  <c r="J243" i="77" s="1"/>
  <c r="E243" i="78" s="1"/>
  <c r="G243" i="78" s="1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E243" i="106" s="1"/>
  <c r="G243" i="106" s="1"/>
  <c r="J243" i="106" s="1"/>
  <c r="G245" i="74"/>
  <c r="J245" i="74" s="1"/>
  <c r="E245" i="77" s="1"/>
  <c r="G245" i="77" s="1"/>
  <c r="J245" i="77" s="1"/>
  <c r="E245" i="78" s="1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E245" i="106" s="1"/>
  <c r="G245" i="106" s="1"/>
  <c r="J245" i="106" s="1"/>
  <c r="G251" i="78"/>
  <c r="J251" i="78" s="1"/>
  <c r="P237" i="82"/>
  <c r="P87" i="77"/>
  <c r="P241" i="78"/>
  <c r="P242" i="77"/>
  <c r="G252" i="77"/>
  <c r="P238" i="77"/>
  <c r="G242" i="77"/>
  <c r="P247" i="80"/>
  <c r="E259" i="8" l="1"/>
  <c r="J259" i="8" s="1"/>
  <c r="G259" i="8" l="1"/>
  <c r="N267" i="78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E114" i="77" s="1"/>
  <c r="G115" i="74"/>
  <c r="J115" i="74" s="1"/>
  <c r="E115" i="77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4" i="74"/>
  <c r="J254" i="74" s="1"/>
  <c r="J255" i="74"/>
  <c r="G256" i="74"/>
  <c r="J256" i="74" s="1"/>
  <c r="G258" i="74"/>
  <c r="J258" i="74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M189" i="107"/>
  <c r="M188" i="107"/>
  <c r="M187" i="107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M233" i="107"/>
  <c r="M232" i="107"/>
  <c r="M231" i="107"/>
  <c r="M230" i="107"/>
  <c r="M229" i="107"/>
  <c r="M228" i="107"/>
  <c r="M227" i="107"/>
  <c r="M226" i="107"/>
  <c r="M225" i="107"/>
  <c r="M224" i="107"/>
  <c r="M223" i="107"/>
  <c r="M222" i="107"/>
  <c r="M221" i="107"/>
  <c r="M220" i="107"/>
  <c r="M219" i="107"/>
  <c r="M218" i="107"/>
  <c r="M217" i="107"/>
  <c r="M216" i="107"/>
  <c r="M215" i="107"/>
  <c r="M214" i="107"/>
  <c r="M213" i="107"/>
  <c r="M212" i="107"/>
  <c r="M211" i="107"/>
  <c r="M210" i="107"/>
  <c r="M209" i="107"/>
  <c r="M208" i="107"/>
  <c r="M206" i="107"/>
  <c r="M205" i="107"/>
  <c r="M204" i="107"/>
  <c r="M203" i="107"/>
  <c r="M202" i="107"/>
  <c r="M201" i="107"/>
  <c r="M200" i="107"/>
  <c r="M199" i="107"/>
  <c r="M198" i="107"/>
  <c r="M197" i="107"/>
  <c r="M196" i="107"/>
  <c r="M195" i="107"/>
  <c r="M194" i="107"/>
  <c r="M193" i="107"/>
  <c r="M192" i="107"/>
  <c r="M191" i="107"/>
  <c r="M190" i="107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M156" i="107"/>
  <c r="M155" i="107"/>
  <c r="M154" i="107"/>
  <c r="M153" i="107"/>
  <c r="M152" i="107"/>
  <c r="M151" i="107"/>
  <c r="M150" i="107"/>
  <c r="M149" i="107"/>
  <c r="M148" i="107"/>
  <c r="M147" i="107"/>
  <c r="M146" i="107"/>
  <c r="M145" i="107"/>
  <c r="M144" i="107"/>
  <c r="M143" i="107"/>
  <c r="M142" i="107"/>
  <c r="M141" i="107"/>
  <c r="M140" i="107"/>
  <c r="M139" i="107"/>
  <c r="M138" i="107"/>
  <c r="M137" i="107"/>
  <c r="M136" i="107"/>
  <c r="M135" i="107"/>
  <c r="M134" i="107"/>
  <c r="M133" i="107"/>
  <c r="M132" i="107"/>
  <c r="M131" i="107"/>
  <c r="M130" i="107"/>
  <c r="M129" i="107"/>
  <c r="M128" i="107"/>
  <c r="M127" i="107"/>
  <c r="M126" i="107"/>
  <c r="M125" i="107"/>
  <c r="M124" i="107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M207" i="106"/>
  <c r="M189" i="106"/>
  <c r="M188" i="106"/>
  <c r="M187" i="106"/>
  <c r="M105" i="106"/>
  <c r="M104" i="106"/>
  <c r="M103" i="106"/>
  <c r="M82" i="106"/>
  <c r="M173" i="106"/>
  <c r="M258" i="106"/>
  <c r="M256" i="106"/>
  <c r="M255" i="106"/>
  <c r="M254" i="106"/>
  <c r="M248" i="106"/>
  <c r="M234" i="106"/>
  <c r="M233" i="106"/>
  <c r="M232" i="106"/>
  <c r="M231" i="106"/>
  <c r="M230" i="106"/>
  <c r="M229" i="106"/>
  <c r="M228" i="106"/>
  <c r="M227" i="106"/>
  <c r="M226" i="106"/>
  <c r="M225" i="106"/>
  <c r="M224" i="106"/>
  <c r="M223" i="106"/>
  <c r="M222" i="106"/>
  <c r="M221" i="106"/>
  <c r="M220" i="106"/>
  <c r="M219" i="106"/>
  <c r="M218" i="106"/>
  <c r="M217" i="106"/>
  <c r="M216" i="106"/>
  <c r="M215" i="106"/>
  <c r="M214" i="106"/>
  <c r="M213" i="106"/>
  <c r="M212" i="106"/>
  <c r="M211" i="106"/>
  <c r="M210" i="106"/>
  <c r="M209" i="106"/>
  <c r="M208" i="106"/>
  <c r="M206" i="106"/>
  <c r="M205" i="106"/>
  <c r="M204" i="106"/>
  <c r="M203" i="106"/>
  <c r="M202" i="106"/>
  <c r="M201" i="106"/>
  <c r="M200" i="106"/>
  <c r="M199" i="106"/>
  <c r="M198" i="106"/>
  <c r="M197" i="106"/>
  <c r="M196" i="106"/>
  <c r="M195" i="106"/>
  <c r="M194" i="106"/>
  <c r="M193" i="106"/>
  <c r="M192" i="106"/>
  <c r="M191" i="106"/>
  <c r="M190" i="106"/>
  <c r="M186" i="106"/>
  <c r="M185" i="106"/>
  <c r="M184" i="106"/>
  <c r="M183" i="106"/>
  <c r="M182" i="106"/>
  <c r="M181" i="106"/>
  <c r="M180" i="106"/>
  <c r="M179" i="106"/>
  <c r="M178" i="106"/>
  <c r="M177" i="106"/>
  <c r="M176" i="106"/>
  <c r="M175" i="106"/>
  <c r="M172" i="106"/>
  <c r="M171" i="106"/>
  <c r="M170" i="106"/>
  <c r="M169" i="106"/>
  <c r="M168" i="106"/>
  <c r="M167" i="106"/>
  <c r="M166" i="106"/>
  <c r="M165" i="106"/>
  <c r="M164" i="106"/>
  <c r="M163" i="106"/>
  <c r="M162" i="106"/>
  <c r="M161" i="106"/>
  <c r="M160" i="106"/>
  <c r="M159" i="106"/>
  <c r="M158" i="106"/>
  <c r="M157" i="106"/>
  <c r="M156" i="106"/>
  <c r="M155" i="106"/>
  <c r="M154" i="106"/>
  <c r="M153" i="106"/>
  <c r="M152" i="106"/>
  <c r="M151" i="106"/>
  <c r="M150" i="106"/>
  <c r="M149" i="106"/>
  <c r="M148" i="106"/>
  <c r="M147" i="106"/>
  <c r="M146" i="106"/>
  <c r="M145" i="106"/>
  <c r="M144" i="106"/>
  <c r="M143" i="106"/>
  <c r="M142" i="106"/>
  <c r="M141" i="106"/>
  <c r="M140" i="106"/>
  <c r="M139" i="106"/>
  <c r="M138" i="106"/>
  <c r="M137" i="106"/>
  <c r="M136" i="106"/>
  <c r="M135" i="106"/>
  <c r="M134" i="106"/>
  <c r="M133" i="106"/>
  <c r="M132" i="106"/>
  <c r="M131" i="106"/>
  <c r="M130" i="106"/>
  <c r="M129" i="106"/>
  <c r="M128" i="106"/>
  <c r="M127" i="106"/>
  <c r="M126" i="106"/>
  <c r="M125" i="106"/>
  <c r="M124" i="106"/>
  <c r="M123" i="106"/>
  <c r="M122" i="106"/>
  <c r="M121" i="106"/>
  <c r="M120" i="106"/>
  <c r="M119" i="106"/>
  <c r="M118" i="106"/>
  <c r="M117" i="106"/>
  <c r="M116" i="106"/>
  <c r="M115" i="106"/>
  <c r="M114" i="106"/>
  <c r="M113" i="106"/>
  <c r="M112" i="106"/>
  <c r="M111" i="106"/>
  <c r="M110" i="106"/>
  <c r="M109" i="106"/>
  <c r="M108" i="106"/>
  <c r="M107" i="106"/>
  <c r="M106" i="106"/>
  <c r="M101" i="106"/>
  <c r="M100" i="106"/>
  <c r="M99" i="106"/>
  <c r="M98" i="106"/>
  <c r="M97" i="106"/>
  <c r="M96" i="106"/>
  <c r="M95" i="106"/>
  <c r="M93" i="106"/>
  <c r="M92" i="106"/>
  <c r="M91" i="106"/>
  <c r="M90" i="106"/>
  <c r="M89" i="106"/>
  <c r="M86" i="106"/>
  <c r="M85" i="106"/>
  <c r="M84" i="106"/>
  <c r="M83" i="106"/>
  <c r="M81" i="106"/>
  <c r="M80" i="106"/>
  <c r="M79" i="106"/>
  <c r="M78" i="106"/>
  <c r="M77" i="106"/>
  <c r="M75" i="106"/>
  <c r="M74" i="106"/>
  <c r="M73" i="106"/>
  <c r="M72" i="106"/>
  <c r="M71" i="106"/>
  <c r="M70" i="106"/>
  <c r="M69" i="106"/>
  <c r="M68" i="106"/>
  <c r="M67" i="106"/>
  <c r="M66" i="106"/>
  <c r="M65" i="106"/>
  <c r="M64" i="106"/>
  <c r="M63" i="106"/>
  <c r="M62" i="106"/>
  <c r="M61" i="106"/>
  <c r="M60" i="106"/>
  <c r="M59" i="106"/>
  <c r="M58" i="106"/>
  <c r="M57" i="106"/>
  <c r="M56" i="106"/>
  <c r="M55" i="106"/>
  <c r="M54" i="106"/>
  <c r="M53" i="106"/>
  <c r="M52" i="106"/>
  <c r="M51" i="106"/>
  <c r="M50" i="106"/>
  <c r="M49" i="106"/>
  <c r="M48" i="106"/>
  <c r="M47" i="106"/>
  <c r="M46" i="106"/>
  <c r="M45" i="106"/>
  <c r="M44" i="106"/>
  <c r="M43" i="106"/>
  <c r="M42" i="106"/>
  <c r="M41" i="106"/>
  <c r="M40" i="106"/>
  <c r="M39" i="106"/>
  <c r="M38" i="106"/>
  <c r="M37" i="106"/>
  <c r="M36" i="106"/>
  <c r="M35" i="106"/>
  <c r="M34" i="106"/>
  <c r="M33" i="106"/>
  <c r="M32" i="106"/>
  <c r="M31" i="106"/>
  <c r="M30" i="106"/>
  <c r="M29" i="106"/>
  <c r="M28" i="106"/>
  <c r="M27" i="106"/>
  <c r="M26" i="106"/>
  <c r="M25" i="106"/>
  <c r="M24" i="106"/>
  <c r="M23" i="106"/>
  <c r="M22" i="106"/>
  <c r="M21" i="106"/>
  <c r="M20" i="106"/>
  <c r="M19" i="106"/>
  <c r="M18" i="106"/>
  <c r="M17" i="106"/>
  <c r="M16" i="106"/>
  <c r="M15" i="106"/>
  <c r="M14" i="106"/>
  <c r="M13" i="106"/>
  <c r="M12" i="106"/>
  <c r="M11" i="106"/>
  <c r="M10" i="106"/>
  <c r="M9" i="106"/>
  <c r="M8" i="106"/>
  <c r="M7" i="106"/>
  <c r="M6" i="106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M50" i="81"/>
  <c r="M49" i="81"/>
  <c r="M48" i="81"/>
  <c r="M47" i="81"/>
  <c r="M46" i="81"/>
  <c r="M45" i="8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I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I105" i="8"/>
  <c r="P104" i="8"/>
  <c r="I104" i="8"/>
  <c r="P103" i="8"/>
  <c r="I103" i="8"/>
  <c r="P82" i="8"/>
  <c r="I82" i="8"/>
  <c r="P173" i="8"/>
  <c r="I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I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I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25" i="106" l="1"/>
  <c r="P57" i="106"/>
  <c r="P93" i="106"/>
  <c r="P122" i="106"/>
  <c r="P130" i="106"/>
  <c r="P146" i="106"/>
  <c r="P162" i="106"/>
  <c r="P180" i="106"/>
  <c r="P199" i="106"/>
  <c r="P216" i="106"/>
  <c r="P224" i="106"/>
  <c r="P173" i="106"/>
  <c r="P10" i="106"/>
  <c r="P18" i="106"/>
  <c r="P26" i="106"/>
  <c r="P34" i="106"/>
  <c r="P42" i="106"/>
  <c r="P58" i="106"/>
  <c r="P66" i="106"/>
  <c r="P74" i="106"/>
  <c r="P84" i="106"/>
  <c r="P95" i="106"/>
  <c r="P107" i="106"/>
  <c r="P115" i="106"/>
  <c r="P123" i="106"/>
  <c r="P131" i="106"/>
  <c r="P139" i="106"/>
  <c r="P147" i="106"/>
  <c r="P155" i="106"/>
  <c r="P163" i="106"/>
  <c r="P171" i="106"/>
  <c r="P181" i="106"/>
  <c r="P192" i="106"/>
  <c r="P200" i="106"/>
  <c r="P209" i="106"/>
  <c r="P217" i="106"/>
  <c r="P225" i="106"/>
  <c r="P233" i="106"/>
  <c r="P82" i="106"/>
  <c r="P76" i="106"/>
  <c r="P65" i="106"/>
  <c r="P11" i="106"/>
  <c r="P19" i="106"/>
  <c r="P27" i="106"/>
  <c r="P43" i="106"/>
  <c r="P51" i="106"/>
  <c r="P59" i="106"/>
  <c r="P67" i="106"/>
  <c r="P75" i="106"/>
  <c r="P85" i="106"/>
  <c r="P96" i="106"/>
  <c r="P108" i="106"/>
  <c r="P116" i="106"/>
  <c r="P124" i="106"/>
  <c r="P140" i="106"/>
  <c r="P148" i="106"/>
  <c r="P156" i="106"/>
  <c r="P164" i="106"/>
  <c r="P172" i="106"/>
  <c r="P182" i="106"/>
  <c r="P193" i="106"/>
  <c r="P201" i="106"/>
  <c r="P210" i="106"/>
  <c r="P218" i="106"/>
  <c r="P226" i="106"/>
  <c r="P234" i="106"/>
  <c r="P103" i="106"/>
  <c r="P9" i="106"/>
  <c r="P12" i="106"/>
  <c r="P36" i="106"/>
  <c r="P44" i="106"/>
  <c r="P52" i="106"/>
  <c r="P60" i="106"/>
  <c r="P68" i="106"/>
  <c r="P77" i="106"/>
  <c r="P86" i="106"/>
  <c r="P97" i="106"/>
  <c r="P109" i="106"/>
  <c r="P117" i="106"/>
  <c r="P125" i="106"/>
  <c r="P141" i="106"/>
  <c r="P149" i="106"/>
  <c r="P157" i="106"/>
  <c r="P165" i="106"/>
  <c r="P175" i="106"/>
  <c r="P183" i="106"/>
  <c r="P202" i="106"/>
  <c r="P211" i="106"/>
  <c r="P219" i="106"/>
  <c r="P227" i="106"/>
  <c r="P248" i="106"/>
  <c r="P104" i="106"/>
  <c r="P13" i="106"/>
  <c r="P21" i="106"/>
  <c r="P29" i="106"/>
  <c r="P37" i="106"/>
  <c r="P45" i="106"/>
  <c r="P61" i="106"/>
  <c r="P69" i="106"/>
  <c r="P78" i="106"/>
  <c r="P89" i="106"/>
  <c r="P98" i="106"/>
  <c r="P110" i="106"/>
  <c r="P118" i="106"/>
  <c r="P126" i="106"/>
  <c r="P134" i="106"/>
  <c r="P142" i="106"/>
  <c r="P150" i="106"/>
  <c r="P158" i="106"/>
  <c r="P166" i="106"/>
  <c r="P176" i="106"/>
  <c r="P184" i="106"/>
  <c r="P203" i="106"/>
  <c r="P212" i="106"/>
  <c r="P220" i="106"/>
  <c r="P228" i="106"/>
  <c r="P254" i="106"/>
  <c r="P105" i="106"/>
  <c r="P17" i="106"/>
  <c r="P73" i="106"/>
  <c r="P106" i="106"/>
  <c r="P114" i="106"/>
  <c r="P138" i="106"/>
  <c r="P154" i="106"/>
  <c r="P170" i="106"/>
  <c r="P191" i="106"/>
  <c r="P208" i="106"/>
  <c r="P232" i="106"/>
  <c r="P207" i="106"/>
  <c r="P14" i="106"/>
  <c r="P30" i="106"/>
  <c r="P38" i="106"/>
  <c r="P54" i="106"/>
  <c r="P62" i="106"/>
  <c r="P70" i="106"/>
  <c r="P79" i="106"/>
  <c r="P90" i="106"/>
  <c r="P99" i="106"/>
  <c r="P111" i="106"/>
  <c r="P119" i="106"/>
  <c r="P127" i="106"/>
  <c r="P135" i="106"/>
  <c r="P143" i="106"/>
  <c r="P151" i="106"/>
  <c r="P159" i="106"/>
  <c r="P167" i="106"/>
  <c r="P177" i="106"/>
  <c r="P204" i="106"/>
  <c r="P213" i="106"/>
  <c r="P221" i="106"/>
  <c r="P229" i="106"/>
  <c r="P255" i="106"/>
  <c r="P187" i="106"/>
  <c r="P15" i="106"/>
  <c r="P23" i="106"/>
  <c r="P31" i="106"/>
  <c r="P55" i="106"/>
  <c r="P63" i="106"/>
  <c r="P71" i="106"/>
  <c r="P80" i="106"/>
  <c r="P91" i="106"/>
  <c r="P100" i="106"/>
  <c r="P120" i="106"/>
  <c r="P128" i="106"/>
  <c r="P136" i="106"/>
  <c r="P144" i="106"/>
  <c r="P152" i="106"/>
  <c r="P160" i="106"/>
  <c r="P168" i="106"/>
  <c r="P178" i="106"/>
  <c r="P186" i="106"/>
  <c r="P197" i="106"/>
  <c r="P205" i="106"/>
  <c r="P214" i="106"/>
  <c r="P222" i="106"/>
  <c r="P230" i="106"/>
  <c r="P256" i="106"/>
  <c r="P188" i="106"/>
  <c r="P83" i="106"/>
  <c r="P8" i="106"/>
  <c r="P16" i="106"/>
  <c r="P40" i="106"/>
  <c r="P56" i="106"/>
  <c r="P64" i="106"/>
  <c r="P72" i="106"/>
  <c r="P81" i="106"/>
  <c r="P92" i="106"/>
  <c r="P101" i="106"/>
  <c r="P113" i="106"/>
  <c r="P121" i="106"/>
  <c r="P129" i="106"/>
  <c r="P137" i="106"/>
  <c r="P145" i="106"/>
  <c r="P153" i="106"/>
  <c r="P161" i="106"/>
  <c r="P169" i="106"/>
  <c r="P179" i="106"/>
  <c r="P190" i="106"/>
  <c r="P198" i="106"/>
  <c r="P206" i="106"/>
  <c r="P215" i="106"/>
  <c r="P223" i="106"/>
  <c r="P231" i="106"/>
  <c r="P258" i="106"/>
  <c r="P189" i="106"/>
  <c r="P196" i="106"/>
  <c r="P195" i="106"/>
  <c r="P194" i="106"/>
  <c r="P185" i="106"/>
  <c r="P133" i="106"/>
  <c r="P132" i="106"/>
  <c r="P112" i="106"/>
  <c r="P53" i="106"/>
  <c r="P50" i="106"/>
  <c r="P49" i="106"/>
  <c r="P48" i="106"/>
  <c r="P47" i="106"/>
  <c r="P46" i="106"/>
  <c r="P41" i="106"/>
  <c r="P39" i="106"/>
  <c r="P35" i="106"/>
  <c r="P33" i="106"/>
  <c r="P32" i="106"/>
  <c r="P28" i="106"/>
  <c r="P24" i="106"/>
  <c r="P22" i="106"/>
  <c r="P20" i="106"/>
  <c r="P6" i="106"/>
  <c r="P7" i="106"/>
  <c r="N262" i="106"/>
  <c r="N268" i="106" s="1"/>
  <c r="N271" i="106" s="1"/>
  <c r="N262" i="105"/>
  <c r="N268" i="105" s="1"/>
  <c r="N270" i="105" s="1"/>
  <c r="P5" i="107"/>
  <c r="N262" i="107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G88" i="78" s="1"/>
  <c r="J88" i="78" s="1"/>
  <c r="G253" i="77"/>
  <c r="G235" i="77"/>
  <c r="G251" i="79" s="1"/>
  <c r="J251" i="79" s="1"/>
  <c r="G242" i="78"/>
  <c r="J242" i="78" s="1"/>
  <c r="G240" i="77"/>
  <c r="G241" i="77"/>
  <c r="G239" i="77"/>
  <c r="G252" i="78" s="1"/>
  <c r="J252" i="78" s="1"/>
  <c r="G238" i="77"/>
  <c r="G237" i="77"/>
  <c r="G236" i="77"/>
  <c r="G259" i="77"/>
  <c r="J259" i="77" s="1"/>
  <c r="G174" i="77"/>
  <c r="G102" i="77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8" i="107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I136" i="8"/>
  <c r="P135" i="8"/>
  <c r="I135" i="8"/>
  <c r="P134" i="8"/>
  <c r="I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F5" i="8"/>
  <c r="G35" i="77"/>
  <c r="G45" i="77"/>
  <c r="G45" i="78" s="1"/>
  <c r="J45" i="78" s="1"/>
  <c r="G60" i="77"/>
  <c r="G60" i="78" s="1"/>
  <c r="J60" i="78" s="1"/>
  <c r="G63" i="77"/>
  <c r="G75" i="77"/>
  <c r="G75" i="78" s="1"/>
  <c r="J75" i="78" s="1"/>
  <c r="G94" i="77"/>
  <c r="G94" i="78" s="1"/>
  <c r="J94" i="78" s="1"/>
  <c r="G109" i="77"/>
  <c r="G114" i="77"/>
  <c r="G129" i="77"/>
  <c r="G178" i="77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234" i="8" l="1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M260" i="8" s="1"/>
  <c r="AB35" i="8"/>
  <c r="W7" i="8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G178" i="81"/>
  <c r="J178" i="81" s="1"/>
  <c r="E178" i="82" s="1"/>
  <c r="G35" i="80"/>
  <c r="J35" i="80" s="1"/>
  <c r="G45" i="81"/>
  <c r="J45" i="81" s="1"/>
  <c r="E45" i="82" s="1"/>
  <c r="G114" i="80"/>
  <c r="J114" i="80" s="1"/>
  <c r="G75" i="81"/>
  <c r="J75" i="81" s="1"/>
  <c r="E75" i="82" s="1"/>
  <c r="G63" i="80"/>
  <c r="J63" i="80" s="1"/>
  <c r="G109" i="80"/>
  <c r="J109" i="80" s="1"/>
  <c r="G94" i="81"/>
  <c r="J94" i="81" s="1"/>
  <c r="E94" i="82" s="1"/>
  <c r="G169" i="79"/>
  <c r="J169" i="79" s="1"/>
  <c r="G12" i="77"/>
  <c r="M229" i="74"/>
  <c r="P229" i="74" s="1"/>
  <c r="R229" i="74"/>
  <c r="G63" i="81" l="1"/>
  <c r="J63" i="81" s="1"/>
  <c r="E63" i="82" s="1"/>
  <c r="G35" i="81"/>
  <c r="J35" i="81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169" i="81" s="1"/>
  <c r="J169" i="81" s="1"/>
  <c r="G94" i="82"/>
  <c r="J94" i="82" s="1"/>
  <c r="G109" i="81"/>
  <c r="J109" i="81" s="1"/>
  <c r="E109" i="82" s="1"/>
  <c r="G60" i="82"/>
  <c r="J60" i="82" s="1"/>
  <c r="E60" i="83" s="1"/>
  <c r="G12" i="78"/>
  <c r="J12" i="78" s="1"/>
  <c r="E94" i="83" l="1"/>
  <c r="G94" i="83" s="1"/>
  <c r="J94" i="83" s="1"/>
  <c r="E169" i="82"/>
  <c r="G169" i="82" s="1"/>
  <c r="J169" i="82" s="1"/>
  <c r="E169" i="83" s="1"/>
  <c r="G169" i="83" s="1"/>
  <c r="J169" i="83" s="1"/>
  <c r="E169" i="84" s="1"/>
  <c r="E75" i="83"/>
  <c r="G75" i="83" s="1"/>
  <c r="J75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G63" i="82"/>
  <c r="J63" i="82" s="1"/>
  <c r="E63" i="83" s="1"/>
  <c r="G75" i="87"/>
  <c r="J75" i="87" s="1"/>
  <c r="G12" i="79"/>
  <c r="J12" i="79" s="1"/>
  <c r="R214" i="74"/>
  <c r="M214" i="74"/>
  <c r="P214" i="74" s="1"/>
  <c r="R133" i="74"/>
  <c r="M133" i="74"/>
  <c r="P133" i="74" s="1"/>
  <c r="E94" i="84" l="1"/>
  <c r="G94" i="84" s="1"/>
  <c r="J94" i="84" s="1"/>
  <c r="E94" i="85" s="1"/>
  <c r="G94" i="85" s="1"/>
  <c r="J94" i="85" s="1"/>
  <c r="G94" i="86" s="1"/>
  <c r="J94" i="86" s="1"/>
  <c r="G94" i="87" s="1"/>
  <c r="J94" i="87" s="1"/>
  <c r="G94" i="88" s="1"/>
  <c r="J94" i="88" s="1"/>
  <c r="E94" i="89" s="1"/>
  <c r="G94" i="89" s="1"/>
  <c r="J94" i="89" s="1"/>
  <c r="E94" i="90" s="1"/>
  <c r="E75" i="84"/>
  <c r="G75" i="84" s="1"/>
  <c r="J75" i="84" s="1"/>
  <c r="E178" i="84"/>
  <c r="G178" i="84" s="1"/>
  <c r="J178" i="84" s="1"/>
  <c r="E178" i="85" s="1"/>
  <c r="G178" i="85" s="1"/>
  <c r="J178" i="85" s="1"/>
  <c r="G178" i="86" s="1"/>
  <c r="J178" i="86" s="1"/>
  <c r="G178" i="87" s="1"/>
  <c r="J178" i="87" s="1"/>
  <c r="G178" i="88" s="1"/>
  <c r="J178" i="88" s="1"/>
  <c r="E60" i="84"/>
  <c r="G60" i="84" s="1"/>
  <c r="J60" i="84" s="1"/>
  <c r="E60" i="85" s="1"/>
  <c r="G60" i="85" s="1"/>
  <c r="J60" i="85" s="1"/>
  <c r="G60" i="86" s="1"/>
  <c r="J60" i="86" s="1"/>
  <c r="G60" i="87" s="1"/>
  <c r="J60" i="87" s="1"/>
  <c r="G60" i="88" s="1"/>
  <c r="J60" i="88" s="1"/>
  <c r="G109" i="83"/>
  <c r="J109" i="83" s="1"/>
  <c r="E109" i="84" s="1"/>
  <c r="G35" i="83"/>
  <c r="J35" i="83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75" i="88"/>
  <c r="J75" i="88" s="1"/>
  <c r="E75" i="89" s="1"/>
  <c r="G12" i="80"/>
  <c r="J12" i="80" s="1"/>
  <c r="E60" i="89" l="1"/>
  <c r="G60" i="89" s="1"/>
  <c r="J60" i="89" s="1"/>
  <c r="E178" i="89"/>
  <c r="G178" i="89" s="1"/>
  <c r="J178" i="89" s="1"/>
  <c r="E75" i="85"/>
  <c r="G75" i="85" s="1"/>
  <c r="J75" i="85" s="1"/>
  <c r="G75" i="86" s="1"/>
  <c r="J75" i="86" s="1"/>
  <c r="G114" i="84"/>
  <c r="J114" i="84" s="1"/>
  <c r="G45" i="85"/>
  <c r="J45" i="85" s="1"/>
  <c r="G45" i="86" s="1"/>
  <c r="J45" i="86" s="1"/>
  <c r="G45" i="87" s="1"/>
  <c r="J45" i="87" s="1"/>
  <c r="G45" i="88" s="1"/>
  <c r="J45" i="88" s="1"/>
  <c r="G35" i="84"/>
  <c r="J35" i="84" s="1"/>
  <c r="G63" i="84"/>
  <c r="J63" i="84" s="1"/>
  <c r="E63" i="85" s="1"/>
  <c r="G129" i="84"/>
  <c r="J129" i="84" s="1"/>
  <c r="E129" i="85" s="1"/>
  <c r="G109" i="84"/>
  <c r="J109" i="84" s="1"/>
  <c r="G94" i="90"/>
  <c r="J94" i="90" s="1"/>
  <c r="G60" i="91"/>
  <c r="J60" i="91" s="1"/>
  <c r="G178" i="91"/>
  <c r="J178" i="91" s="1"/>
  <c r="G75" i="89"/>
  <c r="J75" i="89" s="1"/>
  <c r="E75" i="90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178" i="90" l="1"/>
  <c r="G178" i="90" s="1"/>
  <c r="J178" i="90" s="1"/>
  <c r="E45" i="89"/>
  <c r="G45" i="89" s="1"/>
  <c r="J45" i="89" s="1"/>
  <c r="E60" i="90"/>
  <c r="G60" i="90" s="1"/>
  <c r="J60" i="90" s="1"/>
  <c r="E109" i="85"/>
  <c r="G109" i="85" s="1"/>
  <c r="J109" i="85" s="1"/>
  <c r="G109" i="86" s="1"/>
  <c r="J109" i="86" s="1"/>
  <c r="G109" i="87" s="1"/>
  <c r="J109" i="87" s="1"/>
  <c r="G109" i="88" s="1"/>
  <c r="J109" i="88" s="1"/>
  <c r="E114" i="85"/>
  <c r="G114" i="85" s="1"/>
  <c r="J114" i="85" s="1"/>
  <c r="G114" i="86" s="1"/>
  <c r="J114" i="86" s="1"/>
  <c r="G114" i="87" s="1"/>
  <c r="J114" i="87" s="1"/>
  <c r="G114" i="88" s="1"/>
  <c r="J114" i="88" s="1"/>
  <c r="G129" i="85"/>
  <c r="J129" i="85" s="1"/>
  <c r="G129" i="86" s="1"/>
  <c r="J129" i="86" s="1"/>
  <c r="G129" i="87" s="1"/>
  <c r="J129" i="87" s="1"/>
  <c r="G129" i="88" s="1"/>
  <c r="J129" i="88" s="1"/>
  <c r="G63" i="85"/>
  <c r="J63" i="85" s="1"/>
  <c r="G63" i="86" s="1"/>
  <c r="J63" i="86" s="1"/>
  <c r="G63" i="87" s="1"/>
  <c r="J63" i="87" s="1"/>
  <c r="G63" i="88" s="1"/>
  <c r="J63" i="88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G237" i="78" s="1"/>
  <c r="J237" i="78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45" i="90" l="1"/>
  <c r="G45" i="90" s="1"/>
  <c r="J45" i="90" s="1"/>
  <c r="G45" i="91" s="1"/>
  <c r="J45" i="91" s="1"/>
  <c r="G45" i="92" s="1"/>
  <c r="J45" i="92" s="1"/>
  <c r="E114" i="89"/>
  <c r="G114" i="89" s="1"/>
  <c r="J114" i="89" s="1"/>
  <c r="E109" i="89"/>
  <c r="G109" i="89" s="1"/>
  <c r="J109" i="89" s="1"/>
  <c r="E63" i="89"/>
  <c r="G63" i="89" s="1"/>
  <c r="J63" i="89" s="1"/>
  <c r="E129" i="89"/>
  <c r="G129" i="89" s="1"/>
  <c r="J129" i="89" s="1"/>
  <c r="G169" i="87"/>
  <c r="J169" i="87" s="1"/>
  <c r="G35" i="86"/>
  <c r="J35" i="86" s="1"/>
  <c r="G35" i="87" s="1"/>
  <c r="J35" i="87" s="1"/>
  <c r="G35" i="88" s="1"/>
  <c r="J35" i="88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63" i="90" l="1"/>
  <c r="G63" i="90" s="1"/>
  <c r="J63" i="90" s="1"/>
  <c r="G63" i="91" s="1"/>
  <c r="J63" i="91" s="1"/>
  <c r="G63" i="92" s="1"/>
  <c r="J63" i="92" s="1"/>
  <c r="E114" i="90"/>
  <c r="G114" i="90" s="1"/>
  <c r="J114" i="90" s="1"/>
  <c r="E129" i="90"/>
  <c r="G129" i="90" s="1"/>
  <c r="J129" i="90" s="1"/>
  <c r="G129" i="91" s="1"/>
  <c r="J129" i="91" s="1"/>
  <c r="G129" i="92" s="1"/>
  <c r="J129" i="92" s="1"/>
  <c r="E35" i="89"/>
  <c r="G35" i="89" s="1"/>
  <c r="J35" i="89" s="1"/>
  <c r="E109" i="90"/>
  <c r="G109" i="90" s="1"/>
  <c r="J109" i="90" s="1"/>
  <c r="G169" i="88"/>
  <c r="J169" i="88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E35" i="90" l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E169" i="89"/>
  <c r="G169" i="89" s="1"/>
  <c r="J169" i="89" s="1"/>
  <c r="E169" i="90" s="1"/>
  <c r="G169" i="90" s="1"/>
  <c r="J169" i="90" s="1"/>
  <c r="G229" i="80"/>
  <c r="J229" i="80" s="1"/>
  <c r="G60" i="95"/>
  <c r="J60" i="95" s="1"/>
  <c r="G114" i="94"/>
  <c r="J114" i="94" s="1"/>
  <c r="G178" i="95"/>
  <c r="J178" i="95" s="1"/>
  <c r="G94" i="94"/>
  <c r="J94" i="94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E229" i="82" s="1"/>
  <c r="G237" i="81"/>
  <c r="J237" i="81" s="1"/>
  <c r="E237" i="82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G229" i="82" l="1"/>
  <c r="J229" i="82" s="1"/>
  <c r="E229" i="83" s="1"/>
  <c r="G237" i="82"/>
  <c r="J237" i="82" s="1"/>
  <c r="E237" i="83" s="1"/>
  <c r="G12" i="88"/>
  <c r="J12" i="88" s="1"/>
  <c r="G11" i="77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G213" i="77"/>
  <c r="G213" i="78" s="1"/>
  <c r="J213" i="78" s="1"/>
  <c r="G152" i="77"/>
  <c r="G152" i="78" s="1"/>
  <c r="J152" i="78" s="1"/>
  <c r="G151" i="77"/>
  <c r="G206" i="77"/>
  <c r="G206" i="78" s="1"/>
  <c r="J206" i="78" s="1"/>
  <c r="G231" i="77"/>
  <c r="G205" i="77"/>
  <c r="G205" i="78" s="1"/>
  <c r="J205" i="78" s="1"/>
  <c r="G127" i="77"/>
  <c r="G83" i="77"/>
  <c r="G83" i="78" s="1"/>
  <c r="J83" i="78" s="1"/>
  <c r="G60" i="97"/>
  <c r="J60" i="97" s="1"/>
  <c r="G178" i="97"/>
  <c r="J178" i="97" s="1"/>
  <c r="G39" i="77"/>
  <c r="G153" i="77"/>
  <c r="G153" i="78" s="1"/>
  <c r="J153" i="78" s="1"/>
  <c r="G193" i="77"/>
  <c r="G177" i="77"/>
  <c r="G177" i="78" s="1"/>
  <c r="J177" i="78" s="1"/>
  <c r="G208" i="77"/>
  <c r="G155" i="77"/>
  <c r="G155" i="78" s="1"/>
  <c r="J155" i="78" s="1"/>
  <c r="G194" i="77"/>
  <c r="G94" i="96"/>
  <c r="J94" i="96" s="1"/>
  <c r="G169" i="92"/>
  <c r="J169" i="92" s="1"/>
  <c r="G181" i="77"/>
  <c r="G181" i="78" s="1"/>
  <c r="J181" i="78" s="1"/>
  <c r="G84" i="77"/>
  <c r="G84" i="78" s="1"/>
  <c r="J84" i="78" s="1"/>
  <c r="G126" i="77"/>
  <c r="G126" i="78" s="1"/>
  <c r="J126" i="78" s="1"/>
  <c r="G125" i="77"/>
  <c r="G148" i="77"/>
  <c r="G148" i="78" s="1"/>
  <c r="J148" i="78" s="1"/>
  <c r="G9" i="77"/>
  <c r="G10" i="77"/>
  <c r="E12" i="89" l="1"/>
  <c r="G12" i="89" s="1"/>
  <c r="J12" i="89" s="1"/>
  <c r="E12" i="90" s="1"/>
  <c r="G12" i="90" s="1"/>
  <c r="J12" i="90" s="1"/>
  <c r="G231" i="78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E229" i="84" s="1"/>
  <c r="G237" i="83"/>
  <c r="J237" i="83" s="1"/>
  <c r="E237" i="84" s="1"/>
  <c r="G206" i="79"/>
  <c r="J206" i="79" s="1"/>
  <c r="G206" i="80" s="1"/>
  <c r="J206" i="8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G197" i="77"/>
  <c r="G202" i="77"/>
  <c r="G232" i="77"/>
  <c r="G182" i="77"/>
  <c r="G203" i="77"/>
  <c r="G113" i="77"/>
  <c r="G196" i="77"/>
  <c r="G150" i="77"/>
  <c r="G94" i="97"/>
  <c r="J94" i="97" s="1"/>
  <c r="G178" i="98"/>
  <c r="J178" i="98" s="1"/>
  <c r="G45" i="99"/>
  <c r="J45" i="99" s="1"/>
  <c r="G75" i="96"/>
  <c r="J75" i="96" s="1"/>
  <c r="G204" i="77"/>
  <c r="G210" i="77"/>
  <c r="G128" i="77"/>
  <c r="G195" i="77"/>
  <c r="G156" i="77"/>
  <c r="G35" i="99"/>
  <c r="J35" i="99" s="1"/>
  <c r="G109" i="97"/>
  <c r="J109" i="97" s="1"/>
  <c r="G147" i="77"/>
  <c r="G212" i="77"/>
  <c r="G209" i="77"/>
  <c r="G149" i="77"/>
  <c r="G198" i="77"/>
  <c r="G60" i="98"/>
  <c r="J60" i="98" s="1"/>
  <c r="G157" i="77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4"/>
  <c r="J237" i="84" s="1"/>
  <c r="E237" i="85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E125" i="82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E206" i="82" s="1"/>
  <c r="G181" i="81"/>
  <c r="J181" i="81" s="1"/>
  <c r="E181" i="82" s="1"/>
  <c r="G152" i="81"/>
  <c r="J152" i="81" s="1"/>
  <c r="E152" i="82" s="1"/>
  <c r="G213" i="81"/>
  <c r="J213" i="81" s="1"/>
  <c r="E213" i="82" s="1"/>
  <c r="G155" i="81"/>
  <c r="J155" i="81" s="1"/>
  <c r="E155" i="82" s="1"/>
  <c r="G11" i="79"/>
  <c r="J11" i="79" s="1"/>
  <c r="G84" i="81"/>
  <c r="J84" i="81" s="1"/>
  <c r="E84" i="82" s="1"/>
  <c r="G9" i="79"/>
  <c r="J9" i="79" s="1"/>
  <c r="G83" i="81"/>
  <c r="J83" i="81" s="1"/>
  <c r="E83" i="82" s="1"/>
  <c r="G126" i="81"/>
  <c r="J126" i="81" s="1"/>
  <c r="E126" i="82" s="1"/>
  <c r="G10" i="79"/>
  <c r="J10" i="79" s="1"/>
  <c r="G205" i="81"/>
  <c r="J205" i="81" s="1"/>
  <c r="E205" i="82" s="1"/>
  <c r="G148" i="81"/>
  <c r="J148" i="81" s="1"/>
  <c r="E148" i="82" s="1"/>
  <c r="G153" i="81"/>
  <c r="J153" i="81" s="1"/>
  <c r="E153" i="82" s="1"/>
  <c r="G177" i="81"/>
  <c r="J177" i="81" s="1"/>
  <c r="E177" i="82" s="1"/>
  <c r="G237" i="85" l="1"/>
  <c r="J237" i="85" s="1"/>
  <c r="E229" i="85"/>
  <c r="G229" i="85" s="1"/>
  <c r="J229" i="85" s="1"/>
  <c r="G229" i="86" s="1"/>
  <c r="J229" i="86" s="1"/>
  <c r="G237" i="87" s="1"/>
  <c r="J237" i="87" s="1"/>
  <c r="G239" i="80"/>
  <c r="J239" i="80" s="1"/>
  <c r="G252" i="81" s="1"/>
  <c r="J252" i="81" s="1"/>
  <c r="E252" i="82" s="1"/>
  <c r="G240" i="79"/>
  <c r="J240" i="79" s="1"/>
  <c r="G241" i="79"/>
  <c r="J241" i="79" s="1"/>
  <c r="G231" i="81"/>
  <c r="J231" i="81" s="1"/>
  <c r="E231" i="82" s="1"/>
  <c r="G239" i="81"/>
  <c r="J239" i="81" s="1"/>
  <c r="G39" i="80"/>
  <c r="J39" i="80" s="1"/>
  <c r="G39" i="81" s="1"/>
  <c r="J39" i="81" s="1"/>
  <c r="G151" i="80"/>
  <c r="J151" i="80" s="1"/>
  <c r="G151" i="81" s="1"/>
  <c r="J151" i="81" s="1"/>
  <c r="G193" i="80"/>
  <c r="J193" i="80" s="1"/>
  <c r="G193" i="81" s="1"/>
  <c r="J193" i="81" s="1"/>
  <c r="G203" i="79"/>
  <c r="J203" i="79" s="1"/>
  <c r="G203" i="80" s="1"/>
  <c r="J203" i="80" s="1"/>
  <c r="G203" i="81" s="1"/>
  <c r="J203" i="81" s="1"/>
  <c r="E203" i="82" s="1"/>
  <c r="G127" i="80"/>
  <c r="J127" i="80" s="1"/>
  <c r="G127" i="81" s="1"/>
  <c r="J127" i="81" s="1"/>
  <c r="G12" i="92"/>
  <c r="J12" i="92" s="1"/>
  <c r="G208" i="80"/>
  <c r="J208" i="80" s="1"/>
  <c r="G208" i="81" s="1"/>
  <c r="J208" i="81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226" i="80"/>
  <c r="J226" i="80" s="1"/>
  <c r="G226" i="81" s="1"/>
  <c r="J226" i="81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E125" i="83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G9" i="80"/>
  <c r="J9" i="80" s="1"/>
  <c r="G213" i="82"/>
  <c r="J213" i="82" s="1"/>
  <c r="E213" i="83" s="1"/>
  <c r="G153" i="82"/>
  <c r="J153" i="82" s="1"/>
  <c r="E153" i="83" s="1"/>
  <c r="G152" i="82"/>
  <c r="J152" i="82" s="1"/>
  <c r="E152" i="83" s="1"/>
  <c r="N267" i="74"/>
  <c r="N264" i="74"/>
  <c r="M5" i="74"/>
  <c r="N262" i="74" s="1"/>
  <c r="E208" i="82" l="1"/>
  <c r="G208" i="82" s="1"/>
  <c r="J208" i="82" s="1"/>
  <c r="E208" i="83" s="1"/>
  <c r="G208" i="83" s="1"/>
  <c r="J208" i="83" s="1"/>
  <c r="E208" i="84" s="1"/>
  <c r="G252" i="82"/>
  <c r="J252" i="82" s="1"/>
  <c r="E252" i="83" s="1"/>
  <c r="E239" i="82"/>
  <c r="E127" i="82"/>
  <c r="G127" i="82" s="1"/>
  <c r="J127" i="82" s="1"/>
  <c r="E127" i="83" s="1"/>
  <c r="G127" i="83" s="1"/>
  <c r="J127" i="83" s="1"/>
  <c r="E127" i="84" s="1"/>
  <c r="E226" i="82"/>
  <c r="G226" i="82" s="1"/>
  <c r="J226" i="82" s="1"/>
  <c r="E226" i="83" s="1"/>
  <c r="G226" i="83" s="1"/>
  <c r="J226" i="83" s="1"/>
  <c r="E226" i="84" s="1"/>
  <c r="E194" i="82"/>
  <c r="G194" i="82" s="1"/>
  <c r="J194" i="82" s="1"/>
  <c r="E194" i="83" s="1"/>
  <c r="G194" i="83" s="1"/>
  <c r="J194" i="83" s="1"/>
  <c r="E194" i="84" s="1"/>
  <c r="E193" i="82"/>
  <c r="G193" i="82" s="1"/>
  <c r="J193" i="82" s="1"/>
  <c r="E193" i="83" s="1"/>
  <c r="G193" i="83" s="1"/>
  <c r="J193" i="83" s="1"/>
  <c r="E193" i="84" s="1"/>
  <c r="E151" i="82"/>
  <c r="G151" i="82" s="1"/>
  <c r="J151" i="82" s="1"/>
  <c r="E151" i="83" s="1"/>
  <c r="G151" i="83" s="1"/>
  <c r="J151" i="83" s="1"/>
  <c r="E151" i="84" s="1"/>
  <c r="E39" i="82"/>
  <c r="G39" i="82" s="1"/>
  <c r="J39" i="82" s="1"/>
  <c r="E39" i="83" s="1"/>
  <c r="G39" i="83" s="1"/>
  <c r="J39" i="83" s="1"/>
  <c r="E39" i="84" s="1"/>
  <c r="G237" i="86"/>
  <c r="J237" i="86" s="1"/>
  <c r="G229" i="87"/>
  <c r="J229" i="87" s="1"/>
  <c r="G237" i="88" s="1"/>
  <c r="J237" i="88" s="1"/>
  <c r="E237" i="89" s="1"/>
  <c r="G231" i="82"/>
  <c r="J231" i="82" s="1"/>
  <c r="E231" i="83" s="1"/>
  <c r="G239" i="82"/>
  <c r="J239" i="82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49" i="80"/>
  <c r="J149" i="80" s="1"/>
  <c r="G149" i="81" s="1"/>
  <c r="J149" i="81" s="1"/>
  <c r="G211" i="80"/>
  <c r="J211" i="80" s="1"/>
  <c r="G211" i="81" s="1"/>
  <c r="J211" i="81" s="1"/>
  <c r="G204" i="80"/>
  <c r="J204" i="80" s="1"/>
  <c r="G204" i="81" s="1"/>
  <c r="J204" i="81" s="1"/>
  <c r="G147" i="80"/>
  <c r="J147" i="80" s="1"/>
  <c r="G147" i="81" s="1"/>
  <c r="J147" i="81" s="1"/>
  <c r="G150" i="80"/>
  <c r="J150" i="80" s="1"/>
  <c r="G150" i="81" s="1"/>
  <c r="J150" i="81" s="1"/>
  <c r="G210" i="80"/>
  <c r="J210" i="80" s="1"/>
  <c r="G210" i="81" s="1"/>
  <c r="J210" i="81" s="1"/>
  <c r="G202" i="80"/>
  <c r="J202" i="80" s="1"/>
  <c r="G202" i="81" s="1"/>
  <c r="J202" i="81" s="1"/>
  <c r="G212" i="80"/>
  <c r="J212" i="80" s="1"/>
  <c r="G212" i="81" s="1"/>
  <c r="J212" i="81" s="1"/>
  <c r="G182" i="80"/>
  <c r="J182" i="80" s="1"/>
  <c r="G182" i="81" s="1"/>
  <c r="J182" i="81" s="1"/>
  <c r="G198" i="80"/>
  <c r="J198" i="80" s="1"/>
  <c r="G198" i="81" s="1"/>
  <c r="J198" i="81" s="1"/>
  <c r="G232" i="80"/>
  <c r="J232" i="80" s="1"/>
  <c r="G196" i="80"/>
  <c r="J196" i="80" s="1"/>
  <c r="G196" i="81" s="1"/>
  <c r="J196" i="81" s="1"/>
  <c r="G195" i="80"/>
  <c r="J195" i="80" s="1"/>
  <c r="G195" i="81" s="1"/>
  <c r="J195" i="81" s="1"/>
  <c r="G12" i="93"/>
  <c r="J12" i="93" s="1"/>
  <c r="G157" i="80"/>
  <c r="J157" i="80" s="1"/>
  <c r="G157" i="81" s="1"/>
  <c r="J157" i="81" s="1"/>
  <c r="G209" i="80"/>
  <c r="J209" i="80" s="1"/>
  <c r="G209" i="81" s="1"/>
  <c r="J209" i="81" s="1"/>
  <c r="G128" i="80"/>
  <c r="J128" i="80" s="1"/>
  <c r="G128" i="81" s="1"/>
  <c r="J128" i="81" s="1"/>
  <c r="G113" i="80"/>
  <c r="J113" i="80" s="1"/>
  <c r="G113" i="81" s="1"/>
  <c r="J113" i="81" s="1"/>
  <c r="G197" i="80"/>
  <c r="J197" i="80" s="1"/>
  <c r="G197" i="81" s="1"/>
  <c r="J197" i="81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G70" i="77"/>
  <c r="G175" i="77"/>
  <c r="G206" i="83"/>
  <c r="J206" i="83" s="1"/>
  <c r="E206" i="84" s="1"/>
  <c r="G152" i="83"/>
  <c r="J152" i="83" s="1"/>
  <c r="E152" i="84" s="1"/>
  <c r="G155" i="83"/>
  <c r="J155" i="83" s="1"/>
  <c r="E155" i="84" s="1"/>
  <c r="G125" i="83"/>
  <c r="J125" i="83" s="1"/>
  <c r="E12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203" i="82"/>
  <c r="J203" i="82" s="1"/>
  <c r="E203" i="83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P5" i="74"/>
  <c r="R260" i="74"/>
  <c r="E149" i="82" l="1"/>
  <c r="G149" i="82" s="1"/>
  <c r="J149" i="82" s="1"/>
  <c r="E149" i="83" s="1"/>
  <c r="G149" i="83" s="1"/>
  <c r="J149" i="83" s="1"/>
  <c r="E149" i="84" s="1"/>
  <c r="E156" i="82"/>
  <c r="G156" i="82" s="1"/>
  <c r="J156" i="82" s="1"/>
  <c r="E156" i="83" s="1"/>
  <c r="G156" i="83" s="1"/>
  <c r="J156" i="83" s="1"/>
  <c r="E156" i="84" s="1"/>
  <c r="E157" i="82"/>
  <c r="G157" i="82" s="1"/>
  <c r="J157" i="82" s="1"/>
  <c r="E157" i="83" s="1"/>
  <c r="G157" i="83" s="1"/>
  <c r="J157" i="83" s="1"/>
  <c r="E157" i="84" s="1"/>
  <c r="E202" i="82"/>
  <c r="G202" i="82" s="1"/>
  <c r="J202" i="82" s="1"/>
  <c r="E202" i="83" s="1"/>
  <c r="G202" i="83" s="1"/>
  <c r="J202" i="83" s="1"/>
  <c r="E202" i="84" s="1"/>
  <c r="E212" i="82"/>
  <c r="G212" i="82" s="1"/>
  <c r="J212" i="82" s="1"/>
  <c r="E212" i="83" s="1"/>
  <c r="G212" i="83" s="1"/>
  <c r="J212" i="83" s="1"/>
  <c r="E212" i="84" s="1"/>
  <c r="E210" i="82"/>
  <c r="G210" i="82" s="1"/>
  <c r="J210" i="82" s="1"/>
  <c r="E210" i="83" s="1"/>
  <c r="G210" i="83" s="1"/>
  <c r="J210" i="83" s="1"/>
  <c r="E210" i="84" s="1"/>
  <c r="E128" i="82"/>
  <c r="G128" i="82" s="1"/>
  <c r="J128" i="82" s="1"/>
  <c r="E128" i="83" s="1"/>
  <c r="G128" i="83" s="1"/>
  <c r="J128" i="83" s="1"/>
  <c r="E128" i="84" s="1"/>
  <c r="E209" i="82"/>
  <c r="G209" i="82" s="1"/>
  <c r="J209" i="82" s="1"/>
  <c r="E209" i="83" s="1"/>
  <c r="G209" i="83" s="1"/>
  <c r="J209" i="83" s="1"/>
  <c r="E209" i="84" s="1"/>
  <c r="E195" i="82"/>
  <c r="G195" i="82" s="1"/>
  <c r="J195" i="82" s="1"/>
  <c r="E195" i="83" s="1"/>
  <c r="G195" i="83" s="1"/>
  <c r="J195" i="83" s="1"/>
  <c r="E195" i="84" s="1"/>
  <c r="E150" i="82"/>
  <c r="G150" i="82" s="1"/>
  <c r="J150" i="82" s="1"/>
  <c r="E150" i="83" s="1"/>
  <c r="G150" i="83" s="1"/>
  <c r="J150" i="83" s="1"/>
  <c r="E150" i="84" s="1"/>
  <c r="E196" i="82"/>
  <c r="G196" i="82" s="1"/>
  <c r="J196" i="82" s="1"/>
  <c r="E196" i="83" s="1"/>
  <c r="G196" i="83" s="1"/>
  <c r="J196" i="83" s="1"/>
  <c r="E196" i="84" s="1"/>
  <c r="E147" i="82"/>
  <c r="G147" i="82" s="1"/>
  <c r="J147" i="82" s="1"/>
  <c r="E147" i="83" s="1"/>
  <c r="G147" i="83" s="1"/>
  <c r="J147" i="83" s="1"/>
  <c r="E147" i="84" s="1"/>
  <c r="G252" i="83"/>
  <c r="J252" i="83" s="1"/>
  <c r="E252" i="84" s="1"/>
  <c r="E239" i="83"/>
  <c r="G239" i="83" s="1"/>
  <c r="J239" i="83" s="1"/>
  <c r="E197" i="82"/>
  <c r="G197" i="82" s="1"/>
  <c r="J197" i="82" s="1"/>
  <c r="E197" i="83" s="1"/>
  <c r="G197" i="83" s="1"/>
  <c r="J197" i="83" s="1"/>
  <c r="E197" i="84" s="1"/>
  <c r="E204" i="82"/>
  <c r="G204" i="82" s="1"/>
  <c r="J204" i="82" s="1"/>
  <c r="E204" i="83" s="1"/>
  <c r="G204" i="83" s="1"/>
  <c r="J204" i="83" s="1"/>
  <c r="E204" i="84" s="1"/>
  <c r="E182" i="82"/>
  <c r="G182" i="82" s="1"/>
  <c r="J182" i="82" s="1"/>
  <c r="E182" i="83" s="1"/>
  <c r="G182" i="83" s="1"/>
  <c r="J182" i="83" s="1"/>
  <c r="E182" i="84" s="1"/>
  <c r="E113" i="82"/>
  <c r="G113" i="82" s="1"/>
  <c r="J113" i="82" s="1"/>
  <c r="E113" i="83" s="1"/>
  <c r="G113" i="83" s="1"/>
  <c r="J113" i="83" s="1"/>
  <c r="E113" i="84" s="1"/>
  <c r="E198" i="82"/>
  <c r="G198" i="82" s="1"/>
  <c r="J198" i="82" s="1"/>
  <c r="E198" i="83" s="1"/>
  <c r="G198" i="83" s="1"/>
  <c r="J198" i="83" s="1"/>
  <c r="E198" i="84" s="1"/>
  <c r="E211" i="82"/>
  <c r="G211" i="82" s="1"/>
  <c r="J211" i="82" s="1"/>
  <c r="E211" i="83" s="1"/>
  <c r="G211" i="83" s="1"/>
  <c r="J211" i="83" s="1"/>
  <c r="E211" i="84" s="1"/>
  <c r="G229" i="88"/>
  <c r="J229" i="88" s="1"/>
  <c r="E229" i="89" s="1"/>
  <c r="G229" i="89" s="1"/>
  <c r="J229" i="89" s="1"/>
  <c r="E229" i="90" s="1"/>
  <c r="G232" i="81"/>
  <c r="J232" i="81" s="1"/>
  <c r="E232" i="82" s="1"/>
  <c r="G240" i="81"/>
  <c r="J240" i="81" s="1"/>
  <c r="E240" i="82" s="1"/>
  <c r="G241" i="81"/>
  <c r="J241" i="81" s="1"/>
  <c r="E241" i="82" s="1"/>
  <c r="G237" i="89"/>
  <c r="J237" i="89" s="1"/>
  <c r="E237" i="90" s="1"/>
  <c r="G231" i="83"/>
  <c r="J231" i="83" s="1"/>
  <c r="E231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G203" i="83"/>
  <c r="J203" i="83" s="1"/>
  <c r="E203" i="84" s="1"/>
  <c r="G39" i="84"/>
  <c r="J39" i="84" s="1"/>
  <c r="E39" i="85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52" i="84" l="1"/>
  <c r="J252" i="84" s="1"/>
  <c r="E252" i="85" s="1"/>
  <c r="E239" i="84"/>
  <c r="G239" i="84" s="1"/>
  <c r="J239" i="84" s="1"/>
  <c r="G231" i="84"/>
  <c r="J231" i="84" s="1"/>
  <c r="G229" i="90"/>
  <c r="J229" i="90" s="1"/>
  <c r="G237" i="90"/>
  <c r="J237" i="90" s="1"/>
  <c r="G232" i="82"/>
  <c r="J232" i="82" s="1"/>
  <c r="E232" i="83" s="1"/>
  <c r="G240" i="82"/>
  <c r="J240" i="82" s="1"/>
  <c r="E240" i="83" s="1"/>
  <c r="G241" i="82"/>
  <c r="J241" i="82" s="1"/>
  <c r="E241" i="83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G9" i="83"/>
  <c r="J9" i="83" s="1"/>
  <c r="E9" i="84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252" i="85" l="1"/>
  <c r="J252" i="85" s="1"/>
  <c r="E239" i="85"/>
  <c r="G239" i="85" s="1"/>
  <c r="J239" i="85" s="1"/>
  <c r="G252" i="86" s="1"/>
  <c r="J252" i="86" s="1"/>
  <c r="E231" i="85"/>
  <c r="G169" i="103"/>
  <c r="J169" i="103" s="1"/>
  <c r="G232" i="83"/>
  <c r="J232" i="83" s="1"/>
  <c r="E232" i="84" s="1"/>
  <c r="G240" i="83"/>
  <c r="J240" i="83" s="1"/>
  <c r="E240" i="84" s="1"/>
  <c r="G241" i="83"/>
  <c r="J241" i="83" s="1"/>
  <c r="E241" i="84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175" i="80"/>
  <c r="J175" i="80" s="1"/>
  <c r="G175" i="81" s="1"/>
  <c r="J175" i="81" s="1"/>
  <c r="G71" i="80"/>
  <c r="J71" i="80" s="1"/>
  <c r="G71" i="81" s="1"/>
  <c r="J71" i="81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71" i="82" l="1"/>
  <c r="G71" i="82" s="1"/>
  <c r="J71" i="82" s="1"/>
  <c r="E71" i="83" s="1"/>
  <c r="G71" i="83" s="1"/>
  <c r="J71" i="83" s="1"/>
  <c r="E71" i="84" s="1"/>
  <c r="E175" i="82"/>
  <c r="G175" i="82" s="1"/>
  <c r="J175" i="82" s="1"/>
  <c r="E175" i="83" s="1"/>
  <c r="G175" i="83" s="1"/>
  <c r="J175" i="83" s="1"/>
  <c r="E175" i="84" s="1"/>
  <c r="E70" i="82"/>
  <c r="G70" i="82" s="1"/>
  <c r="J70" i="82" s="1"/>
  <c r="E70" i="83" s="1"/>
  <c r="G70" i="83" s="1"/>
  <c r="J70" i="83" s="1"/>
  <c r="E70" i="84" s="1"/>
  <c r="G169" i="104"/>
  <c r="J169" i="104" s="1"/>
  <c r="G232" i="84"/>
  <c r="J232" i="84" s="1"/>
  <c r="E232" i="85" s="1"/>
  <c r="G240" i="84"/>
  <c r="J240" i="84" s="1"/>
  <c r="E240" i="85" s="1"/>
  <c r="G241" i="84"/>
  <c r="J241" i="84" s="1"/>
  <c r="E241" i="85" s="1"/>
  <c r="G229" i="92"/>
  <c r="J229" i="92" s="1"/>
  <c r="G237" i="92"/>
  <c r="J237" i="92" s="1"/>
  <c r="G231" i="86"/>
  <c r="J231" i="86" s="1"/>
  <c r="G239" i="87" s="1"/>
  <c r="J239" i="87" s="1"/>
  <c r="G252" i="88" s="1"/>
  <c r="J252" i="88" s="1"/>
  <c r="E252" i="89" s="1"/>
  <c r="G239" i="86"/>
  <c r="J239" i="86" s="1"/>
  <c r="G252" i="87" s="1"/>
  <c r="J252" i="87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0" i="85"/>
  <c r="J10" i="85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97" i="87"/>
  <c r="J197" i="87" s="1"/>
  <c r="G198" i="87"/>
  <c r="J198" i="87" s="1"/>
  <c r="G194" i="88"/>
  <c r="J194" i="88" s="1"/>
  <c r="G206" i="88"/>
  <c r="J206" i="88" s="1"/>
  <c r="G195" i="87"/>
  <c r="J195" i="87" s="1"/>
  <c r="G149" i="87"/>
  <c r="J149" i="87" s="1"/>
  <c r="G226" i="88"/>
  <c r="J226" i="88" s="1"/>
  <c r="G153" i="88"/>
  <c r="J153" i="88" s="1"/>
  <c r="G210" i="87"/>
  <c r="J210" i="87" s="1"/>
  <c r="G213" i="88"/>
  <c r="J213" i="88" s="1"/>
  <c r="G151" i="88"/>
  <c r="J151" i="88" s="1"/>
  <c r="G182" i="87"/>
  <c r="J182" i="87" s="1"/>
  <c r="G209" i="87"/>
  <c r="J209" i="87" s="1"/>
  <c r="G203" i="87"/>
  <c r="J203" i="87" s="1"/>
  <c r="G152" i="88"/>
  <c r="J152" i="88" s="1"/>
  <c r="G211" i="87"/>
  <c r="J211" i="87" s="1"/>
  <c r="G155" i="88"/>
  <c r="J155" i="88" s="1"/>
  <c r="G204" i="87"/>
  <c r="J204" i="87" s="1"/>
  <c r="G156" i="87"/>
  <c r="J156" i="87" s="1"/>
  <c r="G125" i="88"/>
  <c r="J125" i="88" s="1"/>
  <c r="G9" i="86"/>
  <c r="J9" i="86" s="1"/>
  <c r="G9" i="87" s="1"/>
  <c r="J9" i="87" s="1"/>
  <c r="G39" i="87"/>
  <c r="J39" i="87" s="1"/>
  <c r="G39" i="88" s="1"/>
  <c r="J39" i="88" s="1"/>
  <c r="E39" i="89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3" i="88"/>
  <c r="J83" i="88" s="1"/>
  <c r="G193" i="88"/>
  <c r="J193" i="88" s="1"/>
  <c r="G231" i="88"/>
  <c r="J231" i="88" s="1"/>
  <c r="E231" i="89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N204" i="64"/>
  <c r="X107" i="64"/>
  <c r="J206" i="64" s="1"/>
  <c r="K207" i="64" s="1"/>
  <c r="E155" i="89" l="1"/>
  <c r="G155" i="89" s="1"/>
  <c r="J155" i="89" s="1"/>
  <c r="E155" i="90" s="1"/>
  <c r="G155" i="90" s="1"/>
  <c r="J155" i="90" s="1"/>
  <c r="E181" i="89"/>
  <c r="G181" i="89" s="1"/>
  <c r="J181" i="89" s="1"/>
  <c r="E181" i="90" s="1"/>
  <c r="G181" i="90" s="1"/>
  <c r="J181" i="90" s="1"/>
  <c r="E152" i="89"/>
  <c r="G152" i="89" s="1"/>
  <c r="J152" i="89" s="1"/>
  <c r="E152" i="90" s="1"/>
  <c r="G152" i="90" s="1"/>
  <c r="J152" i="90" s="1"/>
  <c r="E226" i="89"/>
  <c r="G226" i="89" s="1"/>
  <c r="J226" i="89" s="1"/>
  <c r="E226" i="90" s="1"/>
  <c r="G226" i="90" s="1"/>
  <c r="J226" i="90" s="1"/>
  <c r="E213" i="89"/>
  <c r="G213" i="89" s="1"/>
  <c r="J213" i="89" s="1"/>
  <c r="E213" i="90" s="1"/>
  <c r="G213" i="90" s="1"/>
  <c r="J213" i="90" s="1"/>
  <c r="E205" i="89"/>
  <c r="G205" i="89" s="1"/>
  <c r="J205" i="89" s="1"/>
  <c r="E205" i="90" s="1"/>
  <c r="G205" i="90" s="1"/>
  <c r="J205" i="90" s="1"/>
  <c r="E208" i="89"/>
  <c r="G208" i="89" s="1"/>
  <c r="J208" i="89" s="1"/>
  <c r="E208" i="90" s="1"/>
  <c r="G208" i="90" s="1"/>
  <c r="J208" i="90" s="1"/>
  <c r="G252" i="89"/>
  <c r="J252" i="89" s="1"/>
  <c r="E252" i="90" s="1"/>
  <c r="E239" i="89"/>
  <c r="G239" i="89" s="1"/>
  <c r="J239" i="89" s="1"/>
  <c r="E84" i="89"/>
  <c r="G84" i="89" s="1"/>
  <c r="J84" i="89" s="1"/>
  <c r="E84" i="90" s="1"/>
  <c r="G84" i="90" s="1"/>
  <c r="J84" i="90" s="1"/>
  <c r="E148" i="89"/>
  <c r="G148" i="89" s="1"/>
  <c r="J148" i="89" s="1"/>
  <c r="E148" i="90" s="1"/>
  <c r="G148" i="90" s="1"/>
  <c r="J148" i="90" s="1"/>
  <c r="E153" i="89"/>
  <c r="G153" i="89" s="1"/>
  <c r="J153" i="89" s="1"/>
  <c r="E153" i="90" s="1"/>
  <c r="G153" i="90" s="1"/>
  <c r="J153" i="90" s="1"/>
  <c r="E193" i="89"/>
  <c r="G193" i="89" s="1"/>
  <c r="J193" i="89" s="1"/>
  <c r="E193" i="90" s="1"/>
  <c r="G193" i="90" s="1"/>
  <c r="J193" i="90" s="1"/>
  <c r="E177" i="89"/>
  <c r="G177" i="89" s="1"/>
  <c r="J177" i="89" s="1"/>
  <c r="E177" i="90" s="1"/>
  <c r="G177" i="90" s="1"/>
  <c r="J177" i="90" s="1"/>
  <c r="E125" i="89"/>
  <c r="G125" i="89" s="1"/>
  <c r="J125" i="89" s="1"/>
  <c r="E125" i="90" s="1"/>
  <c r="G125" i="90" s="1"/>
  <c r="J125" i="90" s="1"/>
  <c r="E206" i="89"/>
  <c r="G206" i="89" s="1"/>
  <c r="J206" i="89" s="1"/>
  <c r="E206" i="90" s="1"/>
  <c r="G206" i="90" s="1"/>
  <c r="J206" i="90" s="1"/>
  <c r="E126" i="89"/>
  <c r="G126" i="89" s="1"/>
  <c r="J126" i="89" s="1"/>
  <c r="E126" i="90" s="1"/>
  <c r="G126" i="90" s="1"/>
  <c r="J126" i="90" s="1"/>
  <c r="E83" i="89"/>
  <c r="G83" i="89" s="1"/>
  <c r="J83" i="89" s="1"/>
  <c r="E83" i="90" s="1"/>
  <c r="G83" i="90" s="1"/>
  <c r="J83" i="90" s="1"/>
  <c r="E127" i="89"/>
  <c r="G127" i="89" s="1"/>
  <c r="J127" i="89" s="1"/>
  <c r="E127" i="90" s="1"/>
  <c r="G127" i="90" s="1"/>
  <c r="J127" i="90" s="1"/>
  <c r="E151" i="89"/>
  <c r="G151" i="89" s="1"/>
  <c r="J151" i="89" s="1"/>
  <c r="E151" i="90" s="1"/>
  <c r="G151" i="90" s="1"/>
  <c r="J151" i="90" s="1"/>
  <c r="E194" i="89"/>
  <c r="G194" i="89" s="1"/>
  <c r="J194" i="89" s="1"/>
  <c r="E194" i="90" s="1"/>
  <c r="G194" i="90" s="1"/>
  <c r="J194" i="90" s="1"/>
  <c r="G22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E231" i="90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198" i="88"/>
  <c r="J198" i="88" s="1"/>
  <c r="G147" i="88"/>
  <c r="J147" i="88" s="1"/>
  <c r="G156" i="88"/>
  <c r="J156" i="88" s="1"/>
  <c r="G196" i="88"/>
  <c r="J196" i="88" s="1"/>
  <c r="G10" i="88"/>
  <c r="J10" i="88" s="1"/>
  <c r="G204" i="88"/>
  <c r="J204" i="88" s="1"/>
  <c r="G149" i="88"/>
  <c r="J149" i="88" s="1"/>
  <c r="G182" i="88"/>
  <c r="J182" i="88" s="1"/>
  <c r="G202" i="88"/>
  <c r="J202" i="88" s="1"/>
  <c r="G11" i="88"/>
  <c r="J11" i="88" s="1"/>
  <c r="G150" i="88"/>
  <c r="J150" i="88" s="1"/>
  <c r="G9" i="88"/>
  <c r="J9" i="88" s="1"/>
  <c r="G113" i="87"/>
  <c r="J113" i="87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G39" i="89"/>
  <c r="J39" i="89" s="1"/>
  <c r="E39" i="90" s="1"/>
  <c r="G94" i="106"/>
  <c r="J94" i="106" s="1"/>
  <c r="G114" i="106"/>
  <c r="J114" i="106" s="1"/>
  <c r="G71" i="84"/>
  <c r="J71" i="84" s="1"/>
  <c r="E71" i="85" s="1"/>
  <c r="G190" i="77"/>
  <c r="G70" i="84"/>
  <c r="J70" i="84" s="1"/>
  <c r="E70" i="85" s="1"/>
  <c r="G82" i="77"/>
  <c r="G173" i="77"/>
  <c r="G174" i="78" s="1"/>
  <c r="J174" i="78" s="1"/>
  <c r="G175" i="84"/>
  <c r="J175" i="84" s="1"/>
  <c r="E175" i="85" s="1"/>
  <c r="G103" i="77"/>
  <c r="G102" i="78" s="1"/>
  <c r="J102" i="78" s="1"/>
  <c r="G104" i="77"/>
  <c r="G20" i="77"/>
  <c r="G24" i="77"/>
  <c r="G26" i="77"/>
  <c r="G25" i="77"/>
  <c r="G19" i="77"/>
  <c r="G21" i="77"/>
  <c r="G23" i="77"/>
  <c r="G168" i="78"/>
  <c r="J168" i="78" s="1"/>
  <c r="K213" i="64"/>
  <c r="K215" i="64" s="1"/>
  <c r="G252" i="90" l="1"/>
  <c r="J252" i="90" s="1"/>
  <c r="E239" i="90"/>
  <c r="E212" i="89"/>
  <c r="G212" i="89" s="1"/>
  <c r="J212" i="89" s="1"/>
  <c r="E212" i="90" s="1"/>
  <c r="G212" i="90" s="1"/>
  <c r="J212" i="90" s="1"/>
  <c r="E128" i="89"/>
  <c r="G128" i="89" s="1"/>
  <c r="J128" i="89" s="1"/>
  <c r="E128" i="90" s="1"/>
  <c r="G128" i="90" s="1"/>
  <c r="J128" i="90" s="1"/>
  <c r="E204" i="89"/>
  <c r="G204" i="89" s="1"/>
  <c r="J204" i="89" s="1"/>
  <c r="E204" i="90" s="1"/>
  <c r="G204" i="90" s="1"/>
  <c r="J204" i="90" s="1"/>
  <c r="E149" i="89"/>
  <c r="G149" i="89" s="1"/>
  <c r="J149" i="89" s="1"/>
  <c r="E149" i="90" s="1"/>
  <c r="G149" i="90" s="1"/>
  <c r="J149" i="90" s="1"/>
  <c r="E10" i="89"/>
  <c r="G10" i="89" s="1"/>
  <c r="J10" i="89" s="1"/>
  <c r="E10" i="90" s="1"/>
  <c r="G10" i="90" s="1"/>
  <c r="J10" i="90" s="1"/>
  <c r="E196" i="89"/>
  <c r="G196" i="89" s="1"/>
  <c r="J196" i="89" s="1"/>
  <c r="E196" i="90" s="1"/>
  <c r="G196" i="90" s="1"/>
  <c r="J196" i="90" s="1"/>
  <c r="E195" i="89"/>
  <c r="G195" i="89" s="1"/>
  <c r="J195" i="89" s="1"/>
  <c r="E195" i="90" s="1"/>
  <c r="G195" i="90" s="1"/>
  <c r="J195" i="90" s="1"/>
  <c r="E150" i="89"/>
  <c r="G150" i="89" s="1"/>
  <c r="J150" i="89" s="1"/>
  <c r="E150" i="90" s="1"/>
  <c r="G150" i="90" s="1"/>
  <c r="J150" i="90" s="1"/>
  <c r="E156" i="89"/>
  <c r="G156" i="89" s="1"/>
  <c r="J156" i="89" s="1"/>
  <c r="E156" i="90" s="1"/>
  <c r="G156" i="90" s="1"/>
  <c r="J156" i="90" s="1"/>
  <c r="E197" i="89"/>
  <c r="G197" i="89" s="1"/>
  <c r="J197" i="89" s="1"/>
  <c r="E197" i="90" s="1"/>
  <c r="G197" i="90" s="1"/>
  <c r="J197" i="90" s="1"/>
  <c r="E210" i="89"/>
  <c r="G210" i="89" s="1"/>
  <c r="J210" i="89" s="1"/>
  <c r="E210" i="90" s="1"/>
  <c r="G210" i="90" s="1"/>
  <c r="J210" i="90" s="1"/>
  <c r="E11" i="89"/>
  <c r="G11" i="89" s="1"/>
  <c r="J11" i="89" s="1"/>
  <c r="E11" i="90" s="1"/>
  <c r="G11" i="90" s="1"/>
  <c r="J11" i="90" s="1"/>
  <c r="E147" i="89"/>
  <c r="G147" i="89" s="1"/>
  <c r="J147" i="89" s="1"/>
  <c r="E147" i="90" s="1"/>
  <c r="G147" i="90" s="1"/>
  <c r="J147" i="90" s="1"/>
  <c r="E157" i="89"/>
  <c r="G157" i="89" s="1"/>
  <c r="J157" i="89" s="1"/>
  <c r="E157" i="90" s="1"/>
  <c r="G157" i="90" s="1"/>
  <c r="J157" i="90" s="1"/>
  <c r="E9" i="89"/>
  <c r="G9" i="89" s="1"/>
  <c r="J9" i="89" s="1"/>
  <c r="E9" i="90" s="1"/>
  <c r="G9" i="90" s="1"/>
  <c r="J9" i="90" s="1"/>
  <c r="E209" i="89"/>
  <c r="G209" i="89" s="1"/>
  <c r="J209" i="89" s="1"/>
  <c r="E209" i="90" s="1"/>
  <c r="G209" i="90" s="1"/>
  <c r="J209" i="90" s="1"/>
  <c r="E202" i="89"/>
  <c r="G202" i="89" s="1"/>
  <c r="J202" i="89" s="1"/>
  <c r="E202" i="90" s="1"/>
  <c r="G202" i="90" s="1"/>
  <c r="J202" i="90" s="1"/>
  <c r="E198" i="89"/>
  <c r="G198" i="89" s="1"/>
  <c r="J198" i="89" s="1"/>
  <c r="E198" i="90" s="1"/>
  <c r="G198" i="90" s="1"/>
  <c r="J198" i="90" s="1"/>
  <c r="E211" i="89"/>
  <c r="G211" i="89" s="1"/>
  <c r="J211" i="89" s="1"/>
  <c r="E211" i="90" s="1"/>
  <c r="G211" i="90" s="1"/>
  <c r="J211" i="90" s="1"/>
  <c r="E182" i="89"/>
  <c r="G182" i="89" s="1"/>
  <c r="J182" i="89" s="1"/>
  <c r="E182" i="90" s="1"/>
  <c r="G182" i="90" s="1"/>
  <c r="J182" i="90" s="1"/>
  <c r="E203" i="89"/>
  <c r="G203" i="89" s="1"/>
  <c r="J203" i="89" s="1"/>
  <c r="E203" i="90" s="1"/>
  <c r="G203" i="90" s="1"/>
  <c r="J203" i="90" s="1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52" i="91" s="1"/>
  <c r="J252" i="91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113" i="88"/>
  <c r="J113" i="88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206" i="91"/>
  <c r="J206" i="91" s="1"/>
  <c r="G181" i="91"/>
  <c r="J181" i="91" s="1"/>
  <c r="G153" i="91"/>
  <c r="J153" i="91" s="1"/>
  <c r="G148" i="91"/>
  <c r="J148" i="91" s="1"/>
  <c r="G152" i="91"/>
  <c r="J152" i="91" s="1"/>
  <c r="G193" i="91"/>
  <c r="J193" i="91" s="1"/>
  <c r="G205" i="91"/>
  <c r="J205" i="91" s="1"/>
  <c r="G75" i="106"/>
  <c r="J75" i="106" s="1"/>
  <c r="G127" i="91"/>
  <c r="J127" i="91" s="1"/>
  <c r="G155" i="91"/>
  <c r="J155" i="91" s="1"/>
  <c r="G226" i="91"/>
  <c r="J226" i="91" s="1"/>
  <c r="G83" i="91"/>
  <c r="J83" i="91" s="1"/>
  <c r="G39" i="90"/>
  <c r="J39" i="90" s="1"/>
  <c r="G208" i="91"/>
  <c r="J208" i="91" s="1"/>
  <c r="G213" i="91"/>
  <c r="J213" i="91" s="1"/>
  <c r="G126" i="91"/>
  <c r="J126" i="91" s="1"/>
  <c r="G177" i="91"/>
  <c r="J177" i="91" s="1"/>
  <c r="G125" i="91"/>
  <c r="J125" i="91" s="1"/>
  <c r="G256" i="77"/>
  <c r="G256" i="78" s="1"/>
  <c r="J256" i="78" s="1"/>
  <c r="G154" i="77"/>
  <c r="G130" i="77"/>
  <c r="G86" i="77"/>
  <c r="G225" i="77"/>
  <c r="G225" i="78" s="1"/>
  <c r="J225" i="78" s="1"/>
  <c r="G59" i="77"/>
  <c r="G162" i="77"/>
  <c r="G166" i="77"/>
  <c r="G166" i="78" s="1"/>
  <c r="J166" i="78" s="1"/>
  <c r="G166" i="79" s="1"/>
  <c r="J166" i="79" s="1"/>
  <c r="G74" i="77"/>
  <c r="G74" i="78" s="1"/>
  <c r="J74" i="78" s="1"/>
  <c r="G142" i="77"/>
  <c r="G227" i="77"/>
  <c r="G235" i="78" s="1"/>
  <c r="J235" i="78" s="1"/>
  <c r="G251" i="80" s="1"/>
  <c r="J251" i="80" s="1"/>
  <c r="G56" i="77"/>
  <c r="G56" i="78" s="1"/>
  <c r="J56" i="78" s="1"/>
  <c r="G160" i="77"/>
  <c r="G160" i="78" s="1"/>
  <c r="J160" i="78" s="1"/>
  <c r="G160" i="79" s="1"/>
  <c r="J160" i="79" s="1"/>
  <c r="G146" i="77"/>
  <c r="G254" i="77"/>
  <c r="G143" i="77"/>
  <c r="G143" i="78" s="1"/>
  <c r="J143" i="78" s="1"/>
  <c r="G108" i="77"/>
  <c r="G108" i="78" s="1"/>
  <c r="J108" i="78" s="1"/>
  <c r="G258" i="77"/>
  <c r="G116" i="77"/>
  <c r="G141" i="77"/>
  <c r="G141" i="78" s="1"/>
  <c r="J141" i="78" s="1"/>
  <c r="G171" i="77"/>
  <c r="G171" i="78" s="1"/>
  <c r="J171" i="78" s="1"/>
  <c r="G144" i="77"/>
  <c r="G164" i="77"/>
  <c r="G158" i="77"/>
  <c r="G158" i="78" s="1"/>
  <c r="J158" i="78" s="1"/>
  <c r="G158" i="79" s="1"/>
  <c r="J158" i="79" s="1"/>
  <c r="G36" i="77"/>
  <c r="G36" i="78" s="1"/>
  <c r="J36" i="78" s="1"/>
  <c r="G30" i="77"/>
  <c r="G163" i="77"/>
  <c r="G46" i="77"/>
  <c r="G46" i="78" s="1"/>
  <c r="J46" i="78" s="1"/>
  <c r="G49" i="77"/>
  <c r="G49" i="78" s="1"/>
  <c r="J49" i="78" s="1"/>
  <c r="G172" i="77"/>
  <c r="G101" i="77"/>
  <c r="G54" i="77"/>
  <c r="G54" i="78" s="1"/>
  <c r="J54" i="78" s="1"/>
  <c r="G51" i="77"/>
  <c r="G51" i="78" s="1"/>
  <c r="J51" i="78" s="1"/>
  <c r="G81" i="77"/>
  <c r="G111" i="77"/>
  <c r="G28" i="77"/>
  <c r="G28" i="78" s="1"/>
  <c r="J28" i="78" s="1"/>
  <c r="G47" i="77"/>
  <c r="G47" i="78" s="1"/>
  <c r="J47" i="78" s="1"/>
  <c r="G62" i="77"/>
  <c r="G137" i="77"/>
  <c r="G34" i="77"/>
  <c r="G34" i="78" s="1"/>
  <c r="J34" i="78" s="1"/>
  <c r="G80" i="77"/>
  <c r="G80" i="78" s="1"/>
  <c r="J80" i="78" s="1"/>
  <c r="G42" i="77"/>
  <c r="G145" i="77"/>
  <c r="G29" i="77"/>
  <c r="G29" i="78" s="1"/>
  <c r="J29" i="78" s="1"/>
  <c r="G93" i="77"/>
  <c r="G93" i="78" s="1"/>
  <c r="J93" i="78" s="1"/>
  <c r="G185" i="77"/>
  <c r="G48" i="77"/>
  <c r="G50" i="77"/>
  <c r="G50" i="78" s="1"/>
  <c r="J50" i="78" s="1"/>
  <c r="G253" i="78"/>
  <c r="J253" i="78" s="1"/>
  <c r="G95" i="77"/>
  <c r="G233" i="77"/>
  <c r="G57" i="77"/>
  <c r="G57" i="78" s="1"/>
  <c r="J57" i="78" s="1"/>
  <c r="G52" i="77"/>
  <c r="G52" i="78" s="1"/>
  <c r="J52" i="78" s="1"/>
  <c r="G180" i="77"/>
  <c r="G222" i="77"/>
  <c r="G112" i="77"/>
  <c r="G66" i="77"/>
  <c r="G66" i="78" s="1"/>
  <c r="J66" i="78" s="1"/>
  <c r="G66" i="79" s="1"/>
  <c r="J66" i="79" s="1"/>
  <c r="G69" i="77"/>
  <c r="G139" i="77"/>
  <c r="G99" i="77"/>
  <c r="G99" i="78" s="1"/>
  <c r="J99" i="78" s="1"/>
  <c r="G192" i="77"/>
  <c r="G192" i="78" s="1"/>
  <c r="J192" i="78" s="1"/>
  <c r="G192" i="79" s="1"/>
  <c r="J192" i="79" s="1"/>
  <c r="G32" i="77"/>
  <c r="G55" i="77"/>
  <c r="G65" i="77"/>
  <c r="G65" i="78" s="1"/>
  <c r="J65" i="78" s="1"/>
  <c r="G65" i="79" s="1"/>
  <c r="J65" i="79" s="1"/>
  <c r="G41" i="77"/>
  <c r="G41" i="78" s="1"/>
  <c r="J41" i="78" s="1"/>
  <c r="G53" i="77"/>
  <c r="G90" i="77"/>
  <c r="G61" i="77"/>
  <c r="G61" i="78" s="1"/>
  <c r="J61" i="78" s="1"/>
  <c r="G73" i="77"/>
  <c r="G106" i="77"/>
  <c r="G170" i="77"/>
  <c r="G170" i="78" s="1"/>
  <c r="J170" i="78" s="1"/>
  <c r="G170" i="79" s="1"/>
  <c r="J170" i="79" s="1"/>
  <c r="G79" i="77"/>
  <c r="G79" i="78" s="1"/>
  <c r="J79" i="78" s="1"/>
  <c r="G79" i="79" s="1"/>
  <c r="J79" i="79" s="1"/>
  <c r="G223" i="77"/>
  <c r="G176" i="77"/>
  <c r="G33" i="77"/>
  <c r="G33" i="78" s="1"/>
  <c r="J33" i="78" s="1"/>
  <c r="G135" i="77"/>
  <c r="G135" i="78" s="1"/>
  <c r="J135" i="78" s="1"/>
  <c r="G117" i="77"/>
  <c r="G72" i="77"/>
  <c r="G37" i="77"/>
  <c r="G37" i="78" s="1"/>
  <c r="J37" i="78" s="1"/>
  <c r="G255" i="77"/>
  <c r="G255" i="78" s="1"/>
  <c r="J255" i="78" s="1"/>
  <c r="G191" i="77"/>
  <c r="G107" i="77"/>
  <c r="G27" i="77"/>
  <c r="G27" i="78" s="1"/>
  <c r="J27" i="78" s="1"/>
  <c r="G97" i="77"/>
  <c r="G228" i="77"/>
  <c r="G236" i="78" s="1"/>
  <c r="J236" i="78" s="1"/>
  <c r="G85" i="77"/>
  <c r="G118" i="77"/>
  <c r="G118" i="78" s="1"/>
  <c r="J118" i="78" s="1"/>
  <c r="G58" i="77"/>
  <c r="G58" i="78" s="1"/>
  <c r="J58" i="78" s="1"/>
  <c r="G220" i="77"/>
  <c r="G183" i="77"/>
  <c r="G230" i="77"/>
  <c r="G43" i="77"/>
  <c r="G43" i="78" s="1"/>
  <c r="J43" i="78" s="1"/>
  <c r="G91" i="77"/>
  <c r="G121" i="77"/>
  <c r="G40" i="77"/>
  <c r="G40" i="78" s="1"/>
  <c r="J40" i="78" s="1"/>
  <c r="G110" i="77"/>
  <c r="G159" i="77"/>
  <c r="G78" i="77"/>
  <c r="G78" i="78" s="1"/>
  <c r="J78" i="78" s="1"/>
  <c r="G100" i="77"/>
  <c r="G100" i="78" s="1"/>
  <c r="J100" i="78" s="1"/>
  <c r="G92" i="77"/>
  <c r="G224" i="77"/>
  <c r="G89" i="77"/>
  <c r="G89" i="78" s="1"/>
  <c r="J89" i="78" s="1"/>
  <c r="G98" i="77"/>
  <c r="G98" i="78" s="1"/>
  <c r="J98" i="78" s="1"/>
  <c r="G67" i="77"/>
  <c r="G77" i="77"/>
  <c r="G77" i="78" s="1"/>
  <c r="J77" i="78" s="1"/>
  <c r="G64" i="77"/>
  <c r="G64" i="78" s="1"/>
  <c r="J64" i="78" s="1"/>
  <c r="G123" i="77"/>
  <c r="G138" i="77"/>
  <c r="G31" i="77"/>
  <c r="G31" i="78" s="1"/>
  <c r="J31" i="78" s="1"/>
  <c r="G179" i="77"/>
  <c r="G179" i="78" s="1"/>
  <c r="J179" i="78" s="1"/>
  <c r="G68" i="77"/>
  <c r="G120" i="77"/>
  <c r="G44" i="77"/>
  <c r="G44" i="78" s="1"/>
  <c r="J44" i="78" s="1"/>
  <c r="G215" i="77"/>
  <c r="G215" i="78" s="1"/>
  <c r="J215" i="78" s="1"/>
  <c r="G167" i="77"/>
  <c r="G234" i="77"/>
  <c r="G242" i="79" s="1"/>
  <c r="J242" i="79" s="1"/>
  <c r="G115" i="77"/>
  <c r="G115" i="78" s="1"/>
  <c r="J115" i="78" s="1"/>
  <c r="G140" i="77"/>
  <c r="G140" i="78" s="1"/>
  <c r="J140" i="78" s="1"/>
  <c r="G184" i="77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E113" i="89"/>
  <c r="G113" i="89" s="1"/>
  <c r="J113" i="89" s="1"/>
  <c r="E113" i="90" s="1"/>
  <c r="G113" i="90" s="1"/>
  <c r="J113" i="90" s="1"/>
  <c r="G113" i="91" s="1"/>
  <c r="J113" i="91" s="1"/>
  <c r="G113" i="92" s="1"/>
  <c r="J113" i="92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E240" i="89" s="1"/>
  <c r="G241" i="88"/>
  <c r="J241" i="88" s="1"/>
  <c r="E241" i="89" s="1"/>
  <c r="G232" i="88"/>
  <c r="J232" i="88" s="1"/>
  <c r="E232" i="89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2" i="92" s="1"/>
  <c r="J252" i="92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51" i="81" s="1"/>
  <c r="J251" i="81" s="1"/>
  <c r="E251" i="82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G122" i="77"/>
  <c r="G122" i="78" s="1"/>
  <c r="J122" i="78" s="1"/>
  <c r="G132" i="77"/>
  <c r="G165" i="77"/>
  <c r="G165" i="78" s="1"/>
  <c r="J165" i="78" s="1"/>
  <c r="G165" i="79" s="1"/>
  <c r="J165" i="79" s="1"/>
  <c r="G194" i="92"/>
  <c r="J194" i="92" s="1"/>
  <c r="G221" i="77"/>
  <c r="G221" i="78" s="1"/>
  <c r="J221" i="78" s="1"/>
  <c r="G221" i="79" s="1"/>
  <c r="J221" i="79" s="1"/>
  <c r="G161" i="77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G38" i="77"/>
  <c r="G38" i="78" s="1"/>
  <c r="J38" i="78" s="1"/>
  <c r="G96" i="77"/>
  <c r="G136" i="77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18" i="77" l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52" i="93" s="1"/>
  <c r="J252" i="93" s="1"/>
  <c r="G230" i="80"/>
  <c r="J230" i="80" s="1"/>
  <c r="G232" i="89"/>
  <c r="J232" i="89" s="1"/>
  <c r="E232" i="90" s="1"/>
  <c r="G240" i="89"/>
  <c r="J240" i="89" s="1"/>
  <c r="E240" i="90" s="1"/>
  <c r="G241" i="89"/>
  <c r="J241" i="89" s="1"/>
  <c r="E241" i="90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E112" i="82" s="1"/>
  <c r="G111" i="79"/>
  <c r="J111" i="79" s="1"/>
  <c r="G111" i="80" s="1"/>
  <c r="J111" i="80" s="1"/>
  <c r="G111" i="81" s="1"/>
  <c r="J111" i="81" s="1"/>
  <c r="E111" i="82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E145" i="82" s="1"/>
  <c r="G233" i="79"/>
  <c r="J233" i="79" s="1"/>
  <c r="G53" i="79"/>
  <c r="J53" i="79" s="1"/>
  <c r="G53" i="80" s="1"/>
  <c r="J53" i="80" s="1"/>
  <c r="G53" i="81" s="1"/>
  <c r="J53" i="81" s="1"/>
  <c r="E53" i="82" s="1"/>
  <c r="G191" i="79"/>
  <c r="J191" i="79" s="1"/>
  <c r="G191" i="80" s="1"/>
  <c r="J191" i="80" s="1"/>
  <c r="G191" i="81" s="1"/>
  <c r="J191" i="81" s="1"/>
  <c r="E191" i="82" s="1"/>
  <c r="G90" i="79"/>
  <c r="J90" i="79" s="1"/>
  <c r="G90" i="80" s="1"/>
  <c r="J90" i="80" s="1"/>
  <c r="G90" i="81" s="1"/>
  <c r="J90" i="81" s="1"/>
  <c r="E90" i="82" s="1"/>
  <c r="G144" i="79"/>
  <c r="J144" i="79" s="1"/>
  <c r="G144" i="80" s="1"/>
  <c r="J144" i="80" s="1"/>
  <c r="G144" i="81" s="1"/>
  <c r="J144" i="81" s="1"/>
  <c r="E144" i="82" s="1"/>
  <c r="G101" i="79"/>
  <c r="J101" i="79" s="1"/>
  <c r="G101" i="80" s="1"/>
  <c r="J101" i="80" s="1"/>
  <c r="G101" i="81" s="1"/>
  <c r="J101" i="81" s="1"/>
  <c r="E101" i="82" s="1"/>
  <c r="G162" i="79"/>
  <c r="J162" i="79" s="1"/>
  <c r="G162" i="80" s="1"/>
  <c r="J162" i="80" s="1"/>
  <c r="G162" i="81" s="1"/>
  <c r="J162" i="81" s="1"/>
  <c r="E162" i="82" s="1"/>
  <c r="G154" i="79"/>
  <c r="J154" i="79" s="1"/>
  <c r="G154" i="80" s="1"/>
  <c r="J154" i="80" s="1"/>
  <c r="G154" i="81" s="1"/>
  <c r="J154" i="81" s="1"/>
  <c r="E154" i="82" s="1"/>
  <c r="G123" i="79"/>
  <c r="J123" i="79" s="1"/>
  <c r="G123" i="80" s="1"/>
  <c r="J123" i="80" s="1"/>
  <c r="G123" i="81" s="1"/>
  <c r="J123" i="81" s="1"/>
  <c r="E123" i="82" s="1"/>
  <c r="G121" i="79"/>
  <c r="J121" i="79" s="1"/>
  <c r="G121" i="80" s="1"/>
  <c r="J121" i="80" s="1"/>
  <c r="G121" i="81" s="1"/>
  <c r="J121" i="81" s="1"/>
  <c r="E121" i="82" s="1"/>
  <c r="G164" i="79"/>
  <c r="J164" i="79" s="1"/>
  <c r="G164" i="80" s="1"/>
  <c r="J164" i="80" s="1"/>
  <c r="G164" i="81" s="1"/>
  <c r="J164" i="81" s="1"/>
  <c r="E164" i="82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E242" i="82" s="1"/>
  <c r="G138" i="79"/>
  <c r="J138" i="79" s="1"/>
  <c r="G138" i="80" s="1"/>
  <c r="J138" i="80" s="1"/>
  <c r="G138" i="81" s="1"/>
  <c r="J138" i="81" s="1"/>
  <c r="E138" i="82" s="1"/>
  <c r="G220" i="79"/>
  <c r="J220" i="79" s="1"/>
  <c r="G220" i="80" s="1"/>
  <c r="J220" i="80" s="1"/>
  <c r="G220" i="81" s="1"/>
  <c r="J220" i="81" s="1"/>
  <c r="E220" i="82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E142" i="82" s="1"/>
  <c r="G9" i="92"/>
  <c r="J9" i="92" s="1"/>
  <c r="G71" i="88"/>
  <c r="J71" i="88" s="1"/>
  <c r="G227" i="79"/>
  <c r="J227" i="79" s="1"/>
  <c r="G235" i="80" s="1"/>
  <c r="J235" i="80" s="1"/>
  <c r="G251" i="82" s="1"/>
  <c r="J251" i="82" s="1"/>
  <c r="E251" i="83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E172" i="82" s="1"/>
  <c r="G10" i="92"/>
  <c r="J10" i="92" s="1"/>
  <c r="G175" i="88"/>
  <c r="J175" i="88" s="1"/>
  <c r="G70" i="88"/>
  <c r="J70" i="88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E190" i="82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G214" i="77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E33" i="82" s="1"/>
  <c r="G21" i="80"/>
  <c r="J21" i="80" s="1"/>
  <c r="G143" i="81"/>
  <c r="J143" i="81" s="1"/>
  <c r="E143" i="82" s="1"/>
  <c r="G165" i="80"/>
  <c r="J165" i="80" s="1"/>
  <c r="G57" i="81"/>
  <c r="J57" i="81" s="1"/>
  <c r="E57" i="82" s="1"/>
  <c r="G77" i="81"/>
  <c r="J77" i="81" s="1"/>
  <c r="E77" i="82" s="1"/>
  <c r="G66" i="81"/>
  <c r="J66" i="81" s="1"/>
  <c r="E66" i="82" s="1"/>
  <c r="G80" i="81"/>
  <c r="J80" i="81" s="1"/>
  <c r="E80" i="82" s="1"/>
  <c r="G36" i="81"/>
  <c r="J36" i="81" s="1"/>
  <c r="E36" i="82" s="1"/>
  <c r="G31" i="81"/>
  <c r="J31" i="81" s="1"/>
  <c r="E31" i="82" s="1"/>
  <c r="G179" i="81"/>
  <c r="J179" i="81" s="1"/>
  <c r="E179" i="82" s="1"/>
  <c r="G47" i="81"/>
  <c r="J47" i="81" s="1"/>
  <c r="E47" i="82" s="1"/>
  <c r="G140" i="81"/>
  <c r="J140" i="81" s="1"/>
  <c r="E140" i="82" s="1"/>
  <c r="G221" i="80"/>
  <c r="J221" i="80" s="1"/>
  <c r="G160" i="81"/>
  <c r="J160" i="81" s="1"/>
  <c r="E160" i="82" s="1"/>
  <c r="G26" i="80"/>
  <c r="J26" i="80" s="1"/>
  <c r="G115" i="81"/>
  <c r="J115" i="81" s="1"/>
  <c r="E115" i="82" s="1"/>
  <c r="G19" i="80"/>
  <c r="J19" i="80" s="1"/>
  <c r="G118" i="81"/>
  <c r="J118" i="81" s="1"/>
  <c r="E118" i="82" s="1"/>
  <c r="G52" i="81"/>
  <c r="J52" i="81" s="1"/>
  <c r="E52" i="82" s="1"/>
  <c r="G64" i="81"/>
  <c r="J64" i="81" s="1"/>
  <c r="E64" i="82" s="1"/>
  <c r="G58" i="81"/>
  <c r="J58" i="81" s="1"/>
  <c r="E58" i="82" s="1"/>
  <c r="G65" i="81"/>
  <c r="J65" i="81" s="1"/>
  <c r="E65" i="82" s="1"/>
  <c r="G54" i="81"/>
  <c r="J54" i="81" s="1"/>
  <c r="E54" i="82" s="1"/>
  <c r="G20" i="80"/>
  <c r="J20" i="80" s="1"/>
  <c r="G24" i="80"/>
  <c r="J24" i="80" s="1"/>
  <c r="G93" i="81"/>
  <c r="J93" i="81" s="1"/>
  <c r="E93" i="82" s="1"/>
  <c r="G225" i="81"/>
  <c r="J225" i="81" s="1"/>
  <c r="E225" i="82" s="1"/>
  <c r="G41" i="81"/>
  <c r="J41" i="81" s="1"/>
  <c r="E41" i="82" s="1"/>
  <c r="G141" i="81"/>
  <c r="J141" i="81" s="1"/>
  <c r="E141" i="82" s="1"/>
  <c r="G171" i="81"/>
  <c r="J171" i="81" s="1"/>
  <c r="E171" i="82" s="1"/>
  <c r="G192" i="81"/>
  <c r="J192" i="81" s="1"/>
  <c r="E192" i="82" s="1"/>
  <c r="G40" i="81"/>
  <c r="J40" i="81" s="1"/>
  <c r="E40" i="82" s="1"/>
  <c r="G29" i="81"/>
  <c r="J29" i="81" s="1"/>
  <c r="E29" i="82" s="1"/>
  <c r="G166" i="81"/>
  <c r="J166" i="81" s="1"/>
  <c r="E166" i="82" s="1"/>
  <c r="G99" i="81"/>
  <c r="J99" i="81" s="1"/>
  <c r="E99" i="82" s="1"/>
  <c r="G51" i="81"/>
  <c r="J51" i="81" s="1"/>
  <c r="E51" i="82" s="1"/>
  <c r="G170" i="81"/>
  <c r="J170" i="81" s="1"/>
  <c r="E170" i="82" s="1"/>
  <c r="G78" i="81"/>
  <c r="J78" i="81" s="1"/>
  <c r="E78" i="82" s="1"/>
  <c r="G108" i="81"/>
  <c r="J108" i="81" s="1"/>
  <c r="E108" i="82" s="1"/>
  <c r="G50" i="81"/>
  <c r="J50" i="81" s="1"/>
  <c r="E50" i="82" s="1"/>
  <c r="G168" i="81"/>
  <c r="J168" i="81" s="1"/>
  <c r="E168" i="82" s="1"/>
  <c r="G44" i="81"/>
  <c r="J44" i="81" s="1"/>
  <c r="E44" i="82" s="1"/>
  <c r="G22" i="80"/>
  <c r="J22" i="80" s="1"/>
  <c r="G49" i="81"/>
  <c r="J49" i="81" s="1"/>
  <c r="E49" i="82" s="1"/>
  <c r="G28" i="81"/>
  <c r="J28" i="81" s="1"/>
  <c r="E28" i="82" s="1"/>
  <c r="G25" i="80"/>
  <c r="J25" i="80" s="1"/>
  <c r="G215" i="81"/>
  <c r="J215" i="81" s="1"/>
  <c r="E215" i="82" s="1"/>
  <c r="G89" i="81"/>
  <c r="J89" i="81" s="1"/>
  <c r="E89" i="82" s="1"/>
  <c r="G61" i="81"/>
  <c r="J61" i="81" s="1"/>
  <c r="E61" i="82" s="1"/>
  <c r="G74" i="81"/>
  <c r="J74" i="81" s="1"/>
  <c r="E74" i="82" s="1"/>
  <c r="G23" i="80"/>
  <c r="J23" i="80" s="1"/>
  <c r="G79" i="81"/>
  <c r="J79" i="81" s="1"/>
  <c r="E79" i="82" s="1"/>
  <c r="G34" i="81"/>
  <c r="J34" i="81" s="1"/>
  <c r="E34" i="82" s="1"/>
  <c r="G46" i="81"/>
  <c r="J46" i="81" s="1"/>
  <c r="E46" i="82" s="1"/>
  <c r="G56" i="81"/>
  <c r="J56" i="81" s="1"/>
  <c r="E56" i="82" s="1"/>
  <c r="G37" i="81"/>
  <c r="J37" i="81" s="1"/>
  <c r="E37" i="82" s="1"/>
  <c r="G100" i="81"/>
  <c r="J100" i="81" s="1"/>
  <c r="E100" i="82" s="1"/>
  <c r="G43" i="81"/>
  <c r="J43" i="81" s="1"/>
  <c r="E43" i="82" s="1"/>
  <c r="G158" i="81"/>
  <c r="J158" i="81" s="1"/>
  <c r="E158" i="82" s="1"/>
  <c r="G98" i="81"/>
  <c r="J98" i="81" s="1"/>
  <c r="E98" i="82" s="1"/>
  <c r="G27" i="81"/>
  <c r="J27" i="81" s="1"/>
  <c r="E27" i="82" s="1"/>
  <c r="G186" i="81"/>
  <c r="J186" i="81" s="1"/>
  <c r="E186" i="82" s="1"/>
  <c r="G255" i="81"/>
  <c r="J255" i="81" s="1"/>
  <c r="E255" i="82" s="1"/>
  <c r="G104" i="81"/>
  <c r="J104" i="81" s="1"/>
  <c r="E104" i="82" s="1"/>
  <c r="G256" i="81"/>
  <c r="J256" i="81" s="1"/>
  <c r="E256" i="82" s="1"/>
  <c r="G8" i="77"/>
  <c r="G13" i="77"/>
  <c r="G17" i="77"/>
  <c r="G16" i="77"/>
  <c r="G7" i="77"/>
  <c r="G15" i="77"/>
  <c r="G14" i="77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71" i="89" l="1"/>
  <c r="G71" i="89" s="1"/>
  <c r="J71" i="89" s="1"/>
  <c r="E71" i="90" s="1"/>
  <c r="G71" i="90" s="1"/>
  <c r="J71" i="90" s="1"/>
  <c r="E70" i="89"/>
  <c r="G70" i="89" s="1"/>
  <c r="J70" i="89" s="1"/>
  <c r="E70" i="90" s="1"/>
  <c r="G70" i="90" s="1"/>
  <c r="J70" i="90" s="1"/>
  <c r="E175" i="89"/>
  <c r="G175" i="89" s="1"/>
  <c r="J175" i="89" s="1"/>
  <c r="E175" i="90" s="1"/>
  <c r="G175" i="90" s="1"/>
  <c r="J175" i="90" s="1"/>
  <c r="G86" i="80"/>
  <c r="J86" i="80" s="1"/>
  <c r="G87" i="80"/>
  <c r="J87" i="80" s="1"/>
  <c r="G88" i="81" s="1"/>
  <c r="J88" i="81" s="1"/>
  <c r="E88" i="82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E230" i="82" s="1"/>
  <c r="G238" i="81"/>
  <c r="J238" i="81" s="1"/>
  <c r="E238" i="82" s="1"/>
  <c r="G237" i="100"/>
  <c r="J237" i="100" s="1"/>
  <c r="G231" i="93"/>
  <c r="J231" i="93" s="1"/>
  <c r="G239" i="93"/>
  <c r="J239" i="93" s="1"/>
  <c r="G252" i="94" s="1"/>
  <c r="J252" i="94" s="1"/>
  <c r="G253" i="81"/>
  <c r="J253" i="81" s="1"/>
  <c r="E253" i="82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183" i="80"/>
  <c r="J183" i="80" s="1"/>
  <c r="G183" i="81" s="1"/>
  <c r="J183" i="81" s="1"/>
  <c r="G258" i="80"/>
  <c r="J258" i="80" s="1"/>
  <c r="G258" i="81" s="1"/>
  <c r="J258" i="81" s="1"/>
  <c r="G116" i="80"/>
  <c r="J116" i="80" s="1"/>
  <c r="G116" i="81" s="1"/>
  <c r="J116" i="81" s="1"/>
  <c r="G120" i="80"/>
  <c r="J120" i="80" s="1"/>
  <c r="G120" i="81" s="1"/>
  <c r="J120" i="81" s="1"/>
  <c r="G73" i="80"/>
  <c r="J73" i="80" s="1"/>
  <c r="G73" i="81" s="1"/>
  <c r="J73" i="81" s="1"/>
  <c r="G91" i="80"/>
  <c r="J91" i="80" s="1"/>
  <c r="G91" i="81" s="1"/>
  <c r="J91" i="81" s="1"/>
  <c r="G176" i="80"/>
  <c r="J176" i="80" s="1"/>
  <c r="G176" i="81" s="1"/>
  <c r="J176" i="81" s="1"/>
  <c r="G48" i="80"/>
  <c r="J48" i="80" s="1"/>
  <c r="G48" i="81" s="1"/>
  <c r="J48" i="81" s="1"/>
  <c r="G137" i="80"/>
  <c r="J137" i="80" s="1"/>
  <c r="G137" i="81" s="1"/>
  <c r="J137" i="81" s="1"/>
  <c r="G85" i="80"/>
  <c r="J85" i="80" s="1"/>
  <c r="G85" i="81" s="1"/>
  <c r="J85" i="81" s="1"/>
  <c r="G92" i="80"/>
  <c r="J92" i="80" s="1"/>
  <c r="G92" i="81" s="1"/>
  <c r="J92" i="81" s="1"/>
  <c r="G159" i="80"/>
  <c r="J159" i="80" s="1"/>
  <c r="G159" i="81" s="1"/>
  <c r="J159" i="81" s="1"/>
  <c r="G146" i="80"/>
  <c r="J146" i="80" s="1"/>
  <c r="G146" i="81" s="1"/>
  <c r="J146" i="81" s="1"/>
  <c r="G228" i="80"/>
  <c r="J228" i="80" s="1"/>
  <c r="G11" i="93"/>
  <c r="J11" i="93" s="1"/>
  <c r="G81" i="80"/>
  <c r="J81" i="80" s="1"/>
  <c r="G81" i="81" s="1"/>
  <c r="J81" i="81" s="1"/>
  <c r="G106" i="80"/>
  <c r="J106" i="80" s="1"/>
  <c r="G106" i="81" s="1"/>
  <c r="J106" i="81" s="1"/>
  <c r="G97" i="81"/>
  <c r="J97" i="81" s="1"/>
  <c r="E97" i="82" s="1"/>
  <c r="G184" i="80"/>
  <c r="J184" i="80" s="1"/>
  <c r="G184" i="81" s="1"/>
  <c r="J184" i="81" s="1"/>
  <c r="G59" i="80"/>
  <c r="J59" i="80" s="1"/>
  <c r="G59" i="81" s="1"/>
  <c r="J59" i="81" s="1"/>
  <c r="G55" i="80"/>
  <c r="J55" i="80" s="1"/>
  <c r="G55" i="81" s="1"/>
  <c r="J55" i="81" s="1"/>
  <c r="G234" i="80"/>
  <c r="J234" i="80" s="1"/>
  <c r="G242" i="82" s="1"/>
  <c r="J242" i="82" s="1"/>
  <c r="E242" i="83" s="1"/>
  <c r="G132" i="79"/>
  <c r="J132" i="79" s="1"/>
  <c r="G132" i="80" s="1"/>
  <c r="J132" i="80" s="1"/>
  <c r="G132" i="81" s="1"/>
  <c r="J132" i="81" s="1"/>
  <c r="E132" i="82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32" i="80"/>
  <c r="J32" i="80" s="1"/>
  <c r="G32" i="81" s="1"/>
  <c r="J32" i="81" s="1"/>
  <c r="G69" i="80"/>
  <c r="J69" i="80" s="1"/>
  <c r="G69" i="81" s="1"/>
  <c r="J69" i="81" s="1"/>
  <c r="G223" i="80"/>
  <c r="J223" i="80" s="1"/>
  <c r="G223" i="81" s="1"/>
  <c r="J223" i="81" s="1"/>
  <c r="G227" i="80"/>
  <c r="J227" i="80" s="1"/>
  <c r="G167" i="80"/>
  <c r="J167" i="80" s="1"/>
  <c r="G167" i="81" s="1"/>
  <c r="J167" i="81" s="1"/>
  <c r="G224" i="80"/>
  <c r="J224" i="80" s="1"/>
  <c r="G224" i="81" s="1"/>
  <c r="J224" i="81" s="1"/>
  <c r="G130" i="80"/>
  <c r="J130" i="80" s="1"/>
  <c r="G130" i="81" s="1"/>
  <c r="J130" i="81" s="1"/>
  <c r="G107" i="80"/>
  <c r="J107" i="80" s="1"/>
  <c r="G107" i="81" s="1"/>
  <c r="J107" i="81" s="1"/>
  <c r="G185" i="80"/>
  <c r="J185" i="80" s="1"/>
  <c r="G185" i="81" s="1"/>
  <c r="J185" i="81" s="1"/>
  <c r="G139" i="80"/>
  <c r="J139" i="80" s="1"/>
  <c r="G139" i="81" s="1"/>
  <c r="J139" i="81" s="1"/>
  <c r="G42" i="80"/>
  <c r="J42" i="80" s="1"/>
  <c r="G42" i="81" s="1"/>
  <c r="J42" i="81" s="1"/>
  <c r="G68" i="80"/>
  <c r="J68" i="80" s="1"/>
  <c r="G68" i="81" s="1"/>
  <c r="J68" i="81" s="1"/>
  <c r="G95" i="80"/>
  <c r="J95" i="80" s="1"/>
  <c r="G95" i="81" s="1"/>
  <c r="J95" i="81" s="1"/>
  <c r="G9" i="93"/>
  <c r="J9" i="93" s="1"/>
  <c r="G72" i="80"/>
  <c r="J72" i="80" s="1"/>
  <c r="G72" i="81" s="1"/>
  <c r="J72" i="81" s="1"/>
  <c r="G163" i="80"/>
  <c r="J163" i="80" s="1"/>
  <c r="G163" i="81" s="1"/>
  <c r="J163" i="81" s="1"/>
  <c r="G180" i="80"/>
  <c r="J180" i="80" s="1"/>
  <c r="G180" i="81" s="1"/>
  <c r="J180" i="81" s="1"/>
  <c r="G222" i="80"/>
  <c r="J222" i="80" s="1"/>
  <c r="G222" i="81" s="1"/>
  <c r="J222" i="81" s="1"/>
  <c r="G173" i="80"/>
  <c r="J173" i="80" s="1"/>
  <c r="G174" i="81" s="1"/>
  <c r="J174" i="81" s="1"/>
  <c r="E174" i="82" s="1"/>
  <c r="G233" i="80"/>
  <c r="J233" i="80" s="1"/>
  <c r="G62" i="80"/>
  <c r="J62" i="80" s="1"/>
  <c r="G62" i="81" s="1"/>
  <c r="J62" i="81" s="1"/>
  <c r="G110" i="80"/>
  <c r="J110" i="80" s="1"/>
  <c r="G110" i="81" s="1"/>
  <c r="J110" i="81" s="1"/>
  <c r="G67" i="80"/>
  <c r="J67" i="80" s="1"/>
  <c r="G67" i="81" s="1"/>
  <c r="J67" i="81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E135" i="82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198" i="93"/>
  <c r="J198" i="93" s="1"/>
  <c r="G152" i="94"/>
  <c r="J152" i="94" s="1"/>
  <c r="G151" i="94"/>
  <c r="J151" i="94" s="1"/>
  <c r="G126" i="94"/>
  <c r="J126" i="94" s="1"/>
  <c r="G149" i="93"/>
  <c r="J149" i="93" s="1"/>
  <c r="G211" i="93"/>
  <c r="J211" i="93" s="1"/>
  <c r="G197" i="93"/>
  <c r="J197" i="93" s="1"/>
  <c r="G155" i="94"/>
  <c r="J155" i="94" s="1"/>
  <c r="G128" i="93"/>
  <c r="J128" i="93" s="1"/>
  <c r="G53" i="82"/>
  <c r="J53" i="82" s="1"/>
  <c r="E53" i="83" s="1"/>
  <c r="G89" i="82"/>
  <c r="J89" i="82" s="1"/>
  <c r="E89" i="83" s="1"/>
  <c r="G108" i="82"/>
  <c r="J108" i="82" s="1"/>
  <c r="E108" i="83" s="1"/>
  <c r="G142" i="82"/>
  <c r="J142" i="82" s="1"/>
  <c r="E142" i="83" s="1"/>
  <c r="G19" i="81"/>
  <c r="J19" i="81" s="1"/>
  <c r="E19" i="82" s="1"/>
  <c r="G36" i="82"/>
  <c r="J36" i="82" s="1"/>
  <c r="E36" i="83" s="1"/>
  <c r="G43" i="82"/>
  <c r="J43" i="82" s="1"/>
  <c r="E43" i="83" s="1"/>
  <c r="G111" i="82"/>
  <c r="J111" i="82" s="1"/>
  <c r="E111" i="83" s="1"/>
  <c r="G74" i="82"/>
  <c r="J74" i="82" s="1"/>
  <c r="E74" i="83" s="1"/>
  <c r="G138" i="82"/>
  <c r="J138" i="82" s="1"/>
  <c r="E138" i="83" s="1"/>
  <c r="G78" i="82"/>
  <c r="J78" i="82" s="1"/>
  <c r="E78" i="83" s="1"/>
  <c r="G225" i="82"/>
  <c r="J225" i="82" s="1"/>
  <c r="E225" i="83" s="1"/>
  <c r="G64" i="82"/>
  <c r="J64" i="82" s="1"/>
  <c r="E64" i="83" s="1"/>
  <c r="G122" i="81"/>
  <c r="J122" i="81" s="1"/>
  <c r="E122" i="82" s="1"/>
  <c r="G57" i="82"/>
  <c r="J57" i="82" s="1"/>
  <c r="E57" i="83" s="1"/>
  <c r="G79" i="82"/>
  <c r="J79" i="82" s="1"/>
  <c r="E79" i="83" s="1"/>
  <c r="G164" i="82"/>
  <c r="J164" i="82" s="1"/>
  <c r="E164" i="83" s="1"/>
  <c r="G145" i="82"/>
  <c r="J145" i="82" s="1"/>
  <c r="E145" i="83" s="1"/>
  <c r="G166" i="82"/>
  <c r="J166" i="82" s="1"/>
  <c r="E166" i="83" s="1"/>
  <c r="G52" i="82"/>
  <c r="J52" i="82" s="1"/>
  <c r="E52" i="83" s="1"/>
  <c r="G123" i="82"/>
  <c r="J123" i="82" s="1"/>
  <c r="E123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121" i="82"/>
  <c r="J121" i="82" s="1"/>
  <c r="E121" i="83" s="1"/>
  <c r="G93" i="82"/>
  <c r="J93" i="82" s="1"/>
  <c r="E93" i="83" s="1"/>
  <c r="G118" i="82"/>
  <c r="J118" i="82" s="1"/>
  <c r="E118" i="83" s="1"/>
  <c r="G221" i="81"/>
  <c r="J221" i="81" s="1"/>
  <c r="E221" i="82" s="1"/>
  <c r="G21" i="81"/>
  <c r="J21" i="81" s="1"/>
  <c r="E21" i="82" s="1"/>
  <c r="G44" i="82"/>
  <c r="J44" i="82" s="1"/>
  <c r="E44" i="83" s="1"/>
  <c r="G112" i="82"/>
  <c r="J112" i="82" s="1"/>
  <c r="E112" i="83" s="1"/>
  <c r="G24" i="81"/>
  <c r="J24" i="81" s="1"/>
  <c r="E24" i="82" s="1"/>
  <c r="G140" i="82"/>
  <c r="J140" i="82" s="1"/>
  <c r="E140" i="83" s="1"/>
  <c r="G101" i="82"/>
  <c r="J101" i="82" s="1"/>
  <c r="E101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E165" i="82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154" i="82"/>
  <c r="J154" i="82" s="1"/>
  <c r="E154" i="83" s="1"/>
  <c r="G20" i="81"/>
  <c r="J20" i="81" s="1"/>
  <c r="E20" i="82" s="1"/>
  <c r="G26" i="81"/>
  <c r="J26" i="81" s="1"/>
  <c r="E26" i="82" s="1"/>
  <c r="G47" i="82"/>
  <c r="J47" i="82" s="1"/>
  <c r="E47" i="83" s="1"/>
  <c r="G162" i="82"/>
  <c r="J162" i="82" s="1"/>
  <c r="E162" i="83" s="1"/>
  <c r="G56" i="82"/>
  <c r="J56" i="82" s="1"/>
  <c r="E56" i="83" s="1"/>
  <c r="G23" i="81"/>
  <c r="J23" i="81" s="1"/>
  <c r="E23" i="82" s="1"/>
  <c r="G49" i="82"/>
  <c r="J49" i="82" s="1"/>
  <c r="E49" i="83" s="1"/>
  <c r="G38" i="81"/>
  <c r="J38" i="81" s="1"/>
  <c r="E38" i="82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220" i="82"/>
  <c r="J220" i="82" s="1"/>
  <c r="E220" i="83" s="1"/>
  <c r="G40" i="82"/>
  <c r="J40" i="82" s="1"/>
  <c r="E40" i="83" s="1"/>
  <c r="G141" i="82"/>
  <c r="J141" i="82" s="1"/>
  <c r="E141" i="83" s="1"/>
  <c r="G65" i="82"/>
  <c r="J65" i="82" s="1"/>
  <c r="E65" i="83" s="1"/>
  <c r="G172" i="82"/>
  <c r="J172" i="82" s="1"/>
  <c r="E172" i="83" s="1"/>
  <c r="G90" i="82"/>
  <c r="J90" i="82" s="1"/>
  <c r="E90" i="83" s="1"/>
  <c r="G31" i="82"/>
  <c r="J31" i="82" s="1"/>
  <c r="E31" i="83" s="1"/>
  <c r="G144" i="82"/>
  <c r="J144" i="82" s="1"/>
  <c r="E144" i="83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G186" i="82"/>
  <c r="J186" i="82" s="1"/>
  <c r="E186" i="83" s="1"/>
  <c r="G13" i="78"/>
  <c r="J13" i="78" s="1"/>
  <c r="G256" i="82"/>
  <c r="J256" i="82" s="1"/>
  <c r="E256" i="83" s="1"/>
  <c r="G255" i="82"/>
  <c r="J255" i="82" s="1"/>
  <c r="E255" i="83" s="1"/>
  <c r="G104" i="82"/>
  <c r="J104" i="82" s="1"/>
  <c r="E104" i="83" s="1"/>
  <c r="G191" i="82"/>
  <c r="J191" i="82" s="1"/>
  <c r="E191" i="83" s="1"/>
  <c r="G190" i="82"/>
  <c r="J190" i="82" s="1"/>
  <c r="E190" i="83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68" i="82" l="1"/>
  <c r="G68" i="82" s="1"/>
  <c r="J68" i="82" s="1"/>
  <c r="E68" i="83" s="1"/>
  <c r="G68" i="83" s="1"/>
  <c r="J68" i="83" s="1"/>
  <c r="E68" i="84" s="1"/>
  <c r="E176" i="82"/>
  <c r="G176" i="82" s="1"/>
  <c r="J176" i="82" s="1"/>
  <c r="E176" i="83" s="1"/>
  <c r="G176" i="83" s="1"/>
  <c r="J176" i="83" s="1"/>
  <c r="E176" i="84" s="1"/>
  <c r="E42" i="82"/>
  <c r="G42" i="82" s="1"/>
  <c r="J42" i="82" s="1"/>
  <c r="E42" i="83" s="1"/>
  <c r="G42" i="83" s="1"/>
  <c r="J42" i="83" s="1"/>
  <c r="E42" i="84" s="1"/>
  <c r="E223" i="82"/>
  <c r="G223" i="82" s="1"/>
  <c r="J223" i="82" s="1"/>
  <c r="E223" i="83" s="1"/>
  <c r="G223" i="83" s="1"/>
  <c r="J223" i="83" s="1"/>
  <c r="E223" i="84" s="1"/>
  <c r="E91" i="82"/>
  <c r="G91" i="82" s="1"/>
  <c r="J91" i="82" s="1"/>
  <c r="E91" i="83" s="1"/>
  <c r="G91" i="83" s="1"/>
  <c r="J91" i="83" s="1"/>
  <c r="E91" i="84" s="1"/>
  <c r="E73" i="82"/>
  <c r="G73" i="82" s="1"/>
  <c r="J73" i="82" s="1"/>
  <c r="E73" i="83" s="1"/>
  <c r="G73" i="83" s="1"/>
  <c r="J73" i="83" s="1"/>
  <c r="E73" i="84" s="1"/>
  <c r="E59" i="82"/>
  <c r="G59" i="82" s="1"/>
  <c r="J59" i="82" s="1"/>
  <c r="E59" i="83" s="1"/>
  <c r="G59" i="83" s="1"/>
  <c r="J59" i="83" s="1"/>
  <c r="E59" i="84" s="1"/>
  <c r="E120" i="82"/>
  <c r="G120" i="82" s="1"/>
  <c r="J120" i="82" s="1"/>
  <c r="E120" i="83" s="1"/>
  <c r="G120" i="83" s="1"/>
  <c r="J120" i="83" s="1"/>
  <c r="E120" i="84" s="1"/>
  <c r="E159" i="82"/>
  <c r="G159" i="82" s="1"/>
  <c r="J159" i="82" s="1"/>
  <c r="E159" i="83" s="1"/>
  <c r="G159" i="83" s="1"/>
  <c r="J159" i="83" s="1"/>
  <c r="E159" i="84" s="1"/>
  <c r="E163" i="82"/>
  <c r="G163" i="82" s="1"/>
  <c r="J163" i="82" s="1"/>
  <c r="E163" i="83" s="1"/>
  <c r="G163" i="83" s="1"/>
  <c r="J163" i="83" s="1"/>
  <c r="E163" i="84" s="1"/>
  <c r="E107" i="82"/>
  <c r="G107" i="82" s="1"/>
  <c r="J107" i="82" s="1"/>
  <c r="E107" i="83" s="1"/>
  <c r="G107" i="83" s="1"/>
  <c r="J107" i="83" s="1"/>
  <c r="E107" i="84" s="1"/>
  <c r="E117" i="82"/>
  <c r="G117" i="82" s="1"/>
  <c r="J117" i="82" s="1"/>
  <c r="E117" i="83" s="1"/>
  <c r="G117" i="83" s="1"/>
  <c r="J117" i="83" s="1"/>
  <c r="E117" i="84" s="1"/>
  <c r="E184" i="82"/>
  <c r="G184" i="82" s="1"/>
  <c r="J184" i="82" s="1"/>
  <c r="E184" i="83" s="1"/>
  <c r="G184" i="83" s="1"/>
  <c r="J184" i="83" s="1"/>
  <c r="E184" i="84" s="1"/>
  <c r="E92" i="82"/>
  <c r="G92" i="82" s="1"/>
  <c r="J92" i="82" s="1"/>
  <c r="E92" i="83" s="1"/>
  <c r="G92" i="83" s="1"/>
  <c r="J92" i="83" s="1"/>
  <c r="E92" i="84" s="1"/>
  <c r="E116" i="82"/>
  <c r="G116" i="82" s="1"/>
  <c r="J116" i="82" s="1"/>
  <c r="E116" i="83" s="1"/>
  <c r="G116" i="83" s="1"/>
  <c r="J116" i="83" s="1"/>
  <c r="E116" i="84" s="1"/>
  <c r="E55" i="82"/>
  <c r="G55" i="82" s="1"/>
  <c r="J55" i="82" s="1"/>
  <c r="E55" i="83" s="1"/>
  <c r="G55" i="83" s="1"/>
  <c r="J55" i="83" s="1"/>
  <c r="E55" i="84" s="1"/>
  <c r="E180" i="82"/>
  <c r="G180" i="82" s="1"/>
  <c r="J180" i="82" s="1"/>
  <c r="E180" i="83" s="1"/>
  <c r="G180" i="83" s="1"/>
  <c r="J180" i="83" s="1"/>
  <c r="E180" i="84" s="1"/>
  <c r="E67" i="82"/>
  <c r="G67" i="82" s="1"/>
  <c r="J67" i="82" s="1"/>
  <c r="E67" i="83" s="1"/>
  <c r="G67" i="83" s="1"/>
  <c r="J67" i="83" s="1"/>
  <c r="E67" i="84" s="1"/>
  <c r="E72" i="82"/>
  <c r="G72" i="82" s="1"/>
  <c r="J72" i="82" s="1"/>
  <c r="E72" i="83" s="1"/>
  <c r="G72" i="83" s="1"/>
  <c r="J72" i="83" s="1"/>
  <c r="E72" i="84" s="1"/>
  <c r="E130" i="82"/>
  <c r="G130" i="82" s="1"/>
  <c r="J130" i="82" s="1"/>
  <c r="E130" i="83" s="1"/>
  <c r="G130" i="83" s="1"/>
  <c r="J130" i="83" s="1"/>
  <c r="E130" i="84" s="1"/>
  <c r="E85" i="82"/>
  <c r="G85" i="82" s="1"/>
  <c r="J85" i="82" s="1"/>
  <c r="E85" i="83" s="1"/>
  <c r="G85" i="83" s="1"/>
  <c r="J85" i="83" s="1"/>
  <c r="E85" i="84" s="1"/>
  <c r="E258" i="82"/>
  <c r="G258" i="82" s="1"/>
  <c r="J258" i="82" s="1"/>
  <c r="E258" i="83" s="1"/>
  <c r="G258" i="83" s="1"/>
  <c r="J258" i="83" s="1"/>
  <c r="E258" i="84" s="1"/>
  <c r="E139" i="82"/>
  <c r="G139" i="82" s="1"/>
  <c r="J139" i="82" s="1"/>
  <c r="E139" i="83" s="1"/>
  <c r="G139" i="83" s="1"/>
  <c r="J139" i="83" s="1"/>
  <c r="E139" i="84" s="1"/>
  <c r="E146" i="82"/>
  <c r="G146" i="82" s="1"/>
  <c r="J146" i="82" s="1"/>
  <c r="E146" i="83" s="1"/>
  <c r="G146" i="83" s="1"/>
  <c r="J146" i="83" s="1"/>
  <c r="E146" i="84" s="1"/>
  <c r="E185" i="82"/>
  <c r="G185" i="82" s="1"/>
  <c r="J185" i="82" s="1"/>
  <c r="E185" i="83" s="1"/>
  <c r="G185" i="83" s="1"/>
  <c r="J185" i="83" s="1"/>
  <c r="E185" i="84" s="1"/>
  <c r="E110" i="82"/>
  <c r="G110" i="82" s="1"/>
  <c r="J110" i="82" s="1"/>
  <c r="E110" i="83" s="1"/>
  <c r="G110" i="83" s="1"/>
  <c r="J110" i="83" s="1"/>
  <c r="E110" i="84" s="1"/>
  <c r="E224" i="82"/>
  <c r="G224" i="82" s="1"/>
  <c r="J224" i="82" s="1"/>
  <c r="E224" i="83" s="1"/>
  <c r="G224" i="83" s="1"/>
  <c r="J224" i="83" s="1"/>
  <c r="E224" i="84" s="1"/>
  <c r="E106" i="82"/>
  <c r="G106" i="82" s="1"/>
  <c r="J106" i="82" s="1"/>
  <c r="E106" i="83" s="1"/>
  <c r="G106" i="83" s="1"/>
  <c r="J106" i="83" s="1"/>
  <c r="E106" i="84" s="1"/>
  <c r="E137" i="82"/>
  <c r="G137" i="82" s="1"/>
  <c r="J137" i="82" s="1"/>
  <c r="E137" i="83" s="1"/>
  <c r="G137" i="83" s="1"/>
  <c r="J137" i="83" s="1"/>
  <c r="E137" i="84" s="1"/>
  <c r="E183" i="82"/>
  <c r="G183" i="82" s="1"/>
  <c r="J183" i="82" s="1"/>
  <c r="E183" i="83" s="1"/>
  <c r="G183" i="83" s="1"/>
  <c r="J183" i="83" s="1"/>
  <c r="E183" i="84" s="1"/>
  <c r="E222" i="82"/>
  <c r="G222" i="82" s="1"/>
  <c r="J222" i="82" s="1"/>
  <c r="E222" i="83" s="1"/>
  <c r="G222" i="83" s="1"/>
  <c r="J222" i="83" s="1"/>
  <c r="E222" i="84" s="1"/>
  <c r="E69" i="82"/>
  <c r="G69" i="82" s="1"/>
  <c r="J69" i="82" s="1"/>
  <c r="E69" i="83" s="1"/>
  <c r="G69" i="83" s="1"/>
  <c r="J69" i="83" s="1"/>
  <c r="E69" i="84" s="1"/>
  <c r="E62" i="82"/>
  <c r="G62" i="82" s="1"/>
  <c r="J62" i="82" s="1"/>
  <c r="E62" i="83" s="1"/>
  <c r="G62" i="83" s="1"/>
  <c r="J62" i="83" s="1"/>
  <c r="E62" i="84" s="1"/>
  <c r="E95" i="82"/>
  <c r="G95" i="82" s="1"/>
  <c r="J95" i="82" s="1"/>
  <c r="E95" i="83" s="1"/>
  <c r="G95" i="83" s="1"/>
  <c r="J95" i="83" s="1"/>
  <c r="E95" i="84" s="1"/>
  <c r="E167" i="82"/>
  <c r="G167" i="82" s="1"/>
  <c r="J167" i="82" s="1"/>
  <c r="E167" i="83" s="1"/>
  <c r="G167" i="83" s="1"/>
  <c r="J167" i="83" s="1"/>
  <c r="E167" i="84" s="1"/>
  <c r="E81" i="82"/>
  <c r="G81" i="82" s="1"/>
  <c r="J81" i="82" s="1"/>
  <c r="E81" i="83" s="1"/>
  <c r="G81" i="83" s="1"/>
  <c r="J81" i="83" s="1"/>
  <c r="E81" i="84" s="1"/>
  <c r="E30" i="82"/>
  <c r="G30" i="82" s="1"/>
  <c r="J30" i="82" s="1"/>
  <c r="E30" i="83" s="1"/>
  <c r="G30" i="83" s="1"/>
  <c r="J30" i="83" s="1"/>
  <c r="E30" i="84" s="1"/>
  <c r="E48" i="82"/>
  <c r="G48" i="82" s="1"/>
  <c r="J48" i="82" s="1"/>
  <c r="E48" i="83" s="1"/>
  <c r="G48" i="83" s="1"/>
  <c r="J48" i="83" s="1"/>
  <c r="E48" i="84" s="1"/>
  <c r="E32" i="82"/>
  <c r="G32" i="82" s="1"/>
  <c r="J32" i="82" s="1"/>
  <c r="E32" i="83" s="1"/>
  <c r="G32" i="83" s="1"/>
  <c r="J32" i="83" s="1"/>
  <c r="E32" i="84" s="1"/>
  <c r="G86" i="81"/>
  <c r="J86" i="81" s="1"/>
  <c r="E86" i="82" s="1"/>
  <c r="G87" i="81"/>
  <c r="J87" i="81" s="1"/>
  <c r="G231" i="94"/>
  <c r="J231" i="94" s="1"/>
  <c r="G239" i="94"/>
  <c r="J239" i="94" s="1"/>
  <c r="G252" i="95" s="1"/>
  <c r="J252" i="95" s="1"/>
  <c r="G227" i="81"/>
  <c r="J227" i="81" s="1"/>
  <c r="E227" i="82" s="1"/>
  <c r="G235" i="81"/>
  <c r="J235" i="81" s="1"/>
  <c r="G229" i="101"/>
  <c r="J229" i="101" s="1"/>
  <c r="G237" i="101"/>
  <c r="J237" i="101" s="1"/>
  <c r="G228" i="81"/>
  <c r="J228" i="81" s="1"/>
  <c r="E228" i="82" s="1"/>
  <c r="G236" i="81"/>
  <c r="J236" i="81" s="1"/>
  <c r="E236" i="82" s="1"/>
  <c r="G230" i="82"/>
  <c r="J230" i="82" s="1"/>
  <c r="E230" i="83" s="1"/>
  <c r="G238" i="82"/>
  <c r="J238" i="82" s="1"/>
  <c r="E238" i="83" s="1"/>
  <c r="G232" i="91"/>
  <c r="J232" i="91" s="1"/>
  <c r="G241" i="91"/>
  <c r="J241" i="91" s="1"/>
  <c r="G240" i="91"/>
  <c r="J240" i="91" s="1"/>
  <c r="G253" i="82"/>
  <c r="J253" i="82" s="1"/>
  <c r="E253" i="83" s="1"/>
  <c r="G259" i="81"/>
  <c r="J259" i="81" s="1"/>
  <c r="G102" i="81"/>
  <c r="J102" i="81" s="1"/>
  <c r="E102" i="82" s="1"/>
  <c r="G234" i="81"/>
  <c r="J234" i="81" s="1"/>
  <c r="E234" i="82" s="1"/>
  <c r="G96" i="80"/>
  <c r="J96" i="80" s="1"/>
  <c r="G96" i="81" s="1"/>
  <c r="J96" i="81" s="1"/>
  <c r="G11" i="94"/>
  <c r="J11" i="94" s="1"/>
  <c r="G119" i="80"/>
  <c r="J119" i="80" s="1"/>
  <c r="G119" i="81" s="1"/>
  <c r="J119" i="81" s="1"/>
  <c r="G97" i="82"/>
  <c r="J97" i="82" s="1"/>
  <c r="G10" i="94"/>
  <c r="J10" i="94" s="1"/>
  <c r="G173" i="81"/>
  <c r="J173" i="81" s="1"/>
  <c r="E173" i="82" s="1"/>
  <c r="G161" i="80"/>
  <c r="J161" i="80" s="1"/>
  <c r="G161" i="81" s="1"/>
  <c r="J161" i="81" s="1"/>
  <c r="G9" i="94"/>
  <c r="J9" i="94" s="1"/>
  <c r="G214" i="79"/>
  <c r="J214" i="79" s="1"/>
  <c r="G233" i="81"/>
  <c r="J233" i="81" s="1"/>
  <c r="G131" i="79"/>
  <c r="J131" i="79" s="1"/>
  <c r="G134" i="79"/>
  <c r="J134" i="79" s="1"/>
  <c r="G254" i="81"/>
  <c r="J254" i="81" s="1"/>
  <c r="E254" i="82" s="1"/>
  <c r="G103" i="81"/>
  <c r="J103" i="81" s="1"/>
  <c r="E103" i="82" s="1"/>
  <c r="G82" i="81"/>
  <c r="J82" i="81" s="1"/>
  <c r="E82" i="82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E122" i="83" s="1"/>
  <c r="G17" i="79"/>
  <c r="J17" i="79" s="1"/>
  <c r="G144" i="83"/>
  <c r="J144" i="83" s="1"/>
  <c r="E144" i="84" s="1"/>
  <c r="G40" i="83"/>
  <c r="J40" i="83" s="1"/>
  <c r="E40" i="84" s="1"/>
  <c r="G33" i="83"/>
  <c r="J33" i="83" s="1"/>
  <c r="E33" i="84" s="1"/>
  <c r="G29" i="83"/>
  <c r="J29" i="83" s="1"/>
  <c r="E29" i="84" s="1"/>
  <c r="G162" i="83"/>
  <c r="J162" i="83" s="1"/>
  <c r="E162" i="84" s="1"/>
  <c r="G51" i="83"/>
  <c r="J51" i="83" s="1"/>
  <c r="E51" i="84" s="1"/>
  <c r="G192" i="83"/>
  <c r="J192" i="83" s="1"/>
  <c r="E192" i="84" s="1"/>
  <c r="G112" i="83"/>
  <c r="J112" i="83" s="1"/>
  <c r="E112" i="84" s="1"/>
  <c r="G64" i="83"/>
  <c r="J64" i="83" s="1"/>
  <c r="E64" i="84" s="1"/>
  <c r="G43" i="83"/>
  <c r="J43" i="83" s="1"/>
  <c r="E43" i="84" s="1"/>
  <c r="G15" i="79"/>
  <c r="J15" i="79" s="1"/>
  <c r="G220" i="83"/>
  <c r="J220" i="83" s="1"/>
  <c r="E220" i="84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G90" i="83"/>
  <c r="J90" i="83" s="1"/>
  <c r="E90" i="84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142" i="83"/>
  <c r="J142" i="83" s="1"/>
  <c r="E142" i="84" s="1"/>
  <c r="G164" i="83"/>
  <c r="J164" i="83" s="1"/>
  <c r="E164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G172" i="83"/>
  <c r="J172" i="83" s="1"/>
  <c r="E172" i="84" s="1"/>
  <c r="G23" i="82"/>
  <c r="J23" i="82" s="1"/>
  <c r="E23" i="83" s="1"/>
  <c r="G20" i="82"/>
  <c r="J20" i="82" s="1"/>
  <c r="E20" i="83" s="1"/>
  <c r="G58" i="83"/>
  <c r="J58" i="83" s="1"/>
  <c r="E58" i="84" s="1"/>
  <c r="G121" i="83"/>
  <c r="J121" i="83" s="1"/>
  <c r="E121" i="84" s="1"/>
  <c r="G166" i="83"/>
  <c r="J166" i="83" s="1"/>
  <c r="E166" i="84" s="1"/>
  <c r="G138" i="83"/>
  <c r="J138" i="83" s="1"/>
  <c r="E138" i="84" s="1"/>
  <c r="G108" i="83"/>
  <c r="J108" i="83" s="1"/>
  <c r="E108" i="84" s="1"/>
  <c r="G7" i="79"/>
  <c r="J7" i="79" s="1"/>
  <c r="G154" i="83"/>
  <c r="J154" i="83" s="1"/>
  <c r="E154" i="84" s="1"/>
  <c r="G21" i="82"/>
  <c r="J21" i="82" s="1"/>
  <c r="E21" i="83" s="1"/>
  <c r="G53" i="83"/>
  <c r="J53" i="83" s="1"/>
  <c r="E53" i="84" s="1"/>
  <c r="G13" i="79"/>
  <c r="J13" i="79" s="1"/>
  <c r="G31" i="83"/>
  <c r="J31" i="83" s="1"/>
  <c r="E31" i="84" s="1"/>
  <c r="G18" i="79"/>
  <c r="J18" i="79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145" i="83"/>
  <c r="J145" i="83" s="1"/>
  <c r="E145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191" i="83"/>
  <c r="J191" i="83" s="1"/>
  <c r="E191" i="84" s="1"/>
  <c r="G190" i="83"/>
  <c r="J190" i="83" s="1"/>
  <c r="E190" i="84" s="1"/>
  <c r="G133" i="81"/>
  <c r="J133" i="81" s="1"/>
  <c r="E133" i="82" s="1"/>
  <c r="G136" i="81"/>
  <c r="J136" i="81" s="1"/>
  <c r="E136" i="82" s="1"/>
  <c r="G132" i="82"/>
  <c r="J132" i="82" s="1"/>
  <c r="E132" i="83" s="1"/>
  <c r="G135" i="82"/>
  <c r="J135" i="82" s="1"/>
  <c r="E135" i="83" s="1"/>
  <c r="R36" i="8"/>
  <c r="M264" i="8"/>
  <c r="E96" i="82" l="1"/>
  <c r="G96" i="82" s="1"/>
  <c r="J96" i="82" s="1"/>
  <c r="E96" i="83" s="1"/>
  <c r="G96" i="83" s="1"/>
  <c r="J96" i="83" s="1"/>
  <c r="E96" i="84" s="1"/>
  <c r="E161" i="82"/>
  <c r="G161" i="82" s="1"/>
  <c r="J161" i="82" s="1"/>
  <c r="E161" i="83" s="1"/>
  <c r="G161" i="83" s="1"/>
  <c r="J161" i="83" s="1"/>
  <c r="E161" i="84" s="1"/>
  <c r="G88" i="82"/>
  <c r="J88" i="82" s="1"/>
  <c r="E88" i="83" s="1"/>
  <c r="E87" i="82"/>
  <c r="G87" i="82" s="1"/>
  <c r="J87" i="82" s="1"/>
  <c r="E97" i="83"/>
  <c r="G97" i="83" s="1"/>
  <c r="J97" i="83" s="1"/>
  <c r="E97" i="84" s="1"/>
  <c r="G97" i="84" s="1"/>
  <c r="J97" i="84" s="1"/>
  <c r="E97" i="85" s="1"/>
  <c r="E119" i="82"/>
  <c r="G119" i="82" s="1"/>
  <c r="J119" i="82" s="1"/>
  <c r="E119" i="83" s="1"/>
  <c r="G119" i="83" s="1"/>
  <c r="J119" i="83" s="1"/>
  <c r="E119" i="84" s="1"/>
  <c r="G251" i="83"/>
  <c r="J251" i="83" s="1"/>
  <c r="E251" i="84" s="1"/>
  <c r="E235" i="82"/>
  <c r="G235" i="82" s="1"/>
  <c r="J235" i="82" s="1"/>
  <c r="E233" i="82"/>
  <c r="G233" i="82" s="1"/>
  <c r="J233" i="82" s="1"/>
  <c r="G86" i="82"/>
  <c r="J86" i="82" s="1"/>
  <c r="E86" i="83" s="1"/>
  <c r="G228" i="82"/>
  <c r="J228" i="82" s="1"/>
  <c r="E228" i="83" s="1"/>
  <c r="G236" i="82"/>
  <c r="J236" i="82" s="1"/>
  <c r="E236" i="83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E227" i="83" s="1"/>
  <c r="G234" i="82"/>
  <c r="J234" i="82" s="1"/>
  <c r="E234" i="83" s="1"/>
  <c r="G242" i="83"/>
  <c r="J242" i="83" s="1"/>
  <c r="E242" i="84" s="1"/>
  <c r="G230" i="83"/>
  <c r="J230" i="83" s="1"/>
  <c r="E230" i="84" s="1"/>
  <c r="G238" i="83"/>
  <c r="J238" i="83" s="1"/>
  <c r="E238" i="84" s="1"/>
  <c r="G231" i="95"/>
  <c r="G239" i="95"/>
  <c r="G253" i="83"/>
  <c r="J253" i="83" s="1"/>
  <c r="E253" i="84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9" i="95"/>
  <c r="J9" i="95" s="1"/>
  <c r="G11" i="95"/>
  <c r="J11" i="95" s="1"/>
  <c r="G82" i="82"/>
  <c r="J82" i="82" s="1"/>
  <c r="E82" i="83" s="1"/>
  <c r="G254" i="82"/>
  <c r="J254" i="82" s="1"/>
  <c r="E254" i="83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E20" i="84" s="1"/>
  <c r="G221" i="83"/>
  <c r="J221" i="83" s="1"/>
  <c r="E221" i="84" s="1"/>
  <c r="G18" i="80"/>
  <c r="J18" i="80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G33" i="84"/>
  <c r="J33" i="84" s="1"/>
  <c r="E33" i="85" s="1"/>
  <c r="G31" i="84"/>
  <c r="J31" i="84" s="1"/>
  <c r="E31" i="85" s="1"/>
  <c r="G48" i="84"/>
  <c r="J48" i="84" s="1"/>
  <c r="E48" i="85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30" i="84"/>
  <c r="J30" i="84" s="1"/>
  <c r="E30" i="85" s="1"/>
  <c r="G13" i="80"/>
  <c r="J13" i="80" s="1"/>
  <c r="G7" i="80"/>
  <c r="J7" i="80" s="1"/>
  <c r="G23" i="83"/>
  <c r="J23" i="83" s="1"/>
  <c r="E23" i="84" s="1"/>
  <c r="G16" i="80"/>
  <c r="J16" i="80" s="1"/>
  <c r="G22" i="83"/>
  <c r="J22" i="83" s="1"/>
  <c r="E22" i="84" s="1"/>
  <c r="G37" i="84"/>
  <c r="J37" i="84" s="1"/>
  <c r="E37" i="85" s="1"/>
  <c r="G14" i="80"/>
  <c r="J14" i="80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E38" i="84" s="1"/>
  <c r="G6" i="80"/>
  <c r="J6" i="80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G258" i="84"/>
  <c r="J258" i="84" s="1"/>
  <c r="E258" i="85" s="1"/>
  <c r="G255" i="84"/>
  <c r="J255" i="84" s="1"/>
  <c r="E255" i="85" s="1"/>
  <c r="G104" i="84"/>
  <c r="J104" i="84" s="1"/>
  <c r="E104" i="85" s="1"/>
  <c r="G256" i="84"/>
  <c r="J256" i="84" s="1"/>
  <c r="E256" i="85" s="1"/>
  <c r="G191" i="84"/>
  <c r="J191" i="84" s="1"/>
  <c r="E191" i="85" s="1"/>
  <c r="G190" i="84"/>
  <c r="J190" i="84" s="1"/>
  <c r="E190" i="85" s="1"/>
  <c r="G132" i="83"/>
  <c r="J132" i="83" s="1"/>
  <c r="E132" i="84" s="1"/>
  <c r="G135" i="83"/>
  <c r="J135" i="83" s="1"/>
  <c r="E135" i="84" s="1"/>
  <c r="G133" i="82"/>
  <c r="J133" i="82" s="1"/>
  <c r="E133" i="83" s="1"/>
  <c r="G136" i="82"/>
  <c r="J136" i="82" s="1"/>
  <c r="E136" i="83" s="1"/>
  <c r="G252" i="96" l="1"/>
  <c r="J252" i="96" s="1"/>
  <c r="J239" i="95"/>
  <c r="G198" i="96"/>
  <c r="J198" i="96" s="1"/>
  <c r="J198" i="95"/>
  <c r="G239" i="96"/>
  <c r="J239" i="96" s="1"/>
  <c r="G252" i="97" s="1"/>
  <c r="J252" i="97" s="1"/>
  <c r="J231" i="95"/>
  <c r="G251" i="84"/>
  <c r="J251" i="84" s="1"/>
  <c r="E251" i="85" s="1"/>
  <c r="E235" i="83"/>
  <c r="E233" i="83"/>
  <c r="G233" i="83" s="1"/>
  <c r="J233" i="83" s="1"/>
  <c r="E233" i="84" s="1"/>
  <c r="G233" i="84" s="1"/>
  <c r="J233" i="84" s="1"/>
  <c r="E233" i="85" s="1"/>
  <c r="G233" i="85" s="1"/>
  <c r="J233" i="85" s="1"/>
  <c r="E214" i="82"/>
  <c r="G214" i="82" s="1"/>
  <c r="J214" i="82" s="1"/>
  <c r="E214" i="83" s="1"/>
  <c r="G214" i="83" s="1"/>
  <c r="J214" i="83" s="1"/>
  <c r="E214" i="84" s="1"/>
  <c r="G88" i="83"/>
  <c r="J88" i="83" s="1"/>
  <c r="E88" i="84" s="1"/>
  <c r="E87" i="83"/>
  <c r="G87" i="83" s="1"/>
  <c r="J87" i="83" s="1"/>
  <c r="G86" i="83"/>
  <c r="J86" i="83" s="1"/>
  <c r="E86" i="84" s="1"/>
  <c r="G231" i="96"/>
  <c r="J231" i="96" s="1"/>
  <c r="G231" i="97" s="1"/>
  <c r="J231" i="97" s="1"/>
  <c r="G227" i="83"/>
  <c r="J227" i="83" s="1"/>
  <c r="E227" i="84" s="1"/>
  <c r="G235" i="83"/>
  <c r="J235" i="83" s="1"/>
  <c r="G232" i="93"/>
  <c r="J232" i="93" s="1"/>
  <c r="G241" i="93"/>
  <c r="J241" i="93" s="1"/>
  <c r="G240" i="93"/>
  <c r="J240" i="93" s="1"/>
  <c r="G230" i="84"/>
  <c r="J230" i="84" s="1"/>
  <c r="G238" i="84"/>
  <c r="J238" i="84" s="1"/>
  <c r="E238" i="85" s="1"/>
  <c r="G234" i="83"/>
  <c r="J234" i="83" s="1"/>
  <c r="E234" i="84" s="1"/>
  <c r="G242" i="84"/>
  <c r="J242" i="84" s="1"/>
  <c r="E242" i="85" s="1"/>
  <c r="G229" i="103"/>
  <c r="J229" i="103" s="1"/>
  <c r="G237" i="103"/>
  <c r="J237" i="103" s="1"/>
  <c r="G228" i="83"/>
  <c r="J228" i="83" s="1"/>
  <c r="E228" i="84" s="1"/>
  <c r="G236" i="83"/>
  <c r="J236" i="83" s="1"/>
  <c r="E236" i="84" s="1"/>
  <c r="G253" i="84"/>
  <c r="J253" i="84" s="1"/>
  <c r="E253" i="85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E131" i="82" s="1"/>
  <c r="G134" i="81"/>
  <c r="J134" i="81" s="1"/>
  <c r="E134" i="82" s="1"/>
  <c r="G254" i="83"/>
  <c r="J254" i="83" s="1"/>
  <c r="E254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G48" i="85"/>
  <c r="J48" i="85" s="1"/>
  <c r="G36" i="85"/>
  <c r="J36" i="85" s="1"/>
  <c r="G23" i="84"/>
  <c r="J23" i="84" s="1"/>
  <c r="E23" i="85" s="1"/>
  <c r="G34" i="85"/>
  <c r="J34" i="85" s="1"/>
  <c r="G52" i="85"/>
  <c r="J52" i="85" s="1"/>
  <c r="G13" i="81"/>
  <c r="J13" i="81" s="1"/>
  <c r="E13" i="82" s="1"/>
  <c r="G19" i="84"/>
  <c r="J19" i="84" s="1"/>
  <c r="E19" i="85" s="1"/>
  <c r="G32" i="85"/>
  <c r="J32" i="85" s="1"/>
  <c r="G14" i="81"/>
  <c r="J14" i="81" s="1"/>
  <c r="E14" i="82" s="1"/>
  <c r="G46" i="85"/>
  <c r="J46" i="85" s="1"/>
  <c r="G26" i="84"/>
  <c r="J26" i="84" s="1"/>
  <c r="E26" i="85" s="1"/>
  <c r="G56" i="85"/>
  <c r="J56" i="85" s="1"/>
  <c r="G22" i="84"/>
  <c r="J22" i="84" s="1"/>
  <c r="E22" i="85" s="1"/>
  <c r="G40" i="85"/>
  <c r="J40" i="85" s="1"/>
  <c r="G57" i="85"/>
  <c r="J57" i="85" s="1"/>
  <c r="G17" i="81"/>
  <c r="J17" i="81" s="1"/>
  <c r="E17" i="82" s="1"/>
  <c r="G28" i="85"/>
  <c r="J28" i="85" s="1"/>
  <c r="G47" i="85"/>
  <c r="J47" i="85" s="1"/>
  <c r="G33" i="85"/>
  <c r="J33" i="85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G58" i="85"/>
  <c r="J58" i="85" s="1"/>
  <c r="G31" i="85"/>
  <c r="J31" i="85" s="1"/>
  <c r="G15" i="81"/>
  <c r="J15" i="81" s="1"/>
  <c r="E15" i="82" s="1"/>
  <c r="G41" i="85"/>
  <c r="J41" i="85" s="1"/>
  <c r="G53" i="85"/>
  <c r="J53" i="85" s="1"/>
  <c r="G25" i="84"/>
  <c r="J25" i="84" s="1"/>
  <c r="E25" i="85" s="1"/>
  <c r="G18" i="81"/>
  <c r="J18" i="81" s="1"/>
  <c r="E18" i="82" s="1"/>
  <c r="G29" i="85"/>
  <c r="J29" i="85" s="1"/>
  <c r="G27" i="85"/>
  <c r="J27" i="85" s="1"/>
  <c r="G37" i="85"/>
  <c r="J37" i="85" s="1"/>
  <c r="G30" i="85"/>
  <c r="J30" i="85" s="1"/>
  <c r="G8" i="81"/>
  <c r="J8" i="81" s="1"/>
  <c r="E8" i="82" s="1"/>
  <c r="G186" i="85"/>
  <c r="J186" i="85" s="1"/>
  <c r="G42" i="85"/>
  <c r="J42" i="85" s="1"/>
  <c r="G16" i="81"/>
  <c r="J16" i="81" s="1"/>
  <c r="E16" i="82" s="1"/>
  <c r="G7" i="81"/>
  <c r="J7" i="81" s="1"/>
  <c r="E7" i="82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E20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G88" i="84" l="1"/>
  <c r="J88" i="84" s="1"/>
  <c r="E88" i="85" s="1"/>
  <c r="E87" i="84"/>
  <c r="G87" i="84" s="1"/>
  <c r="J87" i="84" s="1"/>
  <c r="G251" i="85"/>
  <c r="J251" i="85" s="1"/>
  <c r="E235" i="84"/>
  <c r="G238" i="85"/>
  <c r="J238" i="85" s="1"/>
  <c r="E230" i="85"/>
  <c r="G230" i="85" s="1"/>
  <c r="J230" i="85" s="1"/>
  <c r="G237" i="104"/>
  <c r="J237" i="104" s="1"/>
  <c r="G86" i="84"/>
  <c r="J86" i="84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4"/>
  <c r="J236" i="84" s="1"/>
  <c r="E236" i="85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E234" i="85" s="1"/>
  <c r="G242" i="85"/>
  <c r="J242" i="85" s="1"/>
  <c r="G227" i="84"/>
  <c r="J227" i="84" s="1"/>
  <c r="G235" i="84"/>
  <c r="J235" i="84" s="1"/>
  <c r="G253" i="85"/>
  <c r="J253" i="85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E82" i="85" s="1"/>
  <c r="G254" i="84"/>
  <c r="J254" i="84" s="1"/>
  <c r="E254" i="85" s="1"/>
  <c r="G131" i="82"/>
  <c r="J131" i="82" s="1"/>
  <c r="E131" i="83" s="1"/>
  <c r="G134" i="82"/>
  <c r="J134" i="82" s="1"/>
  <c r="E134" i="83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G115" i="85"/>
  <c r="J115" i="85" s="1"/>
  <c r="G70" i="94"/>
  <c r="J70" i="94" s="1"/>
  <c r="G108" i="85"/>
  <c r="J108" i="85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G17" i="82"/>
  <c r="J17" i="82" s="1"/>
  <c r="E17" i="83" s="1"/>
  <c r="G8" i="82"/>
  <c r="J8" i="82" s="1"/>
  <c r="E8" i="83" s="1"/>
  <c r="G23" i="85"/>
  <c r="J23" i="85" s="1"/>
  <c r="G21" i="85"/>
  <c r="J21" i="85" s="1"/>
  <c r="G7" i="82"/>
  <c r="J7" i="82" s="1"/>
  <c r="E7" i="83" s="1"/>
  <c r="G26" i="85"/>
  <c r="J26" i="85" s="1"/>
  <c r="G20" i="85"/>
  <c r="J20" i="85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G14" i="82"/>
  <c r="J14" i="82" s="1"/>
  <c r="E14" i="83" s="1"/>
  <c r="G19" i="85"/>
  <c r="J19" i="85" s="1"/>
  <c r="G186" i="86"/>
  <c r="J186" i="86" s="1"/>
  <c r="G25" i="85"/>
  <c r="J25" i="85" s="1"/>
  <c r="G13" i="82"/>
  <c r="J13" i="82" s="1"/>
  <c r="E13" i="83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E133" i="85" s="1"/>
  <c r="G136" i="84"/>
  <c r="J136" i="84" s="1"/>
  <c r="E136" i="85" s="1"/>
  <c r="C5" i="64"/>
  <c r="E5" i="64" s="1"/>
  <c r="G5" i="64" s="1"/>
  <c r="G251" i="86" l="1"/>
  <c r="J251" i="86" s="1"/>
  <c r="E235" i="85"/>
  <c r="G235" i="85"/>
  <c r="J235" i="85" s="1"/>
  <c r="G251" i="87" s="1"/>
  <c r="J251" i="87" s="1"/>
  <c r="E227" i="85"/>
  <c r="G227" i="85" s="1"/>
  <c r="J227" i="85" s="1"/>
  <c r="G236" i="85"/>
  <c r="J236" i="85" s="1"/>
  <c r="E228" i="85"/>
  <c r="G228" i="85" s="1"/>
  <c r="J228" i="85" s="1"/>
  <c r="G87" i="85"/>
  <c r="J87" i="85" s="1"/>
  <c r="G88" i="86" s="1"/>
  <c r="J88" i="86" s="1"/>
  <c r="E86" i="85"/>
  <c r="G86" i="85" s="1"/>
  <c r="J86" i="85" s="1"/>
  <c r="G86" i="86" s="1"/>
  <c r="J86" i="86" s="1"/>
  <c r="G88" i="85"/>
  <c r="J88" i="85" s="1"/>
  <c r="E87" i="85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51" i="88" s="1"/>
  <c r="J251" i="88" s="1"/>
  <c r="E251" i="89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E238" i="89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E224" i="89" s="1"/>
  <c r="G144" i="87"/>
  <c r="J144" i="87" s="1"/>
  <c r="G69" i="87"/>
  <c r="J69" i="87" s="1"/>
  <c r="G228" i="87"/>
  <c r="J228" i="87" s="1"/>
  <c r="G236" i="88" s="1"/>
  <c r="J236" i="88" s="1"/>
  <c r="E236" i="89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E131" i="84" s="1"/>
  <c r="G134" i="83"/>
  <c r="J134" i="83" s="1"/>
  <c r="E134" i="84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E214" i="85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G14" i="83"/>
  <c r="J14" i="83" s="1"/>
  <c r="E14" i="84" s="1"/>
  <c r="G16" i="83"/>
  <c r="J16" i="83" s="1"/>
  <c r="E16" i="84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51" i="89" l="1"/>
  <c r="J251" i="89" s="1"/>
  <c r="E251" i="90" s="1"/>
  <c r="G251" i="90"/>
  <c r="J251" i="90" s="1"/>
  <c r="E235" i="89"/>
  <c r="E97" i="89"/>
  <c r="G97" i="89" s="1"/>
  <c r="J97" i="89" s="1"/>
  <c r="E97" i="90" s="1"/>
  <c r="G97" i="90" s="1"/>
  <c r="J97" i="90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E88" i="89" s="1"/>
  <c r="G86" i="87"/>
  <c r="J86" i="87" s="1"/>
  <c r="G87" i="88" s="1"/>
  <c r="J87" i="88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38" i="87"/>
  <c r="J38" i="87" s="1"/>
  <c r="G185" i="88"/>
  <c r="J185" i="88" s="1"/>
  <c r="G222" i="88"/>
  <c r="J222" i="88" s="1"/>
  <c r="G20" i="88"/>
  <c r="J20" i="88" s="1"/>
  <c r="G165" i="87"/>
  <c r="J165" i="87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23" i="88"/>
  <c r="J23" i="88" s="1"/>
  <c r="G144" i="88"/>
  <c r="J144" i="88" s="1"/>
  <c r="G154" i="88"/>
  <c r="J154" i="88" s="1"/>
  <c r="G230" i="88"/>
  <c r="J230" i="88" s="1"/>
  <c r="E230" i="89" s="1"/>
  <c r="G98" i="88"/>
  <c r="J98" i="88" s="1"/>
  <c r="G120" i="88"/>
  <c r="J120" i="88" s="1"/>
  <c r="G228" i="88"/>
  <c r="J228" i="88" s="1"/>
  <c r="E228" i="89" s="1"/>
  <c r="G145" i="88"/>
  <c r="J145" i="88" s="1"/>
  <c r="G65" i="88"/>
  <c r="J65" i="88" s="1"/>
  <c r="G25" i="88"/>
  <c r="J2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22" i="87"/>
  <c r="J122" i="87" s="1"/>
  <c r="G176" i="88"/>
  <c r="J176" i="88" s="1"/>
  <c r="G91" i="88"/>
  <c r="J91" i="88" s="1"/>
  <c r="G121" i="88"/>
  <c r="J121" i="88" s="1"/>
  <c r="G101" i="88"/>
  <c r="J101" i="88" s="1"/>
  <c r="G167" i="88"/>
  <c r="J167" i="88" s="1"/>
  <c r="G161" i="87"/>
  <c r="J161" i="87" s="1"/>
  <c r="G86" i="88"/>
  <c r="J86" i="88" s="1"/>
  <c r="E86" i="89" s="1"/>
  <c r="G96" i="87"/>
  <c r="J96" i="87" s="1"/>
  <c r="G73" i="88"/>
  <c r="J73" i="88" s="1"/>
  <c r="G184" i="88"/>
  <c r="J184" i="88" s="1"/>
  <c r="G221" i="87"/>
  <c r="J221" i="87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41" i="88" s="1"/>
  <c r="J41" i="88" s="1"/>
  <c r="E41" i="89" s="1"/>
  <c r="G28" i="87"/>
  <c r="J28" i="87" s="1"/>
  <c r="G28" i="88" s="1"/>
  <c r="J28" i="88" s="1"/>
  <c r="E28" i="89" s="1"/>
  <c r="G42" i="87"/>
  <c r="J42" i="87" s="1"/>
  <c r="G42" i="88" s="1"/>
  <c r="J42" i="88" s="1"/>
  <c r="E42" i="89" s="1"/>
  <c r="G53" i="87"/>
  <c r="J53" i="87" s="1"/>
  <c r="G53" i="88" s="1"/>
  <c r="J53" i="88" s="1"/>
  <c r="E53" i="89" s="1"/>
  <c r="G34" i="87"/>
  <c r="J34" i="87" s="1"/>
  <c r="G34" i="88" s="1"/>
  <c r="J34" i="88" s="1"/>
  <c r="E34" i="89" s="1"/>
  <c r="G107" i="87"/>
  <c r="J107" i="87" s="1"/>
  <c r="G58" i="87"/>
  <c r="J58" i="87" s="1"/>
  <c r="G58" i="88" s="1"/>
  <c r="J58" i="88" s="1"/>
  <c r="E58" i="89" s="1"/>
  <c r="G26" i="88"/>
  <c r="J26" i="88" s="1"/>
  <c r="G50" i="87"/>
  <c r="J50" i="87" s="1"/>
  <c r="G50" i="88" s="1"/>
  <c r="J50" i="88" s="1"/>
  <c r="E50" i="89" s="1"/>
  <c r="G31" i="87"/>
  <c r="J31" i="87" s="1"/>
  <c r="G31" i="88" s="1"/>
  <c r="J31" i="88" s="1"/>
  <c r="E31" i="89" s="1"/>
  <c r="G27" i="87"/>
  <c r="J27" i="87" s="1"/>
  <c r="G27" i="88" s="1"/>
  <c r="J27" i="88" s="1"/>
  <c r="E27" i="89" s="1"/>
  <c r="G52" i="87"/>
  <c r="J52" i="87" s="1"/>
  <c r="G52" i="88" s="1"/>
  <c r="J52" i="88" s="1"/>
  <c r="E52" i="89" s="1"/>
  <c r="G116" i="87"/>
  <c r="J116" i="87" s="1"/>
  <c r="G32" i="87"/>
  <c r="J32" i="87" s="1"/>
  <c r="G32" i="88" s="1"/>
  <c r="J32" i="88" s="1"/>
  <c r="E32" i="89" s="1"/>
  <c r="G40" i="87"/>
  <c r="J40" i="87" s="1"/>
  <c r="G40" i="88" s="1"/>
  <c r="J40" i="88" s="1"/>
  <c r="E40" i="89" s="1"/>
  <c r="G30" i="87"/>
  <c r="J30" i="87" s="1"/>
  <c r="G30" i="88" s="1"/>
  <c r="J30" i="88" s="1"/>
  <c r="E30" i="89" s="1"/>
  <c r="G29" i="87"/>
  <c r="J29" i="87" s="1"/>
  <c r="G29" i="88" s="1"/>
  <c r="J29" i="88" s="1"/>
  <c r="E29" i="89" s="1"/>
  <c r="G56" i="87"/>
  <c r="J56" i="87" s="1"/>
  <c r="G56" i="88" s="1"/>
  <c r="J56" i="88" s="1"/>
  <c r="E56" i="89" s="1"/>
  <c r="G112" i="87"/>
  <c r="J112" i="87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57" i="88" s="1"/>
  <c r="J57" i="88" s="1"/>
  <c r="E57" i="89" s="1"/>
  <c r="G117" i="87"/>
  <c r="J117" i="87" s="1"/>
  <c r="G33" i="87"/>
  <c r="J33" i="87" s="1"/>
  <c r="G33" i="88" s="1"/>
  <c r="J33" i="88" s="1"/>
  <c r="E33" i="89" s="1"/>
  <c r="G43" i="87"/>
  <c r="J43" i="87" s="1"/>
  <c r="G43" i="88" s="1"/>
  <c r="J43" i="88" s="1"/>
  <c r="E43" i="89" s="1"/>
  <c r="G108" i="87"/>
  <c r="J108" i="87" s="1"/>
  <c r="G110" i="87"/>
  <c r="J110" i="87" s="1"/>
  <c r="G54" i="87"/>
  <c r="J54" i="87" s="1"/>
  <c r="G54" i="88" s="1"/>
  <c r="J54" i="88" s="1"/>
  <c r="E54" i="89" s="1"/>
  <c r="G111" i="87"/>
  <c r="J111" i="87" s="1"/>
  <c r="G47" i="87"/>
  <c r="J47" i="87" s="1"/>
  <c r="G47" i="88" s="1"/>
  <c r="J47" i="88" s="1"/>
  <c r="E47" i="89" s="1"/>
  <c r="G214" i="85"/>
  <c r="J214" i="85" s="1"/>
  <c r="G214" i="86" s="1"/>
  <c r="J214" i="86" s="1"/>
  <c r="G48" i="87"/>
  <c r="J48" i="87" s="1"/>
  <c r="G48" i="88" s="1"/>
  <c r="J48" i="88" s="1"/>
  <c r="E48" i="89" s="1"/>
  <c r="G49" i="87"/>
  <c r="J49" i="87" s="1"/>
  <c r="G49" i="88" s="1"/>
  <c r="J49" i="88" s="1"/>
  <c r="E49" i="89" s="1"/>
  <c r="G24" i="88"/>
  <c r="J24" i="88" s="1"/>
  <c r="G22" i="88"/>
  <c r="J22" i="88" s="1"/>
  <c r="G19" i="88"/>
  <c r="J19" i="88" s="1"/>
  <c r="G115" i="87"/>
  <c r="J115" i="87" s="1"/>
  <c r="G37" i="87"/>
  <c r="J37" i="87" s="1"/>
  <c r="G37" i="88" s="1"/>
  <c r="J37" i="88" s="1"/>
  <c r="E37" i="89" s="1"/>
  <c r="G59" i="87"/>
  <c r="J59" i="87" s="1"/>
  <c r="G59" i="88" s="1"/>
  <c r="J59" i="88" s="1"/>
  <c r="E59" i="89" s="1"/>
  <c r="G36" i="87"/>
  <c r="J36" i="87" s="1"/>
  <c r="G36" i="88" s="1"/>
  <c r="J36" i="88" s="1"/>
  <c r="E36" i="89" s="1"/>
  <c r="G21" i="88"/>
  <c r="J21" i="88" s="1"/>
  <c r="G44" i="87"/>
  <c r="J44" i="87" s="1"/>
  <c r="G44" i="88" s="1"/>
  <c r="J44" i="88" s="1"/>
  <c r="E44" i="89" s="1"/>
  <c r="G46" i="87"/>
  <c r="J46" i="87" s="1"/>
  <c r="G46" i="88" s="1"/>
  <c r="J46" i="88" s="1"/>
  <c r="E46" i="89" s="1"/>
  <c r="G51" i="87"/>
  <c r="J51" i="87" s="1"/>
  <c r="G51" i="88" s="1"/>
  <c r="J51" i="88" s="1"/>
  <c r="E51" i="89" s="1"/>
  <c r="G55" i="87"/>
  <c r="J55" i="87" s="1"/>
  <c r="G55" i="88" s="1"/>
  <c r="J55" i="88" s="1"/>
  <c r="E55" i="89" s="1"/>
  <c r="G119" i="87"/>
  <c r="J119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227" i="88"/>
  <c r="J227" i="88" s="1"/>
  <c r="E227" i="89" s="1"/>
  <c r="G79" i="88"/>
  <c r="J79" i="88" s="1"/>
  <c r="G82" i="86"/>
  <c r="J82" i="86" s="1"/>
  <c r="G254" i="86"/>
  <c r="J254" i="86" s="1"/>
  <c r="G131" i="84"/>
  <c r="J131" i="84" s="1"/>
  <c r="E131" i="85" s="1"/>
  <c r="G134" i="84"/>
  <c r="J134" i="84" s="1"/>
  <c r="E134" i="85" s="1"/>
  <c r="G224" i="89"/>
  <c r="J224" i="89" s="1"/>
  <c r="E224" i="90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E255" i="89" s="1"/>
  <c r="G104" i="88"/>
  <c r="J104" i="88" s="1"/>
  <c r="E104" i="89" s="1"/>
  <c r="G258" i="88"/>
  <c r="J258" i="88" s="1"/>
  <c r="E258" i="89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15" i="89" l="1"/>
  <c r="G215" i="89" s="1"/>
  <c r="J215" i="89" s="1"/>
  <c r="E215" i="90" s="1"/>
  <c r="G215" i="90" s="1"/>
  <c r="J215" i="90" s="1"/>
  <c r="E23" i="89"/>
  <c r="G23" i="89" s="1"/>
  <c r="J23" i="89" s="1"/>
  <c r="E23" i="90" s="1"/>
  <c r="G23" i="90" s="1"/>
  <c r="J23" i="90" s="1"/>
  <c r="E220" i="89"/>
  <c r="G220" i="89" s="1"/>
  <c r="J220" i="89" s="1"/>
  <c r="E220" i="90" s="1"/>
  <c r="G220" i="90" s="1"/>
  <c r="J220" i="90" s="1"/>
  <c r="E139" i="89"/>
  <c r="G139" i="89" s="1"/>
  <c r="J139" i="89" s="1"/>
  <c r="E139" i="90" s="1"/>
  <c r="G139" i="90" s="1"/>
  <c r="J139" i="90" s="1"/>
  <c r="E95" i="89"/>
  <c r="G95" i="89" s="1"/>
  <c r="J95" i="89" s="1"/>
  <c r="E95" i="90" s="1"/>
  <c r="G95" i="90" s="1"/>
  <c r="J95" i="90" s="1"/>
  <c r="E170" i="89"/>
  <c r="G170" i="89" s="1"/>
  <c r="J170" i="89" s="1"/>
  <c r="E170" i="90" s="1"/>
  <c r="G170" i="90" s="1"/>
  <c r="J170" i="90" s="1"/>
  <c r="E166" i="89"/>
  <c r="G166" i="89" s="1"/>
  <c r="J166" i="89" s="1"/>
  <c r="E166" i="90" s="1"/>
  <c r="G166" i="90" s="1"/>
  <c r="J166" i="90" s="1"/>
  <c r="E183" i="89"/>
  <c r="G183" i="89" s="1"/>
  <c r="J183" i="89" s="1"/>
  <c r="E183" i="90" s="1"/>
  <c r="G183" i="90" s="1"/>
  <c r="J183" i="90" s="1"/>
  <c r="E145" i="89"/>
  <c r="G145" i="89" s="1"/>
  <c r="J145" i="89" s="1"/>
  <c r="E145" i="90" s="1"/>
  <c r="G145" i="90" s="1"/>
  <c r="J145" i="90" s="1"/>
  <c r="E180" i="89"/>
  <c r="G180" i="89" s="1"/>
  <c r="J180" i="89" s="1"/>
  <c r="E180" i="90" s="1"/>
  <c r="G180" i="90" s="1"/>
  <c r="J180" i="90" s="1"/>
  <c r="E222" i="89"/>
  <c r="G222" i="89" s="1"/>
  <c r="J222" i="89" s="1"/>
  <c r="E222" i="90" s="1"/>
  <c r="G222" i="90" s="1"/>
  <c r="J222" i="90" s="1"/>
  <c r="E158" i="89"/>
  <c r="G158" i="89" s="1"/>
  <c r="J158" i="89" s="1"/>
  <c r="E158" i="90" s="1"/>
  <c r="G158" i="90" s="1"/>
  <c r="J158" i="90" s="1"/>
  <c r="E106" i="89"/>
  <c r="G106" i="89" s="1"/>
  <c r="J106" i="89" s="1"/>
  <c r="E106" i="90" s="1"/>
  <c r="G106" i="90" s="1"/>
  <c r="J106" i="90" s="1"/>
  <c r="E223" i="89"/>
  <c r="G223" i="89" s="1"/>
  <c r="J223" i="89" s="1"/>
  <c r="E223" i="90" s="1"/>
  <c r="G223" i="90" s="1"/>
  <c r="J223" i="90" s="1"/>
  <c r="E171" i="89"/>
  <c r="G171" i="89" s="1"/>
  <c r="J171" i="89" s="1"/>
  <c r="E171" i="90" s="1"/>
  <c r="G171" i="90" s="1"/>
  <c r="J171" i="90" s="1"/>
  <c r="E141" i="89"/>
  <c r="G141" i="89" s="1"/>
  <c r="J141" i="89" s="1"/>
  <c r="E141" i="90" s="1"/>
  <c r="G141" i="90" s="1"/>
  <c r="J141" i="90" s="1"/>
  <c r="E167" i="89"/>
  <c r="G167" i="89" s="1"/>
  <c r="J167" i="89" s="1"/>
  <c r="E167" i="90" s="1"/>
  <c r="G167" i="90" s="1"/>
  <c r="J167" i="90" s="1"/>
  <c r="E78" i="89"/>
  <c r="G78" i="89" s="1"/>
  <c r="J78" i="89" s="1"/>
  <c r="E78" i="90" s="1"/>
  <c r="G78" i="90" s="1"/>
  <c r="J78" i="90" s="1"/>
  <c r="E172" i="89"/>
  <c r="G172" i="89" s="1"/>
  <c r="J172" i="89" s="1"/>
  <c r="E172" i="90" s="1"/>
  <c r="G172" i="90" s="1"/>
  <c r="J172" i="90" s="1"/>
  <c r="E185" i="89"/>
  <c r="G185" i="89" s="1"/>
  <c r="J185" i="89" s="1"/>
  <c r="E185" i="90" s="1"/>
  <c r="G185" i="90" s="1"/>
  <c r="J185" i="90" s="1"/>
  <c r="E80" i="89"/>
  <c r="G80" i="89" s="1"/>
  <c r="J80" i="89" s="1"/>
  <c r="E80" i="90" s="1"/>
  <c r="G80" i="90" s="1"/>
  <c r="J80" i="90" s="1"/>
  <c r="E146" i="89"/>
  <c r="G146" i="89" s="1"/>
  <c r="J146" i="89" s="1"/>
  <c r="E146" i="90" s="1"/>
  <c r="G146" i="90" s="1"/>
  <c r="J146" i="90" s="1"/>
  <c r="E160" i="89"/>
  <c r="G160" i="89" s="1"/>
  <c r="J160" i="89" s="1"/>
  <c r="E160" i="90" s="1"/>
  <c r="G160" i="90" s="1"/>
  <c r="J160" i="90" s="1"/>
  <c r="E130" i="89"/>
  <c r="G130" i="89" s="1"/>
  <c r="J130" i="89" s="1"/>
  <c r="E130" i="90" s="1"/>
  <c r="G130" i="90" s="1"/>
  <c r="J130" i="90" s="1"/>
  <c r="E92" i="89"/>
  <c r="G92" i="89" s="1"/>
  <c r="J92" i="89" s="1"/>
  <c r="E92" i="90" s="1"/>
  <c r="G92" i="90" s="1"/>
  <c r="J92" i="90" s="1"/>
  <c r="E93" i="89"/>
  <c r="G93" i="89" s="1"/>
  <c r="J93" i="89" s="1"/>
  <c r="E93" i="90" s="1"/>
  <c r="G93" i="90" s="1"/>
  <c r="J93" i="90" s="1"/>
  <c r="E101" i="89"/>
  <c r="G101" i="89" s="1"/>
  <c r="J101" i="89" s="1"/>
  <c r="E101" i="90" s="1"/>
  <c r="G101" i="90" s="1"/>
  <c r="J101" i="90" s="1"/>
  <c r="E164" i="89"/>
  <c r="G164" i="89" s="1"/>
  <c r="J164" i="89" s="1"/>
  <c r="E164" i="90" s="1"/>
  <c r="G164" i="90" s="1"/>
  <c r="J164" i="90" s="1"/>
  <c r="E120" i="89"/>
  <c r="G120" i="89" s="1"/>
  <c r="J120" i="89" s="1"/>
  <c r="E120" i="90" s="1"/>
  <c r="G120" i="90" s="1"/>
  <c r="J120" i="90" s="1"/>
  <c r="E143" i="89"/>
  <c r="G143" i="89" s="1"/>
  <c r="J143" i="89" s="1"/>
  <c r="E143" i="90" s="1"/>
  <c r="G143" i="90" s="1"/>
  <c r="J143" i="90" s="1"/>
  <c r="E64" i="89"/>
  <c r="G64" i="89" s="1"/>
  <c r="J64" i="89" s="1"/>
  <c r="E64" i="90" s="1"/>
  <c r="G64" i="90" s="1"/>
  <c r="J64" i="90" s="1"/>
  <c r="E99" i="89"/>
  <c r="G99" i="89" s="1"/>
  <c r="J99" i="89" s="1"/>
  <c r="E99" i="90" s="1"/>
  <c r="G99" i="90" s="1"/>
  <c r="J99" i="90" s="1"/>
  <c r="E65" i="89"/>
  <c r="G65" i="89" s="1"/>
  <c r="J65" i="89" s="1"/>
  <c r="E65" i="90" s="1"/>
  <c r="G65" i="90" s="1"/>
  <c r="J65" i="90" s="1"/>
  <c r="E192" i="89"/>
  <c r="G192" i="89" s="1"/>
  <c r="J192" i="89" s="1"/>
  <c r="E192" i="90" s="1"/>
  <c r="G192" i="90" s="1"/>
  <c r="J192" i="90" s="1"/>
  <c r="E138" i="89"/>
  <c r="G138" i="89" s="1"/>
  <c r="J138" i="89" s="1"/>
  <c r="E138" i="90" s="1"/>
  <c r="G138" i="90" s="1"/>
  <c r="J138" i="90" s="1"/>
  <c r="E19" i="89"/>
  <c r="G19" i="89" s="1"/>
  <c r="J19" i="89" s="1"/>
  <c r="E19" i="90" s="1"/>
  <c r="G19" i="90" s="1"/>
  <c r="J19" i="90" s="1"/>
  <c r="E142" i="89"/>
  <c r="G142" i="89" s="1"/>
  <c r="J142" i="89" s="1"/>
  <c r="E142" i="90" s="1"/>
  <c r="G142" i="90" s="1"/>
  <c r="J142" i="90" s="1"/>
  <c r="E85" i="89"/>
  <c r="G85" i="89" s="1"/>
  <c r="J85" i="89" s="1"/>
  <c r="E85" i="90" s="1"/>
  <c r="G85" i="90" s="1"/>
  <c r="J85" i="90" s="1"/>
  <c r="E121" i="89"/>
  <c r="G121" i="89" s="1"/>
  <c r="J121" i="89" s="1"/>
  <c r="E121" i="90" s="1"/>
  <c r="G121" i="90" s="1"/>
  <c r="J121" i="90" s="1"/>
  <c r="E179" i="89"/>
  <c r="G179" i="89" s="1"/>
  <c r="J179" i="89" s="1"/>
  <c r="E179" i="90" s="1"/>
  <c r="G179" i="90" s="1"/>
  <c r="J179" i="90" s="1"/>
  <c r="E98" i="89"/>
  <c r="G98" i="89" s="1"/>
  <c r="J98" i="89" s="1"/>
  <c r="E98" i="90" s="1"/>
  <c r="G98" i="90" s="1"/>
  <c r="J98" i="90" s="1"/>
  <c r="E89" i="89"/>
  <c r="G89" i="89" s="1"/>
  <c r="J89" i="89" s="1"/>
  <c r="E89" i="90" s="1"/>
  <c r="G89" i="90" s="1"/>
  <c r="J89" i="90" s="1"/>
  <c r="E90" i="89"/>
  <c r="G90" i="89" s="1"/>
  <c r="J90" i="89" s="1"/>
  <c r="E90" i="90" s="1"/>
  <c r="G90" i="90" s="1"/>
  <c r="J90" i="90" s="1"/>
  <c r="E79" i="89"/>
  <c r="G79" i="89" s="1"/>
  <c r="J79" i="89" s="1"/>
  <c r="E79" i="90" s="1"/>
  <c r="G79" i="90" s="1"/>
  <c r="J79" i="90" s="1"/>
  <c r="E20" i="89"/>
  <c r="G20" i="89" s="1"/>
  <c r="J20" i="89" s="1"/>
  <c r="E20" i="90" s="1"/>
  <c r="G20" i="90" s="1"/>
  <c r="J20" i="90" s="1"/>
  <c r="E74" i="89"/>
  <c r="G74" i="89" s="1"/>
  <c r="J74" i="89" s="1"/>
  <c r="E74" i="90" s="1"/>
  <c r="G74" i="90" s="1"/>
  <c r="J74" i="90" s="1"/>
  <c r="E77" i="89"/>
  <c r="G77" i="89" s="1"/>
  <c r="J77" i="89" s="1"/>
  <c r="E77" i="90" s="1"/>
  <c r="G77" i="90" s="1"/>
  <c r="J77" i="90" s="1"/>
  <c r="E22" i="89"/>
  <c r="G22" i="89" s="1"/>
  <c r="J22" i="89" s="1"/>
  <c r="E22" i="90" s="1"/>
  <c r="G22" i="90" s="1"/>
  <c r="J22" i="90" s="1"/>
  <c r="E159" i="89"/>
  <c r="G159" i="89" s="1"/>
  <c r="J159" i="89" s="1"/>
  <c r="E159" i="90" s="1"/>
  <c r="G159" i="90" s="1"/>
  <c r="J159" i="90" s="1"/>
  <c r="E118" i="89"/>
  <c r="G118" i="89" s="1"/>
  <c r="J118" i="89" s="1"/>
  <c r="E118" i="90" s="1"/>
  <c r="G118" i="90" s="1"/>
  <c r="J118" i="90" s="1"/>
  <c r="E184" i="89"/>
  <c r="G184" i="89" s="1"/>
  <c r="J184" i="89" s="1"/>
  <c r="E184" i="90" s="1"/>
  <c r="G184" i="90" s="1"/>
  <c r="J184" i="90" s="1"/>
  <c r="E91" i="89"/>
  <c r="G91" i="89" s="1"/>
  <c r="J91" i="89" s="1"/>
  <c r="E91" i="90" s="1"/>
  <c r="G91" i="90" s="1"/>
  <c r="J91" i="90" s="1"/>
  <c r="E123" i="89"/>
  <c r="G123" i="89" s="1"/>
  <c r="J123" i="89" s="1"/>
  <c r="E123" i="90" s="1"/>
  <c r="G123" i="90" s="1"/>
  <c r="J123" i="90" s="1"/>
  <c r="E168" i="89"/>
  <c r="G168" i="89" s="1"/>
  <c r="J168" i="89" s="1"/>
  <c r="E168" i="90" s="1"/>
  <c r="G168" i="90" s="1"/>
  <c r="J168" i="90" s="1"/>
  <c r="E100" i="89"/>
  <c r="G100" i="89" s="1"/>
  <c r="J100" i="89" s="1"/>
  <c r="E100" i="90" s="1"/>
  <c r="G100" i="90" s="1"/>
  <c r="J100" i="90" s="1"/>
  <c r="E140" i="89"/>
  <c r="G140" i="89" s="1"/>
  <c r="J140" i="89" s="1"/>
  <c r="E140" i="90" s="1"/>
  <c r="G140" i="90" s="1"/>
  <c r="J140" i="90" s="1"/>
  <c r="E24" i="89"/>
  <c r="G24" i="89" s="1"/>
  <c r="J24" i="89" s="1"/>
  <c r="E24" i="90" s="1"/>
  <c r="G24" i="90" s="1"/>
  <c r="J24" i="90" s="1"/>
  <c r="E163" i="89"/>
  <c r="G163" i="89" s="1"/>
  <c r="J163" i="89" s="1"/>
  <c r="E163" i="90" s="1"/>
  <c r="G163" i="90" s="1"/>
  <c r="J163" i="90" s="1"/>
  <c r="E67" i="89"/>
  <c r="G67" i="89" s="1"/>
  <c r="J67" i="89" s="1"/>
  <c r="E67" i="90" s="1"/>
  <c r="G67" i="90" s="1"/>
  <c r="J67" i="90" s="1"/>
  <c r="E73" i="89"/>
  <c r="G73" i="89" s="1"/>
  <c r="J73" i="89" s="1"/>
  <c r="E73" i="90" s="1"/>
  <c r="G73" i="90" s="1"/>
  <c r="J73" i="90" s="1"/>
  <c r="E176" i="89"/>
  <c r="G176" i="89" s="1"/>
  <c r="J176" i="89" s="1"/>
  <c r="E176" i="90" s="1"/>
  <c r="G176" i="90" s="1"/>
  <c r="J176" i="90" s="1"/>
  <c r="E66" i="89"/>
  <c r="G66" i="89" s="1"/>
  <c r="J66" i="89" s="1"/>
  <c r="E66" i="90" s="1"/>
  <c r="G66" i="90" s="1"/>
  <c r="J66" i="90" s="1"/>
  <c r="E154" i="89"/>
  <c r="G154" i="89" s="1"/>
  <c r="J154" i="89" s="1"/>
  <c r="E154" i="90" s="1"/>
  <c r="G154" i="90" s="1"/>
  <c r="J154" i="90" s="1"/>
  <c r="E137" i="89"/>
  <c r="G137" i="89" s="1"/>
  <c r="J137" i="89" s="1"/>
  <c r="E137" i="90" s="1"/>
  <c r="G137" i="90" s="1"/>
  <c r="J137" i="90" s="1"/>
  <c r="E69" i="89"/>
  <c r="G69" i="89" s="1"/>
  <c r="J69" i="89" s="1"/>
  <c r="E69" i="90" s="1"/>
  <c r="G69" i="90" s="1"/>
  <c r="J69" i="90" s="1"/>
  <c r="E81" i="89"/>
  <c r="G81" i="89" s="1"/>
  <c r="J81" i="89" s="1"/>
  <c r="E81" i="90" s="1"/>
  <c r="G81" i="90" s="1"/>
  <c r="J81" i="90" s="1"/>
  <c r="E72" i="89"/>
  <c r="G72" i="89" s="1"/>
  <c r="J72" i="89" s="1"/>
  <c r="E72" i="90" s="1"/>
  <c r="G72" i="90" s="1"/>
  <c r="J72" i="90" s="1"/>
  <c r="E162" i="89"/>
  <c r="G162" i="89" s="1"/>
  <c r="J162" i="89" s="1"/>
  <c r="E162" i="90" s="1"/>
  <c r="G162" i="90" s="1"/>
  <c r="J162" i="90" s="1"/>
  <c r="E68" i="89"/>
  <c r="G68" i="89" s="1"/>
  <c r="J68" i="89" s="1"/>
  <c r="E68" i="90" s="1"/>
  <c r="G68" i="90" s="1"/>
  <c r="J68" i="90" s="1"/>
  <c r="E21" i="89"/>
  <c r="G21" i="89" s="1"/>
  <c r="J21" i="89" s="1"/>
  <c r="E21" i="90" s="1"/>
  <c r="G21" i="90" s="1"/>
  <c r="J21" i="90" s="1"/>
  <c r="E61" i="89"/>
  <c r="G61" i="89" s="1"/>
  <c r="J61" i="89" s="1"/>
  <c r="E61" i="90" s="1"/>
  <c r="G61" i="90" s="1"/>
  <c r="J61" i="90" s="1"/>
  <c r="E62" i="89"/>
  <c r="G62" i="89" s="1"/>
  <c r="J62" i="89" s="1"/>
  <c r="E62" i="90" s="1"/>
  <c r="G62" i="90" s="1"/>
  <c r="J62" i="90" s="1"/>
  <c r="E26" i="89"/>
  <c r="G26" i="89" s="1"/>
  <c r="J26" i="89" s="1"/>
  <c r="E26" i="90" s="1"/>
  <c r="G26" i="90" s="1"/>
  <c r="J26" i="90" s="1"/>
  <c r="E225" i="89"/>
  <c r="G225" i="89" s="1"/>
  <c r="J225" i="89" s="1"/>
  <c r="E225" i="90" s="1"/>
  <c r="G225" i="90" s="1"/>
  <c r="J225" i="90" s="1"/>
  <c r="E25" i="89"/>
  <c r="G25" i="89" s="1"/>
  <c r="J25" i="89" s="1"/>
  <c r="E25" i="90" s="1"/>
  <c r="G25" i="90" s="1"/>
  <c r="J25" i="90" s="1"/>
  <c r="E144" i="89"/>
  <c r="G144" i="89" s="1"/>
  <c r="J144" i="89" s="1"/>
  <c r="E144" i="90" s="1"/>
  <c r="G144" i="90" s="1"/>
  <c r="J144" i="90" s="1"/>
  <c r="G88" i="89"/>
  <c r="J88" i="89" s="1"/>
  <c r="E88" i="90" s="1"/>
  <c r="E87" i="89"/>
  <c r="G87" i="89" s="1"/>
  <c r="J87" i="89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E86" i="90" s="1"/>
  <c r="G230" i="89"/>
  <c r="J230" i="89" s="1"/>
  <c r="E230" i="90" s="1"/>
  <c r="G238" i="89"/>
  <c r="J238" i="89" s="1"/>
  <c r="E238" i="90" s="1"/>
  <c r="G229" i="107"/>
  <c r="J229" i="107" s="1"/>
  <c r="G234" i="87"/>
  <c r="J234" i="87" s="1"/>
  <c r="G242" i="88"/>
  <c r="J242" i="88" s="1"/>
  <c r="E242" i="89" s="1"/>
  <c r="G228" i="89"/>
  <c r="J228" i="89" s="1"/>
  <c r="E228" i="90" s="1"/>
  <c r="G236" i="89"/>
  <c r="J236" i="89" s="1"/>
  <c r="E236" i="90" s="1"/>
  <c r="G227" i="89"/>
  <c r="J227" i="89" s="1"/>
  <c r="E227" i="90" s="1"/>
  <c r="G235" i="89"/>
  <c r="J235" i="89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E253" i="89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11" i="88"/>
  <c r="J111" i="88" s="1"/>
  <c r="G116" i="88"/>
  <c r="J116" i="88" s="1"/>
  <c r="G115" i="88"/>
  <c r="J115" i="88" s="1"/>
  <c r="G38" i="88"/>
  <c r="J38" i="88" s="1"/>
  <c r="G214" i="87"/>
  <c r="J214" i="87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G131" i="85"/>
  <c r="J131" i="85" s="1"/>
  <c r="G254" i="87"/>
  <c r="J254" i="87" s="1"/>
  <c r="G82" i="87"/>
  <c r="J82" i="87" s="1"/>
  <c r="G30" i="89"/>
  <c r="J30" i="89" s="1"/>
  <c r="E30" i="90" s="1"/>
  <c r="G27" i="89"/>
  <c r="J27" i="89" s="1"/>
  <c r="E27" i="90" s="1"/>
  <c r="G44" i="89"/>
  <c r="J44" i="89" s="1"/>
  <c r="E44" i="90" s="1"/>
  <c r="G49" i="89"/>
  <c r="J49" i="89" s="1"/>
  <c r="E49" i="90" s="1"/>
  <c r="G48" i="89"/>
  <c r="J48" i="89" s="1"/>
  <c r="E48" i="90" s="1"/>
  <c r="G37" i="89"/>
  <c r="J37" i="89" s="1"/>
  <c r="E37" i="90" s="1"/>
  <c r="G50" i="89"/>
  <c r="J50" i="89" s="1"/>
  <c r="E50" i="90" s="1"/>
  <c r="G52" i="89"/>
  <c r="J52" i="89" s="1"/>
  <c r="E52" i="90" s="1"/>
  <c r="G55" i="89"/>
  <c r="J55" i="89" s="1"/>
  <c r="E55" i="90" s="1"/>
  <c r="G224" i="90"/>
  <c r="J224" i="90" s="1"/>
  <c r="G36" i="89"/>
  <c r="J36" i="89" s="1"/>
  <c r="E36" i="90" s="1"/>
  <c r="G41" i="89"/>
  <c r="J41" i="89" s="1"/>
  <c r="E41" i="90" s="1"/>
  <c r="G47" i="89"/>
  <c r="J47" i="89" s="1"/>
  <c r="E47" i="90" s="1"/>
  <c r="G58" i="89"/>
  <c r="J58" i="89" s="1"/>
  <c r="E58" i="90" s="1"/>
  <c r="G33" i="89"/>
  <c r="J33" i="89" s="1"/>
  <c r="E33" i="90" s="1"/>
  <c r="G42" i="89"/>
  <c r="J42" i="89" s="1"/>
  <c r="E42" i="90" s="1"/>
  <c r="G54" i="89"/>
  <c r="J54" i="89" s="1"/>
  <c r="E54" i="90" s="1"/>
  <c r="G31" i="89"/>
  <c r="J31" i="89" s="1"/>
  <c r="E31" i="90" s="1"/>
  <c r="G32" i="89"/>
  <c r="J32" i="89" s="1"/>
  <c r="E32" i="90" s="1"/>
  <c r="G59" i="89"/>
  <c r="J59" i="89" s="1"/>
  <c r="E59" i="90" s="1"/>
  <c r="G40" i="89"/>
  <c r="J40" i="89" s="1"/>
  <c r="E40" i="90" s="1"/>
  <c r="G34" i="89"/>
  <c r="J34" i="89" s="1"/>
  <c r="E34" i="90" s="1"/>
  <c r="G53" i="89"/>
  <c r="J53" i="89" s="1"/>
  <c r="E53" i="90" s="1"/>
  <c r="G46" i="89"/>
  <c r="J46" i="89" s="1"/>
  <c r="E46" i="90" s="1"/>
  <c r="G29" i="89"/>
  <c r="J29" i="89" s="1"/>
  <c r="E29" i="90" s="1"/>
  <c r="G97" i="91"/>
  <c r="J97" i="91" s="1"/>
  <c r="G28" i="89"/>
  <c r="J28" i="89" s="1"/>
  <c r="E28" i="90" s="1"/>
  <c r="G56" i="89"/>
  <c r="J56" i="89" s="1"/>
  <c r="E56" i="90" s="1"/>
  <c r="G57" i="89"/>
  <c r="J57" i="89" s="1"/>
  <c r="E57" i="90" s="1"/>
  <c r="G51" i="89"/>
  <c r="J51" i="89" s="1"/>
  <c r="E51" i="90" s="1"/>
  <c r="G43" i="89"/>
  <c r="J43" i="89" s="1"/>
  <c r="E43" i="90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E186" i="90" s="1"/>
  <c r="G258" i="89"/>
  <c r="J258" i="89" s="1"/>
  <c r="E258" i="90" s="1"/>
  <c r="G255" i="89"/>
  <c r="J255" i="89" s="1"/>
  <c r="E255" i="90" s="1"/>
  <c r="G104" i="89"/>
  <c r="J104" i="89" s="1"/>
  <c r="E104" i="90" s="1"/>
  <c r="G233" i="89"/>
  <c r="J233" i="89" s="1"/>
  <c r="E233" i="90" s="1"/>
  <c r="G256" i="89"/>
  <c r="J256" i="89" s="1"/>
  <c r="E256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10" i="89" l="1"/>
  <c r="G110" i="89" s="1"/>
  <c r="J110" i="89" s="1"/>
  <c r="E110" i="90" s="1"/>
  <c r="G110" i="90" s="1"/>
  <c r="J110" i="90" s="1"/>
  <c r="G110" i="91" s="1"/>
  <c r="J110" i="91" s="1"/>
  <c r="G110" i="92" s="1"/>
  <c r="J110" i="92" s="1"/>
  <c r="E38" i="89"/>
  <c r="G38" i="89" s="1"/>
  <c r="J38" i="89" s="1"/>
  <c r="E38" i="90" s="1"/>
  <c r="G38" i="90" s="1"/>
  <c r="J38" i="90" s="1"/>
  <c r="E111" i="89"/>
  <c r="G111" i="89" s="1"/>
  <c r="J111" i="89" s="1"/>
  <c r="E111" i="90" s="1"/>
  <c r="G111" i="90" s="1"/>
  <c r="J111" i="90" s="1"/>
  <c r="G111" i="91" s="1"/>
  <c r="J111" i="91" s="1"/>
  <c r="G111" i="92" s="1"/>
  <c r="J111" i="92" s="1"/>
  <c r="E96" i="89"/>
  <c r="G96" i="89" s="1"/>
  <c r="J96" i="89" s="1"/>
  <c r="E96" i="90" s="1"/>
  <c r="G96" i="90" s="1"/>
  <c r="J96" i="90" s="1"/>
  <c r="E122" i="89"/>
  <c r="G122" i="89" s="1"/>
  <c r="J122" i="89" s="1"/>
  <c r="E122" i="90" s="1"/>
  <c r="G122" i="90" s="1"/>
  <c r="J122" i="90" s="1"/>
  <c r="G251" i="91"/>
  <c r="J251" i="91" s="1"/>
  <c r="E235" i="90"/>
  <c r="G235" i="90" s="1"/>
  <c r="J235" i="90" s="1"/>
  <c r="G251" i="92" s="1"/>
  <c r="J251" i="92" s="1"/>
  <c r="E161" i="89"/>
  <c r="G161" i="89" s="1"/>
  <c r="J161" i="89" s="1"/>
  <c r="E161" i="90" s="1"/>
  <c r="G161" i="90" s="1"/>
  <c r="J161" i="90" s="1"/>
  <c r="G88" i="90"/>
  <c r="J88" i="90" s="1"/>
  <c r="E87" i="90"/>
  <c r="E108" i="89"/>
  <c r="G108" i="89" s="1"/>
  <c r="J108" i="89" s="1"/>
  <c r="E108" i="90" s="1"/>
  <c r="G108" i="90" s="1"/>
  <c r="J108" i="90" s="1"/>
  <c r="G108" i="91" s="1"/>
  <c r="J108" i="91" s="1"/>
  <c r="G108" i="92" s="1"/>
  <c r="J108" i="92" s="1"/>
  <c r="E221" i="89"/>
  <c r="G221" i="89" s="1"/>
  <c r="J221" i="89" s="1"/>
  <c r="E221" i="90" s="1"/>
  <c r="G221" i="90" s="1"/>
  <c r="J221" i="90" s="1"/>
  <c r="E107" i="89"/>
  <c r="G107" i="89" s="1"/>
  <c r="J107" i="89" s="1"/>
  <c r="E115" i="89"/>
  <c r="G115" i="89" s="1"/>
  <c r="J115" i="89" s="1"/>
  <c r="E115" i="90" s="1"/>
  <c r="G115" i="90" s="1"/>
  <c r="J115" i="90" s="1"/>
  <c r="G115" i="91" s="1"/>
  <c r="J115" i="91" s="1"/>
  <c r="G115" i="92" s="1"/>
  <c r="J115" i="92" s="1"/>
  <c r="E112" i="89"/>
  <c r="G112" i="89" s="1"/>
  <c r="J112" i="89" s="1"/>
  <c r="E112" i="90" s="1"/>
  <c r="G112" i="90" s="1"/>
  <c r="J112" i="90" s="1"/>
  <c r="G112" i="91" s="1"/>
  <c r="J112" i="91" s="1"/>
  <c r="G112" i="92" s="1"/>
  <c r="J112" i="92" s="1"/>
  <c r="E165" i="89"/>
  <c r="G165" i="89" s="1"/>
  <c r="J165" i="89" s="1"/>
  <c r="E165" i="90" s="1"/>
  <c r="G165" i="90" s="1"/>
  <c r="J165" i="90" s="1"/>
  <c r="E119" i="89"/>
  <c r="G119" i="89" s="1"/>
  <c r="J119" i="89" s="1"/>
  <c r="E119" i="90" s="1"/>
  <c r="G119" i="90" s="1"/>
  <c r="J119" i="90" s="1"/>
  <c r="E117" i="89"/>
  <c r="G117" i="89" s="1"/>
  <c r="J117" i="89" s="1"/>
  <c r="E117" i="90" s="1"/>
  <c r="G117" i="90" s="1"/>
  <c r="J117" i="90" s="1"/>
  <c r="G117" i="91" s="1"/>
  <c r="J117" i="91" s="1"/>
  <c r="G117" i="92" s="1"/>
  <c r="J117" i="92" s="1"/>
  <c r="E116" i="89"/>
  <c r="G116" i="89" s="1"/>
  <c r="J116" i="89" s="1"/>
  <c r="E116" i="90" s="1"/>
  <c r="G116" i="90" s="1"/>
  <c r="J116" i="90" s="1"/>
  <c r="G116" i="91" s="1"/>
  <c r="J116" i="91" s="1"/>
  <c r="G116" i="92" s="1"/>
  <c r="J116" i="92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E234" i="89" s="1"/>
  <c r="G242" i="89"/>
  <c r="J242" i="89" s="1"/>
  <c r="E242" i="90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0" i="90"/>
  <c r="J230" i="90" s="1"/>
  <c r="G238" i="90"/>
  <c r="J238" i="90" s="1"/>
  <c r="G253" i="89"/>
  <c r="J253" i="89" s="1"/>
  <c r="E253" i="90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214" i="88"/>
  <c r="J214" i="88" s="1"/>
  <c r="G19" i="91"/>
  <c r="J19" i="91" s="1"/>
  <c r="G82" i="88"/>
  <c r="J82" i="88" s="1"/>
  <c r="E82" i="89" s="1"/>
  <c r="G254" i="88"/>
  <c r="J254" i="88" s="1"/>
  <c r="E254" i="89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49" i="90"/>
  <c r="J49" i="90" s="1"/>
  <c r="G62" i="91"/>
  <c r="J62" i="91" s="1"/>
  <c r="G170" i="91"/>
  <c r="J170" i="91" s="1"/>
  <c r="G118" i="91"/>
  <c r="J118" i="91" s="1"/>
  <c r="G50" i="90"/>
  <c r="J50" i="90" s="1"/>
  <c r="G57" i="90"/>
  <c r="J57" i="90" s="1"/>
  <c r="G160" i="91"/>
  <c r="J160" i="91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07" i="90" l="1"/>
  <c r="G107" i="90" s="1"/>
  <c r="J107" i="90" s="1"/>
  <c r="G107" i="91" s="1"/>
  <c r="J107" i="91" s="1"/>
  <c r="E214" i="89"/>
  <c r="G214" i="89" s="1"/>
  <c r="J214" i="89" s="1"/>
  <c r="E214" i="90" s="1"/>
  <c r="G214" i="90" s="1"/>
  <c r="J214" i="90" s="1"/>
  <c r="G71" i="103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E234" i="90" s="1"/>
  <c r="G242" i="90"/>
  <c r="J242" i="90" s="1"/>
  <c r="G227" i="91"/>
  <c r="J227" i="91" s="1"/>
  <c r="G235" i="91"/>
  <c r="J235" i="91" s="1"/>
  <c r="G251" i="93" s="1"/>
  <c r="J251" i="93" s="1"/>
  <c r="G228" i="91"/>
  <c r="J228" i="91" s="1"/>
  <c r="G236" i="91"/>
  <c r="J236" i="91" s="1"/>
  <c r="G253" i="90"/>
  <c r="J253" i="90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14" i="88"/>
  <c r="J14" i="88" s="1"/>
  <c r="G6" i="88"/>
  <c r="J6" i="88" s="1"/>
  <c r="G15" i="88"/>
  <c r="J15" i="88" s="1"/>
  <c r="G90" i="92"/>
  <c r="J90" i="92" s="1"/>
  <c r="G18" i="88"/>
  <c r="J18" i="88" s="1"/>
  <c r="G13" i="88"/>
  <c r="J13" i="88" s="1"/>
  <c r="G21" i="92"/>
  <c r="J21" i="92" s="1"/>
  <c r="G16" i="88"/>
  <c r="J16" i="88" s="1"/>
  <c r="G20" i="92"/>
  <c r="J20" i="92" s="1"/>
  <c r="G8" i="88"/>
  <c r="J8" i="88" s="1"/>
  <c r="G7" i="88"/>
  <c r="J7" i="88" s="1"/>
  <c r="G26" i="92"/>
  <c r="J26" i="92" s="1"/>
  <c r="G22" i="92"/>
  <c r="J22" i="92" s="1"/>
  <c r="G19" i="92"/>
  <c r="J19" i="92" s="1"/>
  <c r="G24" i="92"/>
  <c r="J24" i="92" s="1"/>
  <c r="G17" i="88"/>
  <c r="J17" i="88" s="1"/>
  <c r="G25" i="92"/>
  <c r="J25" i="92" s="1"/>
  <c r="G23" i="92"/>
  <c r="J23" i="92" s="1"/>
  <c r="G131" i="87"/>
  <c r="J131" i="87" s="1"/>
  <c r="G134" i="87"/>
  <c r="J134" i="87" s="1"/>
  <c r="G254" i="89"/>
  <c r="J254" i="89" s="1"/>
  <c r="E254" i="90" s="1"/>
  <c r="G82" i="89"/>
  <c r="J82" i="89" s="1"/>
  <c r="E82" i="90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E133" i="90" s="1"/>
  <c r="G136" i="89"/>
  <c r="J136" i="89" s="1"/>
  <c r="E136" i="90" s="1"/>
  <c r="G132" i="90"/>
  <c r="J132" i="90" s="1"/>
  <c r="G135" i="90"/>
  <c r="J135" i="90" s="1"/>
  <c r="G5" i="74"/>
  <c r="J5" i="74" s="1"/>
  <c r="E7" i="89" l="1"/>
  <c r="G7" i="89" s="1"/>
  <c r="J7" i="89" s="1"/>
  <c r="E7" i="90" s="1"/>
  <c r="G7" i="90" s="1"/>
  <c r="J7" i="90" s="1"/>
  <c r="E8" i="89"/>
  <c r="G8" i="89" s="1"/>
  <c r="J8" i="89" s="1"/>
  <c r="E8" i="90" s="1"/>
  <c r="G8" i="90" s="1"/>
  <c r="J8" i="90" s="1"/>
  <c r="E6" i="89"/>
  <c r="G6" i="89" s="1"/>
  <c r="J6" i="89" s="1"/>
  <c r="E6" i="90" s="1"/>
  <c r="G6" i="90" s="1"/>
  <c r="J6" i="90" s="1"/>
  <c r="E14" i="89"/>
  <c r="G14" i="89" s="1"/>
  <c r="J14" i="89" s="1"/>
  <c r="E14" i="90" s="1"/>
  <c r="G14" i="90" s="1"/>
  <c r="J14" i="90" s="1"/>
  <c r="E17" i="89"/>
  <c r="G17" i="89" s="1"/>
  <c r="J17" i="89" s="1"/>
  <c r="E17" i="90" s="1"/>
  <c r="G17" i="90" s="1"/>
  <c r="J17" i="90" s="1"/>
  <c r="E16" i="89"/>
  <c r="G16" i="89" s="1"/>
  <c r="J16" i="89" s="1"/>
  <c r="E16" i="90" s="1"/>
  <c r="G16" i="90" s="1"/>
  <c r="J16" i="90" s="1"/>
  <c r="E15" i="89"/>
  <c r="G15" i="89" s="1"/>
  <c r="J15" i="89" s="1"/>
  <c r="E15" i="90" s="1"/>
  <c r="G15" i="90" s="1"/>
  <c r="J15" i="90" s="1"/>
  <c r="E13" i="89"/>
  <c r="G13" i="89" s="1"/>
  <c r="J13" i="89" s="1"/>
  <c r="E13" i="90" s="1"/>
  <c r="G13" i="90" s="1"/>
  <c r="J13" i="90" s="1"/>
  <c r="E18" i="89"/>
  <c r="G18" i="89" s="1"/>
  <c r="J18" i="89" s="1"/>
  <c r="E18" i="90" s="1"/>
  <c r="G18" i="90" s="1"/>
  <c r="J18" i="90" s="1"/>
  <c r="G70" i="104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51" i="94" s="1"/>
  <c r="J251" i="94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G24" i="93"/>
  <c r="J24" i="93" s="1"/>
  <c r="G21" i="93"/>
  <c r="J21" i="93" s="1"/>
  <c r="G19" i="93"/>
  <c r="J19" i="93" s="1"/>
  <c r="G22" i="93"/>
  <c r="J22" i="93" s="1"/>
  <c r="G26" i="93"/>
  <c r="J26" i="93" s="1"/>
  <c r="G90" i="93"/>
  <c r="J90" i="93" s="1"/>
  <c r="G23" i="93"/>
  <c r="J23" i="93" s="1"/>
  <c r="G25" i="93"/>
  <c r="J25" i="93" s="1"/>
  <c r="G20" i="93"/>
  <c r="J20" i="93" s="1"/>
  <c r="G20" i="94" s="1"/>
  <c r="J20" i="94" s="1"/>
  <c r="G97" i="94"/>
  <c r="J97" i="94" s="1"/>
  <c r="G82" i="90"/>
  <c r="J82" i="90" s="1"/>
  <c r="G254" i="90"/>
  <c r="J254" i="90" s="1"/>
  <c r="G131" i="88"/>
  <c r="J131" i="88" s="1"/>
  <c r="E131" i="89" s="1"/>
  <c r="G134" i="88"/>
  <c r="J134" i="88" s="1"/>
  <c r="E134" i="89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E131" i="90" s="1"/>
  <c r="G134" i="89"/>
  <c r="J134" i="89" s="1"/>
  <c r="E134" i="90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51" i="96" s="1"/>
  <c r="J251" i="96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3" i="96" l="1"/>
  <c r="J93" i="96" s="1"/>
  <c r="J93" i="95"/>
  <c r="G77" i="96"/>
  <c r="J77" i="96" s="1"/>
  <c r="J77" i="95"/>
  <c r="G21" i="96"/>
  <c r="J21" i="96" s="1"/>
  <c r="J21" i="95"/>
  <c r="G66" i="96"/>
  <c r="J66" i="96" s="1"/>
  <c r="J66" i="95"/>
  <c r="G98" i="96"/>
  <c r="J98" i="96" s="1"/>
  <c r="J98" i="95"/>
  <c r="G99" i="96"/>
  <c r="J99" i="96" s="1"/>
  <c r="J99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G230" i="95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251" i="97"/>
  <c r="J251" i="97" s="1"/>
  <c r="J235" i="95"/>
  <c r="G235" i="96"/>
  <c r="J235" i="96" s="1"/>
  <c r="G251" i="98" s="1"/>
  <c r="J251" i="98" s="1"/>
  <c r="J227" i="95"/>
  <c r="G88" i="96"/>
  <c r="J88" i="96" s="1"/>
  <c r="J87" i="95"/>
  <c r="G51" i="96"/>
  <c r="J51" i="96" s="1"/>
  <c r="J51" i="95"/>
  <c r="G49" i="96"/>
  <c r="J49" i="96" s="1"/>
  <c r="J49" i="95"/>
  <c r="G87" i="96"/>
  <c r="J87" i="96" s="1"/>
  <c r="G88" i="97" s="1"/>
  <c r="J88" i="97" s="1"/>
  <c r="J86" i="95"/>
  <c r="G236" i="96"/>
  <c r="J236" i="96" s="1"/>
  <c r="J228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51" i="100" s="1"/>
  <c r="J251" i="100" s="1"/>
  <c r="G235" i="97"/>
  <c r="J235" i="97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E5" i="82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91"/>
  <c r="J189" i="91" s="1"/>
  <c r="G189" i="86"/>
  <c r="J189" i="86" s="1"/>
  <c r="G189" i="93"/>
  <c r="J189" i="93" s="1"/>
  <c r="G189" i="94"/>
  <c r="J189" i="94" s="1"/>
  <c r="G189" i="80"/>
  <c r="J189" i="80" s="1"/>
  <c r="G189" i="88"/>
  <c r="J189" i="88" s="1"/>
  <c r="E189" i="89" s="1"/>
  <c r="G189" i="89" s="1"/>
  <c r="J189" i="89" s="1"/>
  <c r="E189" i="90" s="1"/>
  <c r="G189" i="90" s="1"/>
  <c r="J189" i="90" s="1"/>
  <c r="G189" i="95"/>
  <c r="J189" i="95" s="1"/>
  <c r="G189" i="87"/>
  <c r="J189" i="87" s="1"/>
  <c r="G189" i="8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G189" i="74"/>
  <c r="J189" i="7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92"/>
  <c r="J187" i="92" s="1"/>
  <c r="G187" i="8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G258" i="97"/>
  <c r="J258" i="97" s="1"/>
  <c r="G187" i="78"/>
  <c r="J187" i="78" s="1"/>
  <c r="G187" i="86"/>
  <c r="J187" i="86" s="1"/>
  <c r="G187" i="94"/>
  <c r="J187" i="94" s="1"/>
  <c r="G187" i="91"/>
  <c r="J187" i="91" s="1"/>
  <c r="G187" i="80"/>
  <c r="J187" i="80" s="1"/>
  <c r="G187" i="88"/>
  <c r="J187" i="88" s="1"/>
  <c r="E187" i="89" s="1"/>
  <c r="G187" i="89" s="1"/>
  <c r="J187" i="89" s="1"/>
  <c r="E187" i="90" s="1"/>
  <c r="G187" i="90" s="1"/>
  <c r="J187" i="90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91"/>
  <c r="J105" i="91" s="1"/>
  <c r="G105" i="74"/>
  <c r="J105" i="74" s="1"/>
  <c r="G105" i="77" s="1"/>
  <c r="G105" i="92"/>
  <c r="J105" i="92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E105" i="89" s="1"/>
  <c r="G105" i="89" s="1"/>
  <c r="J105" i="89" s="1"/>
  <c r="E105" i="90" s="1"/>
  <c r="G105" i="90" s="1"/>
  <c r="J105" i="90" s="1"/>
  <c r="G256" i="97"/>
  <c r="J256" i="97" s="1"/>
  <c r="G105" i="8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G5" i="82"/>
  <c r="J5" i="82" s="1"/>
  <c r="E5" i="83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6" i="96" l="1"/>
  <c r="J6" i="96" s="1"/>
  <c r="J6" i="95"/>
  <c r="G105" i="96"/>
  <c r="J105" i="96" s="1"/>
  <c r="G105" i="97" s="1"/>
  <c r="J105" i="97" s="1"/>
  <c r="J105" i="95"/>
  <c r="G189" i="77"/>
  <c r="G187" i="77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51" i="102" s="1"/>
  <c r="J251" i="102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G199" i="77"/>
  <c r="G201" i="77"/>
  <c r="G217" i="77"/>
  <c r="G200" i="77"/>
  <c r="G218" i="77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52" i="102" s="1"/>
  <c r="J252" i="102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G188" i="79"/>
  <c r="J188" i="79" s="1"/>
  <c r="G188" i="87"/>
  <c r="J188" i="87" s="1"/>
  <c r="G188" i="93"/>
  <c r="J188" i="93" s="1"/>
  <c r="G188" i="95"/>
  <c r="J188" i="95" s="1"/>
  <c r="G188" i="91"/>
  <c r="J188" i="91" s="1"/>
  <c r="G188" i="74"/>
  <c r="J188" i="74" s="1"/>
  <c r="G188" i="80"/>
  <c r="J188" i="80" s="1"/>
  <c r="G188" i="88"/>
  <c r="J188" i="88" s="1"/>
  <c r="E188" i="89" s="1"/>
  <c r="G188" i="89" s="1"/>
  <c r="J188" i="89" s="1"/>
  <c r="E188" i="90" s="1"/>
  <c r="G188" i="90" s="1"/>
  <c r="J188" i="90" s="1"/>
  <c r="G188" i="78"/>
  <c r="J188" i="78" s="1"/>
  <c r="G188" i="92"/>
  <c r="J188" i="92" s="1"/>
  <c r="G188" i="86"/>
  <c r="J188" i="86" s="1"/>
  <c r="G174" i="97"/>
  <c r="J174" i="97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93"/>
  <c r="J207" i="93" s="1"/>
  <c r="G207" i="74"/>
  <c r="J207" i="74" s="1"/>
  <c r="G207" i="77" s="1"/>
  <c r="G207" i="79"/>
  <c r="J207" i="79" s="1"/>
  <c r="G207" i="81"/>
  <c r="J207" i="81" s="1"/>
  <c r="E207" i="82" s="1"/>
  <c r="G207" i="82" s="1"/>
  <c r="J207" i="82" s="1"/>
  <c r="E207" i="83" s="1"/>
  <c r="G207" i="83" s="1"/>
  <c r="J207" i="83" s="1"/>
  <c r="E207" i="84" s="1"/>
  <c r="G207" i="87"/>
  <c r="J207" i="87" s="1"/>
  <c r="G207" i="80"/>
  <c r="J207" i="80" s="1"/>
  <c r="G207" i="95"/>
  <c r="G207" i="88"/>
  <c r="J207" i="88" s="1"/>
  <c r="E207" i="89" s="1"/>
  <c r="G207" i="89" s="1"/>
  <c r="J207" i="89" s="1"/>
  <c r="E207" i="90" s="1"/>
  <c r="G207" i="90" s="1"/>
  <c r="J207" i="90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74"/>
  <c r="J76" i="74" s="1"/>
  <c r="G76" i="92"/>
  <c r="J76" i="92" s="1"/>
  <c r="G76" i="95"/>
  <c r="J76" i="95" s="1"/>
  <c r="G76" i="77"/>
  <c r="G76" i="93"/>
  <c r="J76" i="93" s="1"/>
  <c r="G82" i="97"/>
  <c r="J82" i="97" s="1"/>
  <c r="G76" i="8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G76" i="88"/>
  <c r="J76" i="88" s="1"/>
  <c r="E76" i="89" s="1"/>
  <c r="G76" i="89" s="1"/>
  <c r="J76" i="89" s="1"/>
  <c r="E76" i="90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E5" i="85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G188" i="77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251" i="103"/>
  <c r="J251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E207" i="85" s="1"/>
  <c r="G207" i="85" s="1"/>
  <c r="J207" i="85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E216" i="82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131" i="96"/>
  <c r="J131" i="96" s="1"/>
  <c r="G134" i="96"/>
  <c r="J134" i="96" s="1"/>
  <c r="G82" i="98"/>
  <c r="J82" i="98" s="1"/>
  <c r="G254" i="98"/>
  <c r="J254" i="98" s="1"/>
  <c r="G124" i="77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E219" i="82" l="1"/>
  <c r="G219" i="82" s="1"/>
  <c r="J219" i="82" s="1"/>
  <c r="E219" i="83" s="1"/>
  <c r="G219" i="83" s="1"/>
  <c r="J219" i="83" s="1"/>
  <c r="E219" i="84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5" i="86"/>
  <c r="J5" i="86" s="1"/>
  <c r="G199" i="80"/>
  <c r="J199" i="80" s="1"/>
  <c r="G199" i="81" s="1"/>
  <c r="J199" i="81" s="1"/>
  <c r="G201" i="80"/>
  <c r="J201" i="80" s="1"/>
  <c r="G201" i="81" s="1"/>
  <c r="J201" i="81" s="1"/>
  <c r="G217" i="80"/>
  <c r="J217" i="80" s="1"/>
  <c r="G217" i="81" s="1"/>
  <c r="J217" i="81" s="1"/>
  <c r="G218" i="80"/>
  <c r="J218" i="80" s="1"/>
  <c r="G218" i="81" s="1"/>
  <c r="J218" i="81" s="1"/>
  <c r="G124" i="78"/>
  <c r="J124" i="78" s="1"/>
  <c r="G254" i="99"/>
  <c r="J254" i="99" s="1"/>
  <c r="G82" i="99"/>
  <c r="J82" i="99" s="1"/>
  <c r="G131" i="97"/>
  <c r="J131" i="97" s="1"/>
  <c r="G134" i="97"/>
  <c r="J134" i="97" s="1"/>
  <c r="G216" i="82"/>
  <c r="J216" i="82" s="1"/>
  <c r="E216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200" i="82" l="1"/>
  <c r="G200" i="82" s="1"/>
  <c r="J200" i="82" s="1"/>
  <c r="E200" i="83" s="1"/>
  <c r="G200" i="83" s="1"/>
  <c r="J200" i="83" s="1"/>
  <c r="E200" i="84" s="1"/>
  <c r="E218" i="82"/>
  <c r="G218" i="82" s="1"/>
  <c r="J218" i="82" s="1"/>
  <c r="E218" i="83" s="1"/>
  <c r="G218" i="83" s="1"/>
  <c r="J218" i="83" s="1"/>
  <c r="E218" i="84" s="1"/>
  <c r="E217" i="82"/>
  <c r="G217" i="82" s="1"/>
  <c r="J217" i="82" s="1"/>
  <c r="E217" i="83" s="1"/>
  <c r="G217" i="83" s="1"/>
  <c r="J217" i="83" s="1"/>
  <c r="E217" i="84" s="1"/>
  <c r="E201" i="82"/>
  <c r="G201" i="82" s="1"/>
  <c r="J201" i="82" s="1"/>
  <c r="E201" i="83" s="1"/>
  <c r="G201" i="83" s="1"/>
  <c r="J201" i="83" s="1"/>
  <c r="E201" i="84" s="1"/>
  <c r="E199" i="82"/>
  <c r="G199" i="82" s="1"/>
  <c r="J199" i="82" s="1"/>
  <c r="E199" i="83" s="1"/>
  <c r="G199" i="83" s="1"/>
  <c r="J199" i="83" s="1"/>
  <c r="E199" i="84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E5" i="89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16" i="83"/>
  <c r="J216" i="83" s="1"/>
  <c r="E216" i="84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J251" i="105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51" i="106"/>
  <c r="J251" i="106" s="1"/>
  <c r="E251" i="107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124" i="80"/>
  <c r="J124" i="80" s="1"/>
  <c r="G124" i="81" s="1"/>
  <c r="J124" i="81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5" i="90" l="1"/>
  <c r="G5" i="90" s="1"/>
  <c r="J5" i="90" s="1"/>
  <c r="E124" i="82"/>
  <c r="G124" i="82" s="1"/>
  <c r="J124" i="82" s="1"/>
  <c r="E124" i="83" s="1"/>
  <c r="G124" i="83" s="1"/>
  <c r="J124" i="83" s="1"/>
  <c r="E124" i="84" s="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G252" i="106"/>
  <c r="J252" i="106" s="1"/>
  <c r="E25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52" i="107" l="1"/>
  <c r="J252" i="107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E219" i="90" s="1"/>
  <c r="G219" i="90" s="1"/>
  <c r="J219" i="90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01" i="89" l="1"/>
  <c r="G201" i="89" s="1"/>
  <c r="J201" i="89" s="1"/>
  <c r="E201" i="90" s="1"/>
  <c r="G201" i="90" s="1"/>
  <c r="J201" i="90" s="1"/>
  <c r="E218" i="89"/>
  <c r="G218" i="89" s="1"/>
  <c r="J218" i="89" s="1"/>
  <c r="E218" i="90" s="1"/>
  <c r="G218" i="90" s="1"/>
  <c r="J218" i="90" s="1"/>
  <c r="E217" i="89"/>
  <c r="G217" i="89" s="1"/>
  <c r="J217" i="89" s="1"/>
  <c r="E217" i="90" s="1"/>
  <c r="G217" i="90" s="1"/>
  <c r="J217" i="90" s="1"/>
  <c r="E200" i="89"/>
  <c r="G200" i="89" s="1"/>
  <c r="J200" i="89" s="1"/>
  <c r="E200" i="90" s="1"/>
  <c r="G200" i="90" s="1"/>
  <c r="J200" i="90" s="1"/>
  <c r="E216" i="89"/>
  <c r="G216" i="89" s="1"/>
  <c r="J216" i="89" s="1"/>
  <c r="E216" i="90" s="1"/>
  <c r="G216" i="90" s="1"/>
  <c r="J216" i="90" s="1"/>
  <c r="E199" i="89"/>
  <c r="G199" i="89" s="1"/>
  <c r="J199" i="89" s="1"/>
  <c r="E199" i="90" s="1"/>
  <c r="G199" i="90" s="1"/>
  <c r="J199" i="90" s="1"/>
  <c r="G102" i="106"/>
  <c r="J102" i="106" s="1"/>
  <c r="G103" i="106"/>
  <c r="J103" i="106" s="1"/>
  <c r="G253" i="106"/>
  <c r="J253" i="106" s="1"/>
  <c r="E253" i="107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E254" i="107" s="1"/>
  <c r="G219" i="91"/>
  <c r="J219" i="91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G5" i="97"/>
  <c r="J5" i="97" s="1"/>
  <c r="G131" i="106"/>
  <c r="J131" i="106" s="1"/>
  <c r="G134" i="106"/>
  <c r="J134" i="106" s="1"/>
  <c r="G218" i="92"/>
  <c r="J218" i="92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F267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<sst xmlns="http://schemas.openxmlformats.org/spreadsheetml/2006/main" count="38608" uniqueCount="1430">
  <si>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</si>
  <si>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</si>
  <si>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</si>
  <si>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</si>
  <si>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</si>
  <si>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</si>
  <si>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</si>
  <si>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</si>
  <si>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</si>
  <si>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</si>
  <si>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</si>
  <si>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</si>
  <si>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</si>
  <si>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</si>
  <si>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</si>
  <si>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</si>
  <si>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</si>
  <si>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</si>
  <si>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</si>
  <si>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</si>
  <si>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</si>
  <si>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</si>
  <si>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</si>
  <si>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</si>
  <si>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</si>
  <si>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</si>
  <si>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</si>
  <si>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</si>
  <si>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</si>
  <si>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</si>
  <si>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</si>
  <si>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</si>
  <si>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</si>
  <si>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</si>
  <si>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</si>
  <si>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</si>
  <si>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</si>
  <si>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</si>
  <si>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</si>
  <si>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</si>
  <si>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</si>
  <si>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</si>
  <si>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</si>
  <si>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</si>
  <si>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</si>
  <si>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</si>
  <si>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</si>
  <si>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</si>
  <si>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</si>
  <si>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</si>
  <si>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</si>
  <si>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</si>
  <si>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</si>
  <si>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</si>
  <si>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</si>
  <si>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</si>
  <si>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</si>
  <si>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</si>
  <si>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</si>
  <si>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</si>
  <si>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</si>
  <si>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</si>
  <si>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</si>
  <si>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</si>
  <si>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</si>
  <si>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</si>
  <si>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</si>
  <si>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</si>
  <si>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</si>
  <si>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</si>
  <si>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</si>
  <si>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</si>
  <si>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</si>
  <si>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</si>
  <si>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</si>
  <si>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</si>
  <si>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</si>
  <si>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</si>
  <si>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</si>
  <si>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</si>
  <si>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</si>
  <si>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</si>
  <si>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</si>
  <si>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</si>
  <si>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</si>
  <si>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</si>
  <si>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</si>
  <si>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</si>
  <si>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</si>
  <si>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</si>
  <si>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</si>
  <si>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</si>
  <si>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</si>
  <si>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</si>
  <si>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</si>
  <si>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</si>
  <si>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</si>
  <si>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</si>
  <si>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</si>
  <si>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</si>
  <si>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</si>
  <si>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</si>
  <si>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</si>
  <si>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</si>
  <si>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</si>
  <si>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</si>
  <si>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</si>
  <si>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</si>
  <si>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</si>
  <si>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</si>
  <si>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</si>
  <si>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</si>
  <si>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</si>
  <si>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</si>
  <si>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</si>
  <si>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</si>
  <si>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</si>
  <si>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</si>
  <si>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</si>
  <si>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</si>
  <si>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</si>
  <si>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</si>
  <si>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</si>
  <si>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</si>
  <si>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</si>
  <si>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</si>
  <si>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</si>
  <si>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</si>
  <si>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</si>
  <si>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</si>
  <si>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</si>
  <si>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</si>
  <si>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</si>
  <si>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</si>
  <si>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</si>
  <si>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</si>
  <si>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</si>
  <si>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</si>
  <si>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</si>
  <si>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</si>
  <si>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</si>
  <si>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</si>
  <si>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</si>
  <si>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</si>
  <si>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</si>
  <si>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</si>
  <si>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</si>
  <si>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</si>
  <si>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</si>
  <si>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</si>
  <si>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</si>
  <si>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</si>
  <si>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</si>
  <si>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</si>
  <si>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</si>
  <si>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</si>
  <si>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</si>
  <si>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</si>
  <si>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</si>
  <si>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</si>
  <si>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</si>
  <si>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</si>
  <si>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</si>
  <si>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</si>
  <si>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</si>
  <si>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</si>
  <si>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</si>
  <si>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</si>
  <si>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</si>
  <si>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</si>
  <si>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</si>
  <si>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</si>
  <si>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</si>
  <si>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</si>
  <si>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</si>
  <si>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</si>
  <si>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</si>
  <si>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</si>
  <si>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</si>
  <si>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</si>
  <si>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</si>
  <si>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</si>
  <si>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</si>
  <si>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</si>
  <si>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</si>
  <si>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</si>
  <si>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</si>
  <si>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</si>
  <si>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</si>
  <si>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</si>
  <si>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</si>
  <si>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</si>
  <si>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</si>
  <si>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</si>
  <si>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</si>
  <si>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</si>
  <si>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</si>
  <si>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</si>
  <si>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</si>
  <si>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</si>
  <si>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</si>
  <si>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</si>
  <si>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</si>
  <si>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</si>
  <si>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</si>
  <si>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</si>
  <si>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</si>
  <si>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</si>
  <si>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</si>
  <si>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</si>
  <si>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</si>
  <si>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</si>
  <si>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</si>
  <si>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</si>
  <si>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</si>
  <si>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</si>
  <si>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</si>
  <si>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</si>
  <si>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</si>
  <si>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</si>
  <si>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</si>
  <si>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</si>
  <si>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</si>
  <si>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</si>
  <si>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</si>
  <si>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</si>
  <si>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</si>
  <si>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</si>
  <si>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</si>
  <si>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</si>
  <si>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</si>
  <si>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</si>
  <si>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</si>
  <si>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</si>
  <si>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</si>
  <si>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</si>
  <si>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</si>
  <si>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</si>
  <si>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</si>
  <si>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</si>
  <si>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</si>
  <si>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</si>
  <si>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</si>
  <si>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</si>
  <si>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</si>
  <si>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</si>
  <si>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</si>
  <si>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</si>
  <si>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</si>
  <si>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</si>
  <si>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</si>
  <si>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</si>
  <si>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</si>
  <si>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</si>
  <si>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</si>
  <si>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</si>
  <si>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</si>
  <si>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</si>
  <si>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</si>
  <si>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</si>
  <si>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</si>
  <si>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</si>
  <si>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</si>
  <si>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</si>
  <si>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</si>
  <si>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</si>
  <si>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</si>
  <si>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</si>
  <si>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</si>
  <si>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</si>
  <si>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</si>
  <si>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</si>
  <si>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</si>
  <si>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</si>
  <si>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</si>
  <si>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</si>
  <si>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</si>
  <si>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</si>
  <si>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</si>
  <si>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</si>
  <si>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</si>
  <si>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</si>
  <si>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</si>
  <si>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</si>
  <si>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</si>
  <si>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</si>
  <si>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</si>
  <si>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</si>
  <si>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</si>
  <si>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</si>
  <si>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</si>
  <si>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</si>
  <si>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</si>
  <si>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</si>
  <si>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</si>
  <si>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</si>
  <si>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</si>
  <si>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</si>
  <si>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</si>
  <si>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</si>
  <si>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</si>
  <si>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</si>
  <si>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</si>
  <si>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</si>
  <si>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</si>
  <si>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</si>
  <si>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</si>
  <si>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</si>
  <si>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</si>
  <si>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</si>
  <si>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</si>
  <si>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</si>
  <si>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</si>
  <si>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</si>
  <si>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</si>
  <si>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</si>
  <si>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</si>
  <si>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</si>
  <si>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</si>
  <si>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</si>
  <si>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</si>
  <si>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</si>
  <si>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</si>
  <si>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</si>
  <si>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</si>
  <si>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</si>
  <si>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</si>
  <si>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</si>
  <si>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</si>
  <si>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</si>
  <si>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</si>
  <si>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</si>
  <si>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</si>
  <si>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</si>
  <si>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</si>
  <si>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</si>
  <si>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</si>
  <si>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</si>
  <si>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</si>
  <si>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</si>
  <si>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</si>
  <si>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</si>
  <si>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</si>
  <si>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</si>
  <si>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</si>
  <si>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</si>
  <si>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</si>
  <si>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</si>
  <si>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</si>
  <si>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</si>
  <si>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</si>
  <si>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</si>
  <si>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</si>
  <si>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</si>
  <si>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</si>
  <si>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</si>
  <si>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</si>
  <si>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</si>
  <si>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</si>
  <si>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</si>
  <si>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</si>
  <si>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</si>
  <si>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</si>
  <si>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</si>
  <si>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</si>
  <si>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</si>
  <si>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</si>
  <si>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</si>
  <si>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</si>
  <si>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</si>
  <si>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</si>
  <si>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</si>
  <si>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</si>
  <si>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</si>
  <si>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</si>
  <si>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</si>
  <si>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</si>
  <si>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</si>
  <si>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</si>
  <si>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</si>
  <si>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</si>
  <si>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</si>
  <si>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</si>
  <si>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</si>
  <si>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</si>
  <si>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</si>
  <si>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</si>
  <si>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</si>
  <si>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</si>
  <si>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</si>
  <si>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</si>
  <si>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</si>
  <si>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</si>
  <si>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</si>
  <si>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</si>
  <si>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</si>
  <si>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</si>
  <si>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</si>
  <si>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</si>
  <si>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</si>
  <si>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</si>
  <si>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</si>
  <si>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</si>
  <si>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</si>
  <si>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</si>
  <si>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</si>
  <si>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</si>
  <si>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</si>
  <si>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</si>
  <si>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</si>
  <si>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</si>
  <si>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</si>
  <si>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</si>
  <si>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</si>
  <si>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</si>
  <si>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</si>
  <si>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</si>
  <si>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</si>
  <si>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</si>
  <si>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</si>
  <si>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</si>
  <si>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</si>
  <si>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</si>
  <si>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</si>
  <si>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</si>
  <si>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</si>
  <si>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</si>
  <si>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</si>
  <si>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</si>
  <si>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</si>
  <si>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</si>
  <si>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</si>
  <si>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</si>
  <si>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</si>
  <si>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</si>
  <si>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</si>
  <si>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</si>
  <si>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</si>
  <si>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</si>
  <si>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</si>
  <si>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</si>
  <si>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</si>
  <si>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</si>
  <si>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</si>
  <si>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</si>
  <si>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</si>
  <si>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</si>
  <si>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</si>
  <si>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</si>
  <si>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</si>
  <si>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</si>
  <si>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</si>
  <si>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</si>
  <si>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</si>
  <si>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</si>
  <si>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</si>
  <si>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</si>
  <si>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</si>
  <si>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</si>
  <si>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</si>
  <si>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</si>
  <si>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</si>
  <si>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</si>
  <si>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</si>
  <si>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</si>
  <si>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</si>
  <si>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</si>
  <si>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</si>
  <si>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</si>
  <si>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</si>
  <si>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</si>
  <si>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</si>
  <si>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</si>
  <si>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</si>
  <si>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</si>
  <si>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</si>
  <si>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</si>
  <si>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</si>
  <si>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</si>
  <si>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</si>
  <si>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</si>
  <si>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</si>
  <si>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</si>
  <si>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</si>
  <si>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</si>
  <si>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</si>
  <si>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</si>
  <si>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</si>
  <si>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</si>
  <si>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</si>
  <si>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</si>
  <si>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</si>
  <si>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</si>
  <si>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</si>
  <si>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</si>
  <si>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</si>
  <si>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</si>
  <si>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</si>
  <si>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</si>
  <si>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</si>
  <si>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</si>
  <si>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</si>
  <si>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</si>
  <si>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</si>
  <si>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</si>
  <si>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</si>
  <si>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</si>
  <si>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</si>
  <si>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</si>
  <si>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</si>
  <si>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</si>
  <si>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</si>
  <si>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</si>
  <si>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</si>
  <si>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</si>
  <si>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</si>
  <si>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</si>
  <si>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</si>
  <si>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</si>
  <si>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</si>
  <si>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</si>
  <si>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</si>
  <si>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</si>
  <si>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</si>
  <si>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</si>
  <si>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</si>
  <si>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</si>
  <si>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</si>
  <si>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</si>
  <si>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</si>
  <si>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</si>
  <si>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</si>
  <si>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</si>
  <si>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</si>
  <si>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</si>
  <si>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</si>
  <si>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</si>
  <si>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</si>
  <si>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</si>
  <si>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</si>
  <si>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</si>
  <si>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</si>
  <si>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</si>
  <si>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</si>
  <si>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</si>
  <si>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</si>
  <si>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</si>
  <si>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</si>
  <si>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</si>
  <si>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</si>
  <si>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</si>
  <si>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</si>
  <si>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</si>
  <si>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</si>
  <si>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</si>
  <si>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</si>
  <si>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</si>
  <si>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</si>
  <si>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</si>
  <si>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</si>
  <si>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</si>
  <si>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</si>
  <si>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</si>
  <si>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</si>
  <si>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</si>
  <si>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</si>
  <si>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</si>
  <si>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</si>
  <si>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</si>
  <si>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</si>
  <si>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</si>
  <si>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</si>
  <si>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</si>
  <si>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</si>
  <si>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</si>
  <si>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</si>
  <si>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</si>
  <si>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</si>
  <si>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</si>
  <si>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</si>
  <si>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</si>
  <si>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</si>
  <si>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</si>
  <si>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</si>
  <si>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</si>
  <si>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</si>
  <si>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</si>
  <si>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</si>
  <si>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</si>
  <si>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</si>
  <si>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</si>
  <si>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</si>
  <si>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</si>
  <si>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</si>
  <si>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</si>
  <si>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</si>
  <si>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</si>
  <si>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</si>
  <si>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</si>
  <si>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</si>
  <si>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</si>
  <si>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</si>
  <si>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</si>
  <si>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</si>
  <si>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</si>
  <si>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</si>
  <si>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</si>
  <si>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</si>
  <si>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</si>
  <si>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</si>
  <si>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</si>
  <si>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</si>
  <si>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</si>
  <si>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</si>
  <si>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</si>
  <si>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</si>
  <si>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</si>
  <si>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</si>
  <si>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</si>
  <si>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</si>
  <si>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</si>
  <si>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</si>
  <si>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</si>
  <si>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</si>
  <si>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</si>
  <si>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</si>
  <si>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</si>
  <si>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</si>
  <si>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</si>
  <si>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</si>
  <si>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</si>
  <si>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</si>
  <si>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</si>
  <si>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</si>
  <si>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</si>
  <si>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</si>
  <si>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</si>
  <si>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</si>
  <si>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</si>
  <si>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</si>
  <si>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</si>
  <si>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</si>
  <si>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</si>
  <si>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</si>
  <si>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</si>
  <si>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</si>
  <si>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</si>
  <si>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</si>
  <si>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</si>
  <si>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</si>
  <si>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</si>
  <si>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</si>
  <si>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</si>
  <si>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</si>
  <si>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</si>
  <si>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</si>
  <si>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</si>
  <si>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</si>
  <si>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</si>
  <si>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</si>
  <si>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</si>
  <si>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</si>
  <si>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</si>
  <si>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</si>
  <si>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</si>
  <si>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</si>
  <si>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</si>
  <si>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</si>
  <si>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</si>
  <si>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</si>
  <si>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</si>
  <si>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</si>
  <si>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</si>
  <si>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</si>
  <si>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</si>
  <si>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</si>
  <si>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</si>
  <si>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</si>
  <si>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</si>
  <si>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</si>
  <si>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</si>
  <si>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</si>
  <si>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</si>
  <si>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</si>
  <si>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</si>
  <si>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</si>
  <si>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</si>
  <si>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</si>
  <si>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</si>
  <si>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</si>
  <si>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</si>
  <si>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</si>
  <si>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</si>
  <si>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</si>
  <si>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</si>
  <si>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</si>
  <si>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</si>
  <si>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</si>
  <si>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</si>
  <si>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</si>
  <si>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</si>
  <si>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</si>
  <si>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</si>
  <si>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</si>
  <si>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</si>
  <si>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</si>
  <si>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</si>
  <si>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</si>
  <si>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</si>
  <si>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</si>
  <si>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</si>
  <si>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</si>
  <si>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</si>
  <si>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</si>
  <si>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</si>
  <si>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</si>
  <si>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</si>
  <si>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</si>
  <si>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</si>
  <si>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</si>
  <si>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</si>
  <si>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</si>
  <si>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</si>
  <si>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</si>
  <si>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</si>
  <si>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</si>
  <si>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</si>
  <si>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</si>
  <si>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</si>
  <si>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</si>
  <si>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</si>
  <si>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</si>
  <si>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</si>
  <si>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</si>
  <si>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</si>
  <si>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</si>
  <si>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</si>
  <si>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</si>
  <si>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</si>
  <si>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</si>
  <si>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</si>
  <si>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</si>
  <si>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</si>
  <si>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</si>
  <si>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</si>
  <si>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</si>
  <si>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</si>
  <si>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</si>
  <si>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</si>
  <si>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</si>
  <si>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</si>
  <si>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</si>
  <si>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</si>
  <si>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</si>
  <si>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</si>
  <si>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</si>
  <si>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</si>
  <si>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</si>
  <si>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</si>
  <si>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</si>
  <si>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</si>
  <si>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</si>
  <si>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</si>
  <si>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</si>
  <si>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</si>
  <si>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</si>
  <si>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</si>
  <si>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</si>
  <si>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</si>
  <si>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</si>
  <si>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</si>
  <si>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</si>
  <si>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</si>
  <si>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</si>
  <si>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</si>
  <si>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</si>
  <si>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</si>
  <si>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</si>
  <si>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</si>
  <si>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</si>
  <si>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</si>
  <si>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</si>
  <si>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</si>
  <si>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</si>
  <si>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</si>
  <si>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</si>
  <si>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</si>
  <si>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</si>
  <si>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</si>
  <si>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</si>
  <si>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</si>
  <si>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</si>
  <si>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</si>
  <si>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</si>
  <si>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</si>
  <si>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</si>
  <si>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</si>
  <si>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</si>
  <si>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</si>
  <si>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</si>
  <si>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</si>
  <si>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</si>
  <si>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</si>
  <si>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</si>
  <si>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</si>
  <si>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</si>
  <si>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</si>
  <si>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</si>
  <si>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</si>
  <si>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</si>
  <si>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</si>
  <si>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</si>
  <si>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</si>
  <si>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</si>
  <si>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</si>
  <si>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</si>
  <si>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</si>
  <si>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</si>
  <si>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</si>
  <si>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</si>
  <si>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</si>
  <si>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</si>
  <si>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</si>
  <si>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</si>
  <si>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</si>
  <si>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</si>
  <si>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</si>
  <si>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</si>
  <si>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</si>
  <si>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</si>
  <si>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</si>
  <si>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</si>
  <si>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</si>
  <si>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</si>
  <si>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</si>
  <si>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</si>
  <si>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</si>
  <si>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</si>
  <si>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</si>
  <si>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</si>
  <si>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</si>
  <si>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</si>
  <si>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</si>
  <si>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</si>
  <si>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</si>
  <si>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</si>
  <si>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</si>
  <si>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</si>
  <si>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</si>
  <si>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</si>
  <si>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</si>
  <si>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</si>
  <si>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</si>
  <si>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</si>
  <si>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</si>
  <si>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</si>
  <si>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</si>
  <si>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</si>
  <si>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</si>
  <si>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</si>
  <si>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</si>
  <si>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</si>
  <si>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</si>
  <si>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</si>
  <si>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</si>
  <si>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</si>
  <si>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</si>
  <si>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</si>
  <si>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</si>
  <si>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</si>
  <si>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</si>
  <si>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</si>
  <si>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</si>
  <si>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</si>
  <si>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</si>
  <si>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</si>
  <si>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</si>
  <si>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</si>
  <si>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</si>
  <si>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</si>
  <si>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</si>
  <si>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</si>
  <si>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</si>
  <si>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</si>
  <si>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</si>
  <si>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</si>
  <si>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</si>
  <si>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</si>
  <si>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</si>
  <si>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</si>
  <si>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</si>
  <si>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</si>
  <si>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</si>
  <si>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</si>
  <si>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</si>
  <si>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</si>
  <si>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</si>
  <si>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</si>
  <si>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</si>
  <si>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</si>
  <si>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</si>
  <si>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</si>
  <si>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</si>
  <si>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</si>
  <si>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</si>
  <si>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</si>
  <si>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</si>
  <si>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</si>
  <si>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</si>
  <si>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</si>
  <si>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</si>
  <si>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</si>
  <si>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</si>
  <si>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</si>
  <si>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</si>
  <si>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</si>
  <si>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</si>
  <si>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</si>
  <si>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</si>
  <si>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</si>
  <si>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</si>
  <si>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</si>
  <si>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</si>
  <si>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</si>
  <si>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</si>
  <si>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</si>
  <si>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</si>
  <si>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</si>
  <si>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</si>
  <si>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</si>
  <si>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</si>
  <si>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</si>
  <si>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</si>
  <si>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</si>
  <si>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</si>
  <si>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</si>
  <si>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</si>
  <si>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</si>
  <si>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</si>
  <si>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</si>
  <si>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</si>
  <si>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</si>
  <si>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</si>
  <si>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</si>
  <si>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</si>
  <si>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</si>
  <si>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</si>
  <si>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</si>
  <si>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</si>
  <si>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</si>
  <si>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</si>
  <si>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</si>
  <si>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</si>
  <si>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</si>
  <si>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</si>
  <si>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</si>
  <si>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</si>
  <si>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</si>
  <si>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</si>
  <si>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</si>
  <si>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</si>
  <si>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</si>
  <si>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</si>
  <si>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</si>
  <si>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</si>
  <si>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</si>
  <si>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</si>
  <si>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</si>
  <si>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</si>
  <si>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</si>
  <si>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</si>
  <si>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</si>
  <si>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</si>
  <si>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</si>
  <si>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</si>
  <si>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</si>
  <si>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</si>
  <si>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</si>
  <si>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</si>
  <si>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</si>
  <si>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</si>
  <si>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</si>
  <si>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</si>
  <si>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</si>
  <si>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</si>
  <si>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</si>
  <si>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</si>
  <si>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</si>
  <si>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</si>
  <si>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</si>
  <si>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</si>
  <si>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</si>
  <si>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</si>
  <si>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</si>
  <si>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</si>
  <si>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</si>
  <si>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</si>
  <si>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</si>
  <si>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</si>
  <si>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</si>
  <si>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</si>
  <si>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</si>
  <si>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</si>
  <si>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</si>
  <si>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</si>
  <si>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</si>
  <si>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</si>
  <si>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</si>
  <si>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</si>
  <si>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</si>
  <si>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</si>
  <si>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</si>
  <si>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</si>
  <si>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</si>
  <si>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</si>
  <si>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</si>
  <si>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</si>
  <si>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</si>
  <si>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</si>
  <si>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</si>
  <si>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</si>
  <si>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</si>
  <si>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</si>
  <si>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</si>
  <si>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</si>
  <si>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</si>
  <si>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</si>
  <si>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</si>
  <si>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</si>
  <si>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</si>
  <si>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</si>
  <si>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</si>
  <si>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</si>
  <si>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</si>
  <si>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</si>
  <si>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</si>
  <si>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</si>
  <si>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</si>
  <si>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</si>
  <si>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</si>
  <si>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</si>
  <si>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</si>
  <si>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</si>
  <si>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</si>
  <si>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</si>
  <si>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</si>
  <si>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</si>
  <si>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</si>
  <si>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</si>
  <si>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</si>
  <si>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</si>
  <si>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</si>
  <si>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</si>
  <si>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</si>
  <si>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</si>
  <si>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</si>
  <si>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</si>
  <si>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</si>
  <si>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</si>
  <si>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</si>
  <si>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</si>
  <si>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</si>
  <si>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</si>
  <si>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</si>
  <si>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</si>
  <si>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</si>
  <si>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</si>
  <si>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</si>
  <si>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</si>
  <si>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</si>
  <si>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</si>
  <si>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</si>
  <si>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</si>
  <si>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</si>
  <si>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</si>
  <si>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</si>
  <si>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</si>
  <si>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</si>
  <si>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</si>
  <si>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</si>
  <si>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</si>
  <si>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</si>
  <si>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</si>
  <si>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</si>
  <si>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</si>
  <si>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</si>
  <si>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</si>
  <si>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</si>
  <si>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</si>
  <si>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</si>
  <si>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</si>
  <si>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</si>
  <si>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</si>
  <si>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</si>
  <si>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</si>
  <si>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</si>
  <si>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</si>
  <si>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</si>
  <si>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</si>
  <si>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</si>
  <si>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</si>
  <si>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</si>
  <si>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</si>
  <si>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</si>
  <si>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</si>
  <si>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</si>
  <si>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</si>
  <si>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</si>
  <si>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</si>
  <si>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</si>
  <si>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</si>
  <si>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</si>
  <si>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</si>
  <si>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</si>
  <si>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</si>
  <si>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</si>
  <si>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</si>
  <si>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</si>
  <si>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</si>
  <si>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</si>
  <si>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</si>
  <si>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</si>
  <si>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</si>
  <si>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</si>
  <si>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</si>
  <si>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</si>
  <si>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</si>
  <si>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</si>
  <si>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</si>
  <si>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</si>
  <si>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</si>
  <si>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</si>
  <si>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</si>
  <si>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</si>
  <si>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</si>
  <si>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</si>
  <si>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</si>
  <si>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</si>
  <si>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</si>
  <si>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</si>
  <si>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</si>
  <si>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</si>
  <si>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</si>
  <si>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</si>
  <si>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</si>
  <si>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</si>
  <si>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</si>
  <si>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</si>
  <si>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</si>
  <si>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</si>
  <si>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</si>
  <si>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</si>
  <si>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</si>
  <si>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</si>
  <si>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</si>
  <si>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</si>
  <si>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</si>
  <si>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</si>
  <si>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</si>
  <si>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</si>
  <si>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</si>
  <si>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</si>
  <si>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</si>
  <si>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</si>
  <si>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</si>
  <si>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</si>
  <si>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</si>
  <si>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</si>
  <si>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</si>
  <si>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</si>
  <si>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</si>
  <si>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</si>
  <si>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</si>
  <si>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</si>
  <si>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</si>
  <si>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</si>
  <si>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</si>
  <si>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</si>
  <si>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</si>
  <si>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</si>
  <si>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</si>
  <si>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</si>
  <si>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</si>
  <si>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</si>
  <si>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</si>
  <si>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</si>
  <si>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</si>
  <si>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</si>
  <si>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</si>
  <si>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</si>
  <si>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</si>
  <si>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</si>
  <si>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</si>
  <si>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</si>
  <si>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</si>
  <si>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</si>
  <si>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</si>
  <si>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</si>
  <si>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</si>
  <si>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</si>
  <si>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</si>
  <si>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</si>
  <si>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</si>
  <si>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</si>
  <si>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</si>
  <si>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</si>
  <si>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</si>
  <si>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</si>
  <si>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</si>
  <si>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</si>
  <si>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</si>
  <si>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</si>
  <si>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</si>
  <si>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</si>
  <si>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</si>
  <si>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</si>
  <si>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</si>
  <si>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</si>
  <si>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</si>
  <si>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</si>
  <si>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</si>
  <si>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</si>
  <si>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</si>
  <si>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</si>
  <si>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</si>
  <si>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</si>
  <si>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</si>
  <si>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</si>
  <si>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</si>
  <si>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</si>
  <si>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</si>
  <si>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</si>
  <si>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</si>
  <si>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</si>
  <si>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</si>
  <si>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</si>
  <si>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</si>
  <si>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</si>
  <si>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</si>
  <si>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</si>
  <si>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</si>
  <si>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</si>
  <si>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</si>
  <si>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</si>
  <si>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</si>
  <si>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</si>
  <si>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</si>
  <si>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</si>
  <si>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</si>
  <si>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</si>
  <si>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</si>
  <si>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</si>
  <si>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</si>
  <si>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</si>
  <si>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</si>
  <si>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</si>
  <si>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</si>
  <si>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</si>
  <si>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</si>
  <si>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</si>
  <si>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</si>
  <si>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</si>
  <si>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</si>
  <si>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</si>
  <si>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</si>
  <si>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</si>
  <si>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</si>
  <si>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</si>
  <si>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</si>
  <si>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</si>
  <si>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</si>
  <si>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</si>
  <si>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</si>
  <si>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</si>
  <si>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</si>
  <si>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</si>
  <si>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</si>
  <si>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</si>
  <si>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</si>
  <si>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</si>
  <si>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</si>
  <si>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</si>
  <si>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</si>
  <si>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</si>
  <si>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</si>
  <si>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</si>
  <si>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</si>
  <si>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</si>
  <si>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</si>
  <si>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</si>
  <si>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</si>
  <si>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</si>
  <si>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</si>
  <si>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</si>
  <si>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</si>
  <si>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</si>
  <si>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</si>
  <si>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</si>
  <si>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</si>
  <si>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</si>
  <si>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</si>
  <si>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</si>
  <si>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</si>
  <si>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</si>
  <si>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</si>
  <si>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</si>
  <si>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</si>
  <si>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</si>
  <si>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</si>
  <si>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</si>
  <si>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</si>
  <si>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</si>
  <si>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</si>
  <si>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</si>
  <si>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</si>
  <si>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</si>
  <si>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</si>
  <si>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</si>
  <si>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</si>
  <si>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</si>
  <si>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</si>
  <si>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</si>
  <si>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</si>
  <si>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</si>
  <si>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</si>
  <si>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</si>
  <si>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</si>
  <si>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</si>
  <si>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</si>
  <si>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</si>
  <si>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</si>
  <si>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</si>
  <si>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</si>
  <si>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</si>
  <si>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</si>
  <si>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</si>
  <si>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</si>
  <si>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</si>
  <si>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</si>
  <si>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</si>
  <si>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</si>
  <si>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</si>
  <si>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</si>
  <si>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</si>
  <si>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</si>
  <si>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</si>
  <si>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</si>
  <si>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</si>
  <si>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</si>
  <si>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</si>
  <si>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</si>
  <si>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</si>
  <si>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</si>
  <si>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</si>
  <si>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</si>
  <si>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</si>
  <si>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</si>
  <si>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</si>
  <si>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</si>
  <si>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</si>
  <si>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</si>
  <si>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</si>
  <si>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</si>
  <si>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</si>
  <si>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</si>
  <si>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</si>
  <si>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</si>
  <si>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</si>
  <si>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</si>
  <si>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</si>
  <si>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</si>
  <si>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</si>
  <si>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</si>
  <si>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</si>
  <si>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</si>
  <si>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</si>
  <si>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</si>
  <si>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</si>
  <si>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</si>
  <si>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</si>
  <si>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</si>
  <si>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</si>
  <si>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</si>
  <si>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</si>
  <si>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</si>
  <si>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</si>
  <si>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</si>
  <si>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</si>
  <si>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</si>
  <si>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</si>
  <si>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</si>
  <si>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</si>
  <si>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</si>
  <si>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</si>
  <si>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</si>
  <si>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</si>
  <si>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</si>
  <si>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</si>
  <si>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</si>
  <si>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</si>
  <si>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</si>
  <si>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</si>
  <si>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</si>
  <si>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</si>
  <si>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</si>
  <si>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</si>
  <si>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</si>
  <si>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</si>
  <si>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</si>
  <si>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</si>
  <si>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</si>
  <si>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</si>
  <si>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</si>
  <si>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</si>
  <si>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</si>
  <si>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</si>
  <si>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</si>
  <si>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</si>
  <si>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</si>
  <si>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</si>
  <si>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</si>
  <si>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</si>
  <si>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</si>
  <si>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</si>
  <si>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</si>
  <si>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</si>
  <si>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วรรณนวัชพูสนมชมพูพุดดิ้ง 100 กรัม</t>
  </si>
  <si>
    <t>บูธ  แก้วมณีกาญจน์ วันที่ 1-30 เมษายน  2568</t>
  </si>
  <si>
    <t>สรุปยอดขาย แก้วมณีกาญจน์ วันที่ 1-30 เมษายน 2568</t>
  </si>
  <si>
    <t>บูธ แก้วมณีกาญจน์ วันที่ 1-30 เมษายน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</si>
</sst>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43" fontId="2" fillId="22" borderId="1" xfId="1" applyFont="1" applyFill="1" applyBorder="1" applyAlignment="1">
      <alignment horizontal="center"/>
    </xf>
    <xf numFmtId="2" fontId="2" fillId="17" borderId="19" xfId="0" applyNumberFormat="1" applyFont="1" applyFill="1" applyBorder="1"/>
    <xf numFmtId="43" fontId="2" fillId="2" borderId="0" xfId="0" applyNumberFormat="1" applyFont="1" applyFill="1"/>
    <xf numFmtId="43" fontId="6" fillId="2" borderId="0" xfId="0" applyNumberFormat="1" applyFont="1" applyFill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FFFCC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awBonG/Desktop/&#3652;&#3615;&#3621;&#3660;&#3591;&#3634;&#3609;&#3610;&#3641;&#3658;&#3595;%202/Stock/&#3611;&#3637;%2068/&#3648;&#3604;&#3639;&#3629;&#3609;%20&#3585;.&#3614;.%2068/&#3610;&#3641;&#3608;%20%20&#3649;&#3585;&#3657;&#3623;&#3617;&#3603;&#3637;&#3585;&#3634;&#3597;&#3592;&#3609;&#3660;%20%20&#3585;.&#3614;.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OS"/>
      <sheetName val="ต้นทุนพี่ตุ๊ก"/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."/>
      <sheetName val="31"/>
    </sheetNames>
    <sheetDataSet>
      <sheetData sheetId="0"/>
      <sheetData sheetId="1"/>
      <sheetData sheetId="2"/>
      <sheetData sheetId="3"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9">
          <cell r="J249">
            <v>0</v>
          </cell>
        </row>
        <row r="250">
          <cell r="J250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Y13" sqref="Y13"/>
      <selection pane="bottomLeft" activeCell="Y13" sqref="Y13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Y13" sqref="Y13"/>
      <selection pane="topRight" activeCell="Y13" sqref="Y13"/>
      <selection pane="bottomLeft" activeCell="Y13" sqref="Y13"/>
      <selection pane="bottomRight" activeCell="Y13" sqref="Y1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28" activePane="bottomRight" state="frozen"/>
      <selection activeCell="Y13" sqref="Y13"/>
      <selection pane="topRight" activeCell="Y13" sqref="Y13"/>
      <selection pane="bottomLeft" activeCell="Y13" sqref="Y13"/>
      <selection pane="bottomRight" activeCell="AA48" sqref="AA48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11.125" style="2" customWidth="1"/>
    <col min="11" max="11" width="14" style="2" customWidth="1"/>
    <col min="12" max="12" width="4.25" style="5" customWidth="1"/>
    <col min="13" max="13" width="15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4" t="s">
        <v>1427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92"/>
      <c r="P2" s="68"/>
      <c r="Q2" s="164" t="s">
        <v>1428</v>
      </c>
      <c r="R2" s="164"/>
      <c r="S2" s="164"/>
      <c r="T2" s="164"/>
      <c r="U2" s="164"/>
      <c r="V2" s="164"/>
      <c r="W2" s="164"/>
      <c r="X2" s="164"/>
      <c r="Y2" s="164"/>
      <c r="Z2" s="164"/>
      <c r="AA2" s="94"/>
      <c r="AB2" s="94"/>
    </row>
    <row r="3" spans="1:29" s="5" customFormat="1" ht="24.6" customHeight="1" x14ac:dyDescent="0.55000000000000004">
      <c r="A3" s="128" t="s">
        <v>1</v>
      </c>
      <c r="B3" s="128" t="s">
        <v>1354</v>
      </c>
      <c r="C3" s="128" t="s">
        <v>2</v>
      </c>
      <c r="D3" s="128" t="s">
        <v>1355</v>
      </c>
      <c r="E3" s="128" t="s">
        <v>3</v>
      </c>
      <c r="F3" s="128" t="s">
        <v>4</v>
      </c>
      <c r="G3" s="128" t="s">
        <v>5</v>
      </c>
      <c r="H3" s="77" t="s">
        <v>6</v>
      </c>
      <c r="I3" s="165" t="s">
        <v>273</v>
      </c>
      <c r="J3" s="128" t="s">
        <v>7</v>
      </c>
      <c r="K3" s="129" t="s">
        <v>8</v>
      </c>
      <c r="L3" s="129"/>
      <c r="M3" s="129"/>
      <c r="N3" s="128" t="s">
        <v>9</v>
      </c>
      <c r="O3" s="130" t="s">
        <v>274</v>
      </c>
      <c r="P3" s="132" t="s">
        <v>275</v>
      </c>
      <c r="Q3" s="169" t="s">
        <v>214</v>
      </c>
      <c r="R3" s="169" t="s">
        <v>215</v>
      </c>
      <c r="S3" s="169" t="s">
        <v>10</v>
      </c>
      <c r="T3" s="169" t="s">
        <v>216</v>
      </c>
      <c r="U3" s="169" t="s">
        <v>217</v>
      </c>
      <c r="V3" s="167" t="s">
        <v>218</v>
      </c>
      <c r="W3" s="167" t="s">
        <v>219</v>
      </c>
      <c r="X3" s="167" t="s">
        <v>220</v>
      </c>
      <c r="Y3" s="169" t="s">
        <v>221</v>
      </c>
      <c r="Z3" s="170" t="s">
        <v>222</v>
      </c>
      <c r="AA3" s="124" t="s">
        <v>1361</v>
      </c>
      <c r="AB3" s="125" t="s">
        <v>1362</v>
      </c>
    </row>
    <row r="4" spans="1:29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66"/>
      <c r="J4" s="128"/>
      <c r="K4" s="63" t="s">
        <v>12</v>
      </c>
      <c r="L4" s="42" t="s">
        <v>13</v>
      </c>
      <c r="M4" s="63" t="s">
        <v>14</v>
      </c>
      <c r="N4" s="128"/>
      <c r="O4" s="131"/>
      <c r="P4" s="133"/>
      <c r="Q4" s="169"/>
      <c r="R4" s="169"/>
      <c r="S4" s="169"/>
      <c r="T4" s="169"/>
      <c r="U4" s="169"/>
      <c r="V4" s="168"/>
      <c r="W4" s="168"/>
      <c r="X4" s="168"/>
      <c r="Y4" s="169"/>
      <c r="Z4" s="171"/>
      <c r="AA4" s="124"/>
      <c r="AB4" s="126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+ยกมา!E5</f>
        <v>50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80</v>
      </c>
      <c r="G5" s="43">
        <f t="shared" ref="G5:G85" si="0">+E5+F5</f>
        <v>130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57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73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3650</v>
      </c>
      <c r="N5" s="19"/>
      <c r="O5" s="121">
        <v>18.97</v>
      </c>
      <c r="P5" s="79">
        <f>+K5*O5</f>
        <v>1384.81</v>
      </c>
      <c r="Q5" s="45">
        <v>1</v>
      </c>
      <c r="R5" s="46">
        <f>+'1'!N262</f>
        <v>2185</v>
      </c>
      <c r="S5" s="46">
        <f>+'1'!N267</f>
        <v>580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695</v>
      </c>
      <c r="X5" s="46">
        <f>+R5-S5-T5-U5-V5-W5</f>
        <v>910</v>
      </c>
      <c r="Y5" s="46">
        <f>+'1'!N269</f>
        <v>910</v>
      </c>
      <c r="Z5" s="47">
        <f>+Y5-X5</f>
        <v>0</v>
      </c>
      <c r="AA5" s="47" t="s">
        <v>1363</v>
      </c>
      <c r="AB5" s="47">
        <f>+W5+Y5</f>
        <v>1605</v>
      </c>
      <c r="AC5" s="58">
        <f>+W5+Y5+Z5</f>
        <v>1605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+ยกมา!E6</f>
        <v>152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150</v>
      </c>
      <c r="G6" s="43">
        <f t="shared" si="0"/>
        <v>302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151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151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15100</v>
      </c>
      <c r="N6" s="19"/>
      <c r="O6" s="121">
        <v>36.43</v>
      </c>
      <c r="P6" s="79">
        <f t="shared" ref="P6:P70" si="2">+K6*O6</f>
        <v>5500.93</v>
      </c>
      <c r="Q6" s="45">
        <v>2</v>
      </c>
      <c r="R6" s="46">
        <f>+'2'!N262</f>
        <v>3625</v>
      </c>
      <c r="S6" s="46">
        <f>+'2'!N267</f>
        <v>1075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470</v>
      </c>
      <c r="X6" s="46">
        <f>+R6-S6-T6-U6-V6-W6</f>
        <v>2080</v>
      </c>
      <c r="Y6" s="46">
        <f>+'2'!N269</f>
        <v>2080</v>
      </c>
      <c r="Z6" s="47">
        <f t="shared" ref="Z6:Z35" si="3">+Y6-X6</f>
        <v>0</v>
      </c>
      <c r="AA6" s="47" t="s">
        <v>1364</v>
      </c>
      <c r="AB6" s="47">
        <f t="shared" ref="AB6:AB33" si="4">+W6+Y6</f>
        <v>2550</v>
      </c>
      <c r="AC6" s="58">
        <f t="shared" ref="AC6:AC35" si="5">+W6+Y6+Z6</f>
        <v>2550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+ยกมา!E7</f>
        <v>7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7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7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350</v>
      </c>
      <c r="N7" s="19"/>
      <c r="O7" s="90">
        <v>26.11</v>
      </c>
      <c r="P7" s="79">
        <f t="shared" si="2"/>
        <v>182.76999999999998</v>
      </c>
      <c r="Q7" s="45">
        <v>3</v>
      </c>
      <c r="R7" s="46">
        <f>+'3'!N262</f>
        <v>3615</v>
      </c>
      <c r="S7" s="46">
        <f>+'3'!N267</f>
        <v>840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2020</v>
      </c>
      <c r="X7" s="46">
        <f>+R7-S7-T7-U7-V7-W7</f>
        <v>755</v>
      </c>
      <c r="Y7" s="46">
        <f>+'3'!N269</f>
        <v>755</v>
      </c>
      <c r="Z7" s="47">
        <f>+Y7-X7</f>
        <v>0</v>
      </c>
      <c r="AA7" s="47" t="s">
        <v>1365</v>
      </c>
      <c r="AB7" s="47">
        <f t="shared" si="4"/>
        <v>2775</v>
      </c>
      <c r="AC7" s="58">
        <f t="shared" si="5"/>
        <v>2775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+ยกมา!E8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1900</v>
      </c>
      <c r="S8" s="46">
        <f>+'4'!N267</f>
        <v>410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815</v>
      </c>
      <c r="X8" s="46">
        <f t="shared" ref="X8" si="6">+R8-S8-T8-U8-V8-W8</f>
        <v>675</v>
      </c>
      <c r="Y8" s="46">
        <f>+'4'!N269</f>
        <v>675</v>
      </c>
      <c r="Z8" s="47">
        <f t="shared" si="3"/>
        <v>0</v>
      </c>
      <c r="AA8" s="47" t="s">
        <v>1366</v>
      </c>
      <c r="AB8" s="47">
        <f t="shared" si="4"/>
        <v>1490</v>
      </c>
      <c r="AC8" s="58">
        <f t="shared" si="5"/>
        <v>1490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+ยกมา!E9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3345</v>
      </c>
      <c r="S9" s="46">
        <f>+'5'!N267</f>
        <v>857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1135</v>
      </c>
      <c r="X9" s="46">
        <f t="shared" ref="X9:X34" si="7">+R9-S9-T9-U9-V9-W9</f>
        <v>1353</v>
      </c>
      <c r="Y9" s="46">
        <f>+'5'!N269</f>
        <v>1353</v>
      </c>
      <c r="Z9" s="47">
        <f t="shared" si="3"/>
        <v>0</v>
      </c>
      <c r="AA9" s="120" t="s">
        <v>1367</v>
      </c>
      <c r="AB9" s="47">
        <f t="shared" si="4"/>
        <v>2488</v>
      </c>
      <c r="AC9" s="58">
        <f t="shared" si="5"/>
        <v>2488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+ยกมา!E10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3345</v>
      </c>
      <c r="S10" s="46">
        <f>+'6'!N267</f>
        <v>355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480</v>
      </c>
      <c r="X10" s="46">
        <f t="shared" si="7"/>
        <v>2510</v>
      </c>
      <c r="Y10" s="46">
        <f>+'6'!N269</f>
        <v>2510</v>
      </c>
      <c r="Z10" s="47">
        <f t="shared" si="3"/>
        <v>0</v>
      </c>
      <c r="AA10" s="120" t="s">
        <v>1368</v>
      </c>
      <c r="AB10" s="47">
        <f t="shared" si="4"/>
        <v>2990</v>
      </c>
      <c r="AC10" s="58">
        <f t="shared" si="5"/>
        <v>2990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+ยกมา!E11</f>
        <v>28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40</v>
      </c>
      <c r="G11" s="43">
        <f t="shared" si="0"/>
        <v>68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5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21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42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2100</v>
      </c>
      <c r="N11" s="19"/>
      <c r="O11" s="121">
        <v>19.36</v>
      </c>
      <c r="P11" s="79">
        <f t="shared" si="2"/>
        <v>813.12</v>
      </c>
      <c r="Q11" s="45">
        <v>7</v>
      </c>
      <c r="R11" s="46">
        <f>+'7'!N262</f>
        <v>2975</v>
      </c>
      <c r="S11" s="46">
        <f>+'7'!N267</f>
        <v>1195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1180</v>
      </c>
      <c r="X11" s="46">
        <f t="shared" si="7"/>
        <v>600</v>
      </c>
      <c r="Y11" s="46">
        <f>+'7'!N269</f>
        <v>600</v>
      </c>
      <c r="Z11" s="47">
        <f t="shared" si="3"/>
        <v>0</v>
      </c>
      <c r="AA11" s="47" t="s">
        <v>1369</v>
      </c>
      <c r="AB11" s="47">
        <f t="shared" si="4"/>
        <v>1780</v>
      </c>
      <c r="AC11" s="58">
        <f t="shared" si="5"/>
        <v>1780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+ยกมา!E12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2160</v>
      </c>
      <c r="S12" s="46">
        <f>+'8'!N267</f>
        <v>360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555</v>
      </c>
      <c r="X12" s="46">
        <f t="shared" si="7"/>
        <v>1245</v>
      </c>
      <c r="Y12" s="46">
        <f>+'8'!N269</f>
        <v>1245</v>
      </c>
      <c r="Z12" s="47">
        <f t="shared" si="3"/>
        <v>0</v>
      </c>
      <c r="AA12" s="47" t="s">
        <v>1363</v>
      </c>
      <c r="AB12" s="47">
        <f t="shared" si="4"/>
        <v>1800</v>
      </c>
      <c r="AC12" s="58">
        <f t="shared" si="5"/>
        <v>1800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+ยกมา!E13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+'9'!N262</f>
        <v>5110</v>
      </c>
      <c r="S13" s="46">
        <f>+'9'!N267</f>
        <v>1850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370</v>
      </c>
      <c r="X13" s="46">
        <f>+R13-S13-T13-U13-V13-W13</f>
        <v>2890</v>
      </c>
      <c r="Y13" s="46">
        <f>+'9'!N269</f>
        <v>2890</v>
      </c>
      <c r="Z13" s="47">
        <f t="shared" si="3"/>
        <v>0</v>
      </c>
      <c r="AA13" s="47" t="s">
        <v>1364</v>
      </c>
      <c r="AB13" s="47">
        <f t="shared" si="4"/>
        <v>3260</v>
      </c>
      <c r="AC13" s="58">
        <f t="shared" si="5"/>
        <v>3260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+ยกมา!E14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+'10'!N262</f>
        <v>3620</v>
      </c>
      <c r="S14" s="46">
        <f>+'10'!N267</f>
        <v>1070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1250</v>
      </c>
      <c r="X14" s="46">
        <f t="shared" si="7"/>
        <v>1300</v>
      </c>
      <c r="Y14" s="46">
        <f>+'10'!N269</f>
        <v>1300</v>
      </c>
      <c r="Z14" s="47">
        <f t="shared" si="3"/>
        <v>0</v>
      </c>
      <c r="AA14" s="47" t="s">
        <v>1365</v>
      </c>
      <c r="AB14" s="47">
        <f t="shared" si="4"/>
        <v>2550</v>
      </c>
      <c r="AC14" s="58">
        <f t="shared" si="5"/>
        <v>2550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+ยกมา!E15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1">
        <v>22.41</v>
      </c>
      <c r="P15" s="79">
        <f t="shared" si="2"/>
        <v>0</v>
      </c>
      <c r="Q15" s="45">
        <v>11</v>
      </c>
      <c r="R15" s="46">
        <f>+'11'!N262</f>
        <v>2885</v>
      </c>
      <c r="S15" s="46">
        <f>+'11'!N267</f>
        <v>667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715</v>
      </c>
      <c r="X15" s="46">
        <f t="shared" si="7"/>
        <v>1503</v>
      </c>
      <c r="Y15" s="46">
        <f>+'11'!N269</f>
        <v>1503</v>
      </c>
      <c r="Z15" s="47">
        <f t="shared" si="3"/>
        <v>0</v>
      </c>
      <c r="AA15" s="47" t="s">
        <v>1366</v>
      </c>
      <c r="AB15" s="47">
        <f t="shared" si="4"/>
        <v>2218</v>
      </c>
      <c r="AC15" s="58">
        <f t="shared" si="5"/>
        <v>2218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+ยกมา!E16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13320</v>
      </c>
      <c r="S16" s="46">
        <f>+'12'!N267</f>
        <v>3040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2560</v>
      </c>
      <c r="X16" s="46">
        <f t="shared" si="7"/>
        <v>7720</v>
      </c>
      <c r="Y16" s="46">
        <f>+'12'!N269</f>
        <v>7720</v>
      </c>
      <c r="Z16" s="47">
        <f t="shared" si="3"/>
        <v>0</v>
      </c>
      <c r="AA16" s="98" t="s">
        <v>1367</v>
      </c>
      <c r="AB16" s="47">
        <f t="shared" si="4"/>
        <v>10280</v>
      </c>
      <c r="AC16" s="123">
        <f t="shared" si="5"/>
        <v>10280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+ยกมา!E17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+'13'!N262</f>
        <v>9785</v>
      </c>
      <c r="S17" s="46">
        <f>+'13'!N267</f>
        <v>1445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3595</v>
      </c>
      <c r="X17" s="46">
        <f>+R17-S17-T17-U17-V17-W17</f>
        <v>4745</v>
      </c>
      <c r="Y17" s="46">
        <f>+'13'!N269</f>
        <v>4745</v>
      </c>
      <c r="Z17" s="47">
        <f t="shared" si="3"/>
        <v>0</v>
      </c>
      <c r="AA17" s="98" t="s">
        <v>1368</v>
      </c>
      <c r="AB17" s="47">
        <f t="shared" si="4"/>
        <v>8340</v>
      </c>
      <c r="AC17" s="58">
        <f t="shared" si="5"/>
        <v>8340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+ยกมา!E18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121">
        <v>19.12</v>
      </c>
      <c r="P18" s="79">
        <f t="shared" si="2"/>
        <v>0</v>
      </c>
      <c r="Q18" s="45">
        <v>14</v>
      </c>
      <c r="R18" s="46">
        <f>+'14'!N262</f>
        <v>10010</v>
      </c>
      <c r="S18" s="46">
        <f>+'14'!N267</f>
        <v>1125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2630</v>
      </c>
      <c r="X18" s="46">
        <f t="shared" si="7"/>
        <v>6255</v>
      </c>
      <c r="Y18" s="46">
        <f>+'14'!N269</f>
        <v>6255</v>
      </c>
      <c r="Z18" s="47">
        <f t="shared" si="3"/>
        <v>0</v>
      </c>
      <c r="AA18" s="47" t="s">
        <v>1369</v>
      </c>
      <c r="AB18" s="47">
        <f t="shared" si="4"/>
        <v>8885</v>
      </c>
      <c r="AC18" s="123">
        <f t="shared" si="5"/>
        <v>8885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+ยกมา!E19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+'15'!N262</f>
        <v>4235</v>
      </c>
      <c r="S19" s="46">
        <f>+'15'!N267</f>
        <v>510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1490</v>
      </c>
      <c r="X19" s="46">
        <f t="shared" si="7"/>
        <v>2235</v>
      </c>
      <c r="Y19" s="46">
        <f>+'15'!N269</f>
        <v>2235</v>
      </c>
      <c r="Z19" s="47">
        <f t="shared" si="3"/>
        <v>0</v>
      </c>
      <c r="AA19" s="47" t="s">
        <v>1363</v>
      </c>
      <c r="AB19" s="47">
        <f t="shared" si="4"/>
        <v>3725</v>
      </c>
      <c r="AC19" s="58">
        <f t="shared" si="5"/>
        <v>3725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+ยกมา!E20</f>
        <v>7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23</v>
      </c>
      <c r="G20" s="43">
        <f t="shared" si="0"/>
        <v>30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5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6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19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1235</v>
      </c>
      <c r="N20" s="19"/>
      <c r="O20" s="90">
        <v>22.25</v>
      </c>
      <c r="P20" s="79">
        <f t="shared" si="2"/>
        <v>422.75</v>
      </c>
      <c r="Q20" s="45">
        <v>16</v>
      </c>
      <c r="R20" s="46">
        <f>+'16'!N262</f>
        <v>6250</v>
      </c>
      <c r="S20" s="46">
        <f>+'16'!N267</f>
        <v>750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2275</v>
      </c>
      <c r="X20" s="46">
        <f t="shared" si="7"/>
        <v>3225</v>
      </c>
      <c r="Y20" s="46">
        <f>+'16'!N269</f>
        <v>3225</v>
      </c>
      <c r="Z20" s="47">
        <f t="shared" si="3"/>
        <v>0</v>
      </c>
      <c r="AA20" s="47" t="s">
        <v>1364</v>
      </c>
      <c r="AB20" s="47">
        <f t="shared" si="4"/>
        <v>5500</v>
      </c>
      <c r="AC20" s="58">
        <f t="shared" si="5"/>
        <v>5500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+ยกมา!E21</f>
        <v>8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22</v>
      </c>
      <c r="G21" s="43">
        <f t="shared" si="0"/>
        <v>30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8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22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1870</v>
      </c>
      <c r="N21" s="19"/>
      <c r="O21" s="90">
        <v>22.85</v>
      </c>
      <c r="P21" s="79">
        <f t="shared" si="2"/>
        <v>502.70000000000005</v>
      </c>
      <c r="Q21" s="45">
        <v>17</v>
      </c>
      <c r="R21" s="46">
        <f>+'17'!N262</f>
        <v>5455</v>
      </c>
      <c r="S21" s="46">
        <f>+'17'!N267</f>
        <v>360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2770</v>
      </c>
      <c r="X21" s="46">
        <f t="shared" si="7"/>
        <v>2325</v>
      </c>
      <c r="Y21" s="46">
        <f>+'17'!N269</f>
        <v>2325</v>
      </c>
      <c r="Z21" s="47">
        <f t="shared" si="3"/>
        <v>0</v>
      </c>
      <c r="AA21" s="47" t="s">
        <v>1365</v>
      </c>
      <c r="AB21" s="47">
        <f>+W21+Y21</f>
        <v>5095</v>
      </c>
      <c r="AC21" s="58">
        <f t="shared" si="5"/>
        <v>5095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+ยกมา!E22</f>
        <v>84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130</v>
      </c>
      <c r="G22" s="43">
        <f t="shared" si="0"/>
        <v>214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86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128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12800</v>
      </c>
      <c r="N22" s="19"/>
      <c r="O22" s="121">
        <v>27.98</v>
      </c>
      <c r="P22" s="79">
        <f t="shared" si="2"/>
        <v>3581.44</v>
      </c>
      <c r="Q22" s="45">
        <v>18</v>
      </c>
      <c r="R22" s="46">
        <f>+'18'!N262</f>
        <v>1940</v>
      </c>
      <c r="S22" s="46">
        <f>+'18'!N267</f>
        <v>210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640</v>
      </c>
      <c r="X22" s="46">
        <f t="shared" si="7"/>
        <v>1090</v>
      </c>
      <c r="Y22" s="46">
        <f>+'18'!N269</f>
        <v>1090</v>
      </c>
      <c r="Z22" s="47">
        <f t="shared" si="3"/>
        <v>0</v>
      </c>
      <c r="AA22" s="47" t="s">
        <v>1366</v>
      </c>
      <c r="AB22" s="47">
        <f t="shared" si="4"/>
        <v>1730</v>
      </c>
      <c r="AC22" s="58">
        <f t="shared" si="5"/>
        <v>1730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+ยกมา!E23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+'19'!N262</f>
        <v>6435</v>
      </c>
      <c r="S23" s="46">
        <f>+'19'!N267</f>
        <v>1400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1850</v>
      </c>
      <c r="X23" s="46">
        <f t="shared" si="7"/>
        <v>3185</v>
      </c>
      <c r="Y23" s="46">
        <f>+'19'!N269</f>
        <v>3185</v>
      </c>
      <c r="Z23" s="47">
        <f t="shared" si="3"/>
        <v>0</v>
      </c>
      <c r="AA23" s="98" t="s">
        <v>1367</v>
      </c>
      <c r="AB23" s="47">
        <f t="shared" si="4"/>
        <v>5035</v>
      </c>
      <c r="AC23" s="58">
        <f t="shared" si="5"/>
        <v>5035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+ยกมา!E24</f>
        <v>40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60</v>
      </c>
      <c r="G24" s="43">
        <f t="shared" si="0"/>
        <v>100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39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61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6100</v>
      </c>
      <c r="N24" s="19"/>
      <c r="O24" s="121">
        <v>38.659999999999997</v>
      </c>
      <c r="P24" s="79">
        <f t="shared" si="2"/>
        <v>2358.2599999999998</v>
      </c>
      <c r="Q24" s="45">
        <v>20</v>
      </c>
      <c r="R24" s="46">
        <f>+'20'!N262</f>
        <v>4525</v>
      </c>
      <c r="S24" s="46">
        <f>+'20'!N267</f>
        <v>570</v>
      </c>
      <c r="T24" s="46">
        <f>+'20'!N265</f>
        <v>0</v>
      </c>
      <c r="U24" s="67">
        <f>+'20'!N263</f>
        <v>0</v>
      </c>
      <c r="V24" s="46">
        <f>+'20'!N266</f>
        <v>89</v>
      </c>
      <c r="W24" s="46">
        <f>+'20'!N264</f>
        <v>2855</v>
      </c>
      <c r="X24" s="46">
        <f t="shared" si="7"/>
        <v>1011</v>
      </c>
      <c r="Y24" s="46">
        <f>+'20'!N269</f>
        <v>1011</v>
      </c>
      <c r="Z24" s="47">
        <f t="shared" si="3"/>
        <v>0</v>
      </c>
      <c r="AA24" s="98" t="s">
        <v>1368</v>
      </c>
      <c r="AB24" s="47">
        <f t="shared" si="4"/>
        <v>3866</v>
      </c>
      <c r="AC24" s="58">
        <f t="shared" si="5"/>
        <v>3866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+ยกมา!E25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1195</v>
      </c>
      <c r="S25" s="46">
        <f>+'21'!N267</f>
        <v>70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405</v>
      </c>
      <c r="X25" s="46">
        <f t="shared" si="7"/>
        <v>720</v>
      </c>
      <c r="Y25" s="46">
        <f>+'21'!N269</f>
        <v>720</v>
      </c>
      <c r="Z25" s="47">
        <f t="shared" si="3"/>
        <v>0</v>
      </c>
      <c r="AA25" s="47" t="s">
        <v>1369</v>
      </c>
      <c r="AB25" s="47">
        <f t="shared" si="4"/>
        <v>1125</v>
      </c>
      <c r="AC25" s="58">
        <f t="shared" si="5"/>
        <v>1125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+ยกมา!E26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+'22'!N262</f>
        <v>1755</v>
      </c>
      <c r="S26" s="46">
        <f>+'22'!N267</f>
        <v>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765</v>
      </c>
      <c r="X26" s="46">
        <f t="shared" si="7"/>
        <v>990</v>
      </c>
      <c r="Y26" s="46">
        <f>+'22'!N269</f>
        <v>990</v>
      </c>
      <c r="Z26" s="47">
        <f t="shared" si="3"/>
        <v>0</v>
      </c>
      <c r="AA26" s="47" t="s">
        <v>1363</v>
      </c>
      <c r="AB26" s="47">
        <f t="shared" si="4"/>
        <v>1755</v>
      </c>
      <c r="AC26" s="58">
        <f t="shared" si="5"/>
        <v>1755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+ยกมา!E27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+'23'!N262</f>
        <v>2250</v>
      </c>
      <c r="S27" s="46">
        <f>+'23'!N267</f>
        <v>50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850</v>
      </c>
      <c r="X27" s="46">
        <f>+R27-S27-T27-U27-V27-W27</f>
        <v>1350</v>
      </c>
      <c r="Y27" s="46">
        <f>+'23'!N269</f>
        <v>1350</v>
      </c>
      <c r="Z27" s="47">
        <f>+Y27-X27</f>
        <v>0</v>
      </c>
      <c r="AA27" s="47" t="s">
        <v>1364</v>
      </c>
      <c r="AB27" s="47">
        <f t="shared" si="4"/>
        <v>2200</v>
      </c>
      <c r="AC27" s="58">
        <f t="shared" si="5"/>
        <v>2200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+ยกมา!E28</f>
        <v>29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60</v>
      </c>
      <c r="G28" s="43">
        <f t="shared" si="0"/>
        <v>89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20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69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6900</v>
      </c>
      <c r="N28" s="19"/>
      <c r="O28" s="121">
        <v>30.86</v>
      </c>
      <c r="P28" s="79">
        <f t="shared" si="2"/>
        <v>2129.34</v>
      </c>
      <c r="Q28" s="45">
        <v>24</v>
      </c>
      <c r="R28" s="46">
        <f>+'24'!N262</f>
        <v>1040</v>
      </c>
      <c r="S28" s="46">
        <f>+'24'!N267</f>
        <v>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120</v>
      </c>
      <c r="X28" s="46">
        <f t="shared" si="7"/>
        <v>920</v>
      </c>
      <c r="Y28" s="46">
        <f>+'24'!N269</f>
        <v>920</v>
      </c>
      <c r="Z28" s="47">
        <f t="shared" si="3"/>
        <v>0</v>
      </c>
      <c r="AA28" s="47" t="s">
        <v>1365</v>
      </c>
      <c r="AB28" s="47">
        <f t="shared" si="4"/>
        <v>1040</v>
      </c>
      <c r="AC28" s="58">
        <f t="shared" si="5"/>
        <v>1040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+ยกมา!E29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+'25'!N262</f>
        <v>1470</v>
      </c>
      <c r="S29" s="46">
        <f>+'25'!N267</f>
        <v>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400</v>
      </c>
      <c r="X29" s="46">
        <f t="shared" si="7"/>
        <v>1070</v>
      </c>
      <c r="Y29" s="46">
        <f>+'25'!N269</f>
        <v>1070</v>
      </c>
      <c r="Z29" s="47">
        <f t="shared" si="3"/>
        <v>0</v>
      </c>
      <c r="AA29" s="47" t="s">
        <v>1366</v>
      </c>
      <c r="AB29" s="47">
        <f t="shared" si="4"/>
        <v>1470</v>
      </c>
      <c r="AC29" s="58">
        <f t="shared" si="5"/>
        <v>1470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+ยกมา!E30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+'26'!N262</f>
        <v>4990</v>
      </c>
      <c r="S30" s="46">
        <f>+'26'!N267</f>
        <v>1285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1800</v>
      </c>
      <c r="X30" s="46">
        <f t="shared" si="7"/>
        <v>1905</v>
      </c>
      <c r="Y30" s="46">
        <f>+'26'!N269</f>
        <v>1905</v>
      </c>
      <c r="Z30" s="47">
        <f t="shared" si="3"/>
        <v>0</v>
      </c>
      <c r="AA30" s="98" t="s">
        <v>1367</v>
      </c>
      <c r="AB30" s="47">
        <f t="shared" si="4"/>
        <v>3705</v>
      </c>
      <c r="AC30" s="58">
        <f t="shared" si="5"/>
        <v>3705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+ยกมา!E31</f>
        <v>79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39</v>
      </c>
      <c r="G31" s="43">
        <f t="shared" si="0"/>
        <v>118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72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46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4600</v>
      </c>
      <c r="N31" s="19"/>
      <c r="O31" s="121">
        <v>34.64</v>
      </c>
      <c r="P31" s="79">
        <f t="shared" si="2"/>
        <v>1593.44</v>
      </c>
      <c r="Q31" s="45">
        <v>27</v>
      </c>
      <c r="R31" s="46">
        <f>+'27'!N262</f>
        <v>3160</v>
      </c>
      <c r="S31" s="46">
        <f>+'27'!N267</f>
        <v>655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985</v>
      </c>
      <c r="X31" s="46">
        <f t="shared" si="7"/>
        <v>1520</v>
      </c>
      <c r="Y31" s="46">
        <f>+'27'!N269</f>
        <v>1520</v>
      </c>
      <c r="Z31" s="47">
        <f t="shared" si="3"/>
        <v>0</v>
      </c>
      <c r="AA31" s="98" t="s">
        <v>1368</v>
      </c>
      <c r="AB31" s="47">
        <f t="shared" si="4"/>
        <v>2505</v>
      </c>
      <c r="AC31" s="58">
        <f t="shared" si="5"/>
        <v>2505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+ยกมา!E32</f>
        <v>9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40</v>
      </c>
      <c r="G32" s="43">
        <f t="shared" si="0"/>
        <v>49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4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8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37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4810</v>
      </c>
      <c r="N32" s="19"/>
      <c r="O32" s="90">
        <v>46.37</v>
      </c>
      <c r="P32" s="79">
        <f t="shared" si="2"/>
        <v>1715.6899999999998</v>
      </c>
      <c r="Q32" s="45">
        <v>28</v>
      </c>
      <c r="R32" s="46">
        <f>+'28'!N262</f>
        <v>2530</v>
      </c>
      <c r="S32" s="46">
        <f>+'28'!N267</f>
        <v>715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100</v>
      </c>
      <c r="X32" s="46">
        <f t="shared" si="7"/>
        <v>1715</v>
      </c>
      <c r="Y32" s="46">
        <f>+'28'!N269</f>
        <v>1715</v>
      </c>
      <c r="Z32" s="47">
        <f t="shared" si="3"/>
        <v>0</v>
      </c>
      <c r="AA32" s="47" t="s">
        <v>1369</v>
      </c>
      <c r="AB32" s="47">
        <f t="shared" si="4"/>
        <v>1815</v>
      </c>
      <c r="AC32" s="58">
        <f t="shared" si="5"/>
        <v>1815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+ยกมา!E33</f>
        <v>10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34</v>
      </c>
      <c r="G33" s="43">
        <f t="shared" si="0"/>
        <v>44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3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11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30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3900</v>
      </c>
      <c r="N33" s="19"/>
      <c r="O33" s="90">
        <v>38.9</v>
      </c>
      <c r="P33" s="79">
        <f t="shared" si="2"/>
        <v>1167</v>
      </c>
      <c r="Q33" s="45">
        <v>29</v>
      </c>
      <c r="R33" s="46">
        <f>+'29'!N262</f>
        <v>3310</v>
      </c>
      <c r="S33" s="46">
        <f>+'29'!N267</f>
        <v>650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470</v>
      </c>
      <c r="X33" s="46">
        <f t="shared" ref="X33" si="8">+R33-S33-T33-U33-V33-W33</f>
        <v>2190</v>
      </c>
      <c r="Y33" s="46">
        <f>+'29'!N269</f>
        <v>2190</v>
      </c>
      <c r="Z33" s="47">
        <f t="shared" ref="Z33" si="9">+Y33-X33</f>
        <v>0</v>
      </c>
      <c r="AA33" s="47" t="s">
        <v>1363</v>
      </c>
      <c r="AB33" s="47">
        <f t="shared" si="4"/>
        <v>2660</v>
      </c>
      <c r="AC33" s="58">
        <f t="shared" si="5"/>
        <v>2660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+ยกมา!E34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2975</v>
      </c>
      <c r="S34" s="46">
        <f>+'30'!N267</f>
        <v>550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350</v>
      </c>
      <c r="X34" s="46">
        <f t="shared" si="7"/>
        <v>2075</v>
      </c>
      <c r="Y34" s="46">
        <f>+'30'!N269</f>
        <v>2075</v>
      </c>
      <c r="Z34" s="47">
        <f t="shared" si="3"/>
        <v>0</v>
      </c>
      <c r="AA34" s="47" t="s">
        <v>1364</v>
      </c>
      <c r="AB34" s="47">
        <f t="shared" ref="AB34:AB35" si="10">+W34+Y34</f>
        <v>2425</v>
      </c>
      <c r="AC34" s="58">
        <f t="shared" si="5"/>
        <v>2425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+ยกมา!E35</f>
        <v>10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19</v>
      </c>
      <c r="G35" s="43">
        <f t="shared" si="0"/>
        <v>29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-1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30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3900</v>
      </c>
      <c r="N35" s="19"/>
      <c r="O35" s="90">
        <v>40.799999999999997</v>
      </c>
      <c r="P35" s="79">
        <f t="shared" si="2"/>
        <v>1224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10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+ยกมา!E36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1">SUM(R5:R35)</f>
        <v>121395</v>
      </c>
      <c r="S36" s="48">
        <f t="shared" si="11"/>
        <v>22644</v>
      </c>
      <c r="T36" s="48">
        <f t="shared" si="11"/>
        <v>0</v>
      </c>
      <c r="U36" s="48">
        <f t="shared" si="11"/>
        <v>0</v>
      </c>
      <c r="V36" s="48">
        <f t="shared" si="11"/>
        <v>89</v>
      </c>
      <c r="W36" s="48">
        <f t="shared" si="11"/>
        <v>36595</v>
      </c>
      <c r="X36" s="48">
        <f t="shared" si="11"/>
        <v>62067</v>
      </c>
      <c r="Y36" s="48">
        <f t="shared" si="11"/>
        <v>62067</v>
      </c>
      <c r="Z36" s="48">
        <f t="shared" si="11"/>
        <v>0</v>
      </c>
      <c r="AA36" s="48">
        <f t="shared" si="11"/>
        <v>0</v>
      </c>
      <c r="AB36" s="48">
        <f>SUM(AB5:AB35)</f>
        <v>98662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+ยกมา!E37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+ยกมา!E38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7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+ยกมา!E39</f>
        <v>4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30</v>
      </c>
      <c r="G39" s="43">
        <f t="shared" si="0"/>
        <v>34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4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1500</v>
      </c>
      <c r="N39" s="19"/>
      <c r="O39" s="90">
        <v>27.84</v>
      </c>
      <c r="P39" s="79">
        <f t="shared" si="2"/>
        <v>835.2</v>
      </c>
      <c r="Q39" s="5"/>
      <c r="R39" s="127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+ยกมา!E40</f>
        <v>7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25</v>
      </c>
      <c r="G40" s="43">
        <f t="shared" si="0"/>
        <v>32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4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28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1400</v>
      </c>
      <c r="N40" s="19"/>
      <c r="O40" s="90">
        <v>27.12</v>
      </c>
      <c r="P40" s="79">
        <f t="shared" si="2"/>
        <v>759.36</v>
      </c>
      <c r="Q40" s="5"/>
      <c r="R40" s="127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+ยกมา!E41</f>
        <v>7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23</v>
      </c>
      <c r="G41" s="43">
        <f t="shared" si="0"/>
        <v>30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25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1250</v>
      </c>
      <c r="N41" s="19"/>
      <c r="O41" s="90">
        <v>15.42</v>
      </c>
      <c r="P41" s="79">
        <f t="shared" si="2"/>
        <v>385.5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+ยกมา!E42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+ยกมา!E43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+ยกมา!E44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+ยกมา!E45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+ยกมา!E46</f>
        <v>15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11</v>
      </c>
      <c r="G46" s="43">
        <f t="shared" si="0"/>
        <v>26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2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9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15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750</v>
      </c>
      <c r="N46" s="19"/>
      <c r="O46" s="121">
        <v>17.78</v>
      </c>
      <c r="P46" s="79">
        <f t="shared" si="2"/>
        <v>266.70000000000005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+ยกมา!E47</f>
        <v>5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11</v>
      </c>
      <c r="G47" s="43">
        <f t="shared" si="0"/>
        <v>16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2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14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700</v>
      </c>
      <c r="N47" s="19"/>
      <c r="O47" s="121">
        <v>17.989999999999998</v>
      </c>
      <c r="P47" s="79">
        <f t="shared" si="2"/>
        <v>251.85999999999999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+ยกมา!E48</f>
        <v>10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15</v>
      </c>
      <c r="G48" s="43">
        <f t="shared" si="0"/>
        <v>25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1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4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1000</v>
      </c>
      <c r="N48" s="19"/>
      <c r="O48" s="121">
        <v>18.32</v>
      </c>
      <c r="P48" s="79">
        <f t="shared" si="2"/>
        <v>366.4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+ยกมา!E49</f>
        <v>10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11</v>
      </c>
      <c r="G49" s="43">
        <f t="shared" si="0"/>
        <v>21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2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11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8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400</v>
      </c>
      <c r="N49" s="19"/>
      <c r="O49" s="121">
        <v>20.059999999999999</v>
      </c>
      <c r="P49" s="79">
        <f t="shared" si="2"/>
        <v>160.47999999999999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+ยกมา!E50</f>
        <v>13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11</v>
      </c>
      <c r="G50" s="43">
        <f t="shared" si="0"/>
        <v>24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4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9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11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550</v>
      </c>
      <c r="N50" s="19"/>
      <c r="O50" s="121">
        <v>20.32</v>
      </c>
      <c r="P50" s="79">
        <f t="shared" si="2"/>
        <v>223.52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+ยกมา!E51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+ยกมา!E52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+ยกมา!E53</f>
        <v>20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20</v>
      </c>
      <c r="G53" s="43">
        <f t="shared" si="0"/>
        <v>40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11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29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1450</v>
      </c>
      <c r="N53" s="19"/>
      <c r="O53" s="121">
        <v>16.37</v>
      </c>
      <c r="P53" s="79">
        <f t="shared" si="2"/>
        <v>474.73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+ยกมา!E54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+ยกมา!E55</f>
        <v>24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28</v>
      </c>
      <c r="G55" s="43">
        <f t="shared" si="0"/>
        <v>52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24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28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3360</v>
      </c>
      <c r="N55" s="19"/>
      <c r="O55" s="121">
        <v>25.99</v>
      </c>
      <c r="P55" s="79">
        <f t="shared" si="2"/>
        <v>727.71999999999991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+ยกมา!E56</f>
        <v>8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11</v>
      </c>
      <c r="G56" s="43">
        <f t="shared" si="0"/>
        <v>19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10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9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1080</v>
      </c>
      <c r="N56" s="19"/>
      <c r="O56" s="121">
        <v>28.31</v>
      </c>
      <c r="P56" s="79">
        <f t="shared" si="2"/>
        <v>254.79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+ยกมา!E57</f>
        <v>17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35</v>
      </c>
      <c r="G57" s="43">
        <f t="shared" si="0"/>
        <v>52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1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20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31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3720</v>
      </c>
      <c r="N57" s="19"/>
      <c r="O57" s="121">
        <v>31.29</v>
      </c>
      <c r="P57" s="79">
        <f t="shared" si="2"/>
        <v>969.99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+ยกมา!E58</f>
        <v>9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23</v>
      </c>
      <c r="G58" s="43">
        <f t="shared" si="0"/>
        <v>32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7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25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3000</v>
      </c>
      <c r="N58" s="19"/>
      <c r="O58" s="121">
        <v>31.07</v>
      </c>
      <c r="P58" s="79">
        <f t="shared" si="2"/>
        <v>776.75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+ยกมา!E59</f>
        <v>20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28</v>
      </c>
      <c r="G59" s="43">
        <f t="shared" si="0"/>
        <v>48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18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30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3600</v>
      </c>
      <c r="N59" s="19"/>
      <c r="O59" s="121">
        <v>29.83</v>
      </c>
      <c r="P59" s="79">
        <f t="shared" si="2"/>
        <v>894.9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+ยกมา!E60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+ยกมา!E61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+ยกมา!E62</f>
        <v>22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40</v>
      </c>
      <c r="G62" s="43">
        <f t="shared" si="0"/>
        <v>62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18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43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5160</v>
      </c>
      <c r="N62" s="19"/>
      <c r="O62" s="121">
        <v>26.69</v>
      </c>
      <c r="P62" s="79">
        <f t="shared" si="2"/>
        <v>1147.67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+ยกมา!E63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+ยกมา!E64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+ยกมา!E65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+ยกมา!E66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+ยกมา!E67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+ยกมา!E68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+ยกมา!E69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+ยกมา!E70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2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+ยกมา!E71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2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3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+ยกมา!E72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10</v>
      </c>
      <c r="G72" s="43">
        <f t="shared" si="0"/>
        <v>10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1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2"/>
        <v>2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7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350</v>
      </c>
      <c r="N72" s="19"/>
      <c r="O72" s="90"/>
      <c r="P72" s="79">
        <f t="shared" si="13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+ยกมา!E73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2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3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+ยกมา!E74</f>
        <v>2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12</v>
      </c>
      <c r="G74" s="43">
        <f t="shared" si="0"/>
        <v>14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1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2"/>
        <v>2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11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550</v>
      </c>
      <c r="N74" s="19"/>
      <c r="O74" s="90">
        <v>17.09</v>
      </c>
      <c r="P74" s="79">
        <f t="shared" si="13"/>
        <v>187.99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+ยกมา!E75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2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3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46">
        <f>+ยกมา!E76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2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+ยกมา!E77</f>
        <v>9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25</v>
      </c>
      <c r="G77" s="43">
        <f t="shared" si="0"/>
        <v>34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2"/>
        <v>8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26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1300</v>
      </c>
      <c r="N77" s="19"/>
      <c r="O77" s="90">
        <v>25.15</v>
      </c>
      <c r="P77" s="79">
        <f t="shared" si="13"/>
        <v>653.9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46">
        <f>+ยกมา!E78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2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3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+ยกมา!E79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2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3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+ยกมา!E80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2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3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+ยกมา!E81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2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3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46">
        <f>+ยกมา!E82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2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+ยกมา!E83</f>
        <v>6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9</v>
      </c>
      <c r="G83" s="43">
        <f t="shared" si="0"/>
        <v>15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2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2"/>
        <v>3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10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500</v>
      </c>
      <c r="N83" s="19"/>
      <c r="O83" s="90">
        <v>18.14</v>
      </c>
      <c r="P83" s="79">
        <f t="shared" si="13"/>
        <v>181.4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+ยกมา!E84</f>
        <v>6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9</v>
      </c>
      <c r="G84" s="43">
        <f t="shared" si="0"/>
        <v>15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2"/>
        <v>4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11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550</v>
      </c>
      <c r="N84" s="19"/>
      <c r="O84" s="90">
        <v>12.94</v>
      </c>
      <c r="P84" s="79">
        <f t="shared" si="13"/>
        <v>142.34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+ยกมา!E85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2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3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46">
        <f>+ยกมา!E86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4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2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7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+ยกมา!E87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4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2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5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+ยกมา!E88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4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si="12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6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+ยกมา!E89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4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2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7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46">
        <f>+ยกมา!E90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4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2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7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+ยกมา!E91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4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2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3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+ยกมา!E92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2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3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+ยกมา!E93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4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2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3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+ยกมา!E94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4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2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3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+ยกมา!E95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2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3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+ยกมา!E96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2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3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+ยกมา!E97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2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3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+ยกมา!E98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2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3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46">
        <f>+ยกมา!E99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4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2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20.350000000000001</v>
      </c>
      <c r="P99" s="79">
        <f t="shared" ref="P99:P105" si="17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46">
        <f>+ยกมา!E100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4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2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7"/>
      <c r="P100" s="79">
        <f t="shared" si="1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46">
        <f>+ยกมา!E101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4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2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7"/>
      <c r="P101" s="79">
        <f t="shared" si="1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+ยกมา!E102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4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12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/>
      <c r="P102" s="79">
        <f t="shared" si="1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46">
        <f>+ยกมา!E103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4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2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46">
        <f>+ยกมา!E104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4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2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46">
        <f>+ยกมา!E105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4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2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+ยกมา!E106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2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3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+ยกมา!E107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2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3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+ยกมา!E108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2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3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+ยกมา!E109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2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3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+ยกมา!E110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2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3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+ยกมา!E111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2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3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+ยกมา!E112</f>
        <v>12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20</v>
      </c>
      <c r="G112" s="43">
        <f t="shared" si="14"/>
        <v>32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2"/>
        <v>16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16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1600</v>
      </c>
      <c r="N112" s="19"/>
      <c r="O112" s="121">
        <v>34.25</v>
      </c>
      <c r="P112" s="79">
        <f t="shared" si="13"/>
        <v>548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+ยกมา!E113</f>
        <v>9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5</v>
      </c>
      <c r="G113" s="43">
        <f t="shared" si="14"/>
        <v>14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2"/>
        <v>10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4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220</v>
      </c>
      <c r="N113" s="19"/>
      <c r="O113" s="121">
        <v>22.55</v>
      </c>
      <c r="P113" s="79">
        <f t="shared" si="13"/>
        <v>90.2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+ยกมา!E114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2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3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+ยกมา!E115</f>
        <v>11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40</v>
      </c>
      <c r="G115" s="43">
        <f t="shared" si="14"/>
        <v>51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2"/>
        <v>29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22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1320</v>
      </c>
      <c r="N115" s="19"/>
      <c r="O115" s="90">
        <v>23.61</v>
      </c>
      <c r="P115" s="79">
        <f t="shared" si="13"/>
        <v>519.41999999999996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+ยกมา!E116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4"/>
        <v>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2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0">
        <v>13.03</v>
      </c>
      <c r="P116" s="79">
        <f t="shared" si="13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+ยกมา!E117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4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2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3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+ยกมา!E118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2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3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+ยกมา!E119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2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3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+ยกมา!E120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2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3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+ยกมา!E121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2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3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+ยกมา!E122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2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3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+ยกมา!E123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2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3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+ยกมา!E124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4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2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+ยกมา!E125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4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2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3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+ยกมา!E126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4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2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3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+ยกมา!E127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2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3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+ยกมา!E128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2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3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+ยกมา!E129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2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3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+ยกมา!E130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2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3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+ยกมา!E131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4"/>
        <v>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2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0">
        <v>9.91</v>
      </c>
      <c r="P131" s="79">
        <f t="shared" si="13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+ยกมา!E132</f>
        <v>4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24</v>
      </c>
      <c r="G132" s="43">
        <f t="shared" si="14"/>
        <v>28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2"/>
        <v>5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23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1380</v>
      </c>
      <c r="N132" s="19"/>
      <c r="O132" s="90">
        <v>16.690000000000001</v>
      </c>
      <c r="P132" s="79">
        <f t="shared" si="13"/>
        <v>383.87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+ยกมา!E133</f>
        <v>4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25</v>
      </c>
      <c r="G133" s="43">
        <f t="shared" si="14"/>
        <v>29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2"/>
        <v>6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23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1150</v>
      </c>
      <c r="N133" s="19"/>
      <c r="O133" s="90">
        <v>24.21</v>
      </c>
      <c r="P133" s="79">
        <f t="shared" si="13"/>
        <v>556.83000000000004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46">
        <f>+ยกมา!E134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8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/>
      <c r="P134" s="79">
        <f t="shared" si="13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46">
        <f>+ยกมา!E135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8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7"/>
      <c r="P135" s="79">
        <f t="shared" si="13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46">
        <f>+ยกมา!E136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8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/>
      <c r="P136" s="79">
        <f t="shared" si="13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+ยกมา!E137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4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8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+ยกมา!E138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8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3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+ยกมา!E139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8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3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+ยกมา!E140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8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3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+ยกมา!E141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8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3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+ยกมา!E142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8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3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+ยกมา!E143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8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3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+ยกมา!E144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4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8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3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+ยกมา!E145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8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3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+ยกมา!E146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8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3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+ยกมา!E147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8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3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+ยกมา!E148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8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3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+ยกมา!E149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8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3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+ยกมา!E150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9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8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3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+ยกมา!E151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9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8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3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+ยกมา!E152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9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8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3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+ยกมา!E153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9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8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+ยกมา!E154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9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+ยกมา!E155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+ยกมา!E156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+ยกมา!E157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+ยกมา!E158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+ยกมา!E159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+ยกมา!E160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+ยกมา!E161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+ยกมา!E162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+ยกมา!E163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9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2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+ยกมา!E164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+ยกมา!E165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+ยกมา!E166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+ยกมา!E167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9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+ยกมา!E168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9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46">
        <f>+ยกมา!E169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+ยกมา!E170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+ยกมา!E171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+ยกมา!E172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46">
        <f>+ยกมา!E173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9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8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+ยกมา!E174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9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si="18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1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+ยกมา!E175</f>
        <v>9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5</v>
      </c>
      <c r="G175" s="43">
        <f t="shared" si="19"/>
        <v>14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8"/>
        <v>7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7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350</v>
      </c>
      <c r="N175" s="19"/>
      <c r="O175" s="121">
        <v>23.02</v>
      </c>
      <c r="P175" s="79">
        <f t="shared" si="20"/>
        <v>161.13999999999999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46">
        <f>+ยกมา!E176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9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8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+ยกมา!E177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9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+ยกมา!E178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9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0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+ยกมา!E179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9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+ยกมา!E180</f>
        <v>6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20</v>
      </c>
      <c r="G180" s="43">
        <f t="shared" si="19"/>
        <v>26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8"/>
        <v>16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350</v>
      </c>
      <c r="N180" s="19"/>
      <c r="O180" s="90"/>
      <c r="P180" s="79">
        <f t="shared" si="2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+ยกมา!E181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+ยกมา!E182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9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+ยกมา!E183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9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+ยกมา!E184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9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+ยกมา!E185</f>
        <v>28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9"/>
        <v>28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8"/>
        <v>14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14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1120</v>
      </c>
      <c r="N185" s="19"/>
      <c r="O185" s="90">
        <v>63</v>
      </c>
      <c r="P185" s="79">
        <f t="shared" si="20"/>
        <v>882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+ยกมา!E186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9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8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2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46">
        <f>+ยกมา!E187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9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8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46">
        <f>+ยกมา!E188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8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46">
        <f>+ยกมา!E189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9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8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46">
        <f>+ยกมา!E190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8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+ยกมา!E191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9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+ยกมา!E192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+ยกมา!E193</f>
        <v>21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20</v>
      </c>
      <c r="G193" s="43">
        <f t="shared" si="19"/>
        <v>41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8"/>
        <v>19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22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1320</v>
      </c>
      <c r="N193" s="19"/>
      <c r="O193" s="90">
        <v>38</v>
      </c>
      <c r="P193" s="79">
        <f t="shared" si="20"/>
        <v>836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+ยกมา!E194</f>
        <v>25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14</v>
      </c>
      <c r="G194" s="43">
        <f t="shared" si="19"/>
        <v>39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8"/>
        <v>14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25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3000</v>
      </c>
      <c r="N194" s="19"/>
      <c r="O194" s="90">
        <v>73</v>
      </c>
      <c r="P194" s="79">
        <f t="shared" si="20"/>
        <v>1825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+ยกมา!E195</f>
        <v>11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16</v>
      </c>
      <c r="G195" s="43">
        <f t="shared" si="19"/>
        <v>27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8"/>
        <v>2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25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1500</v>
      </c>
      <c r="N195" s="19"/>
      <c r="O195" s="90">
        <v>38</v>
      </c>
      <c r="P195" s="79">
        <f t="shared" si="20"/>
        <v>950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+ยกมา!E196</f>
        <v>28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14</v>
      </c>
      <c r="G196" s="43">
        <f t="shared" si="19"/>
        <v>42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8"/>
        <v>15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27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3240</v>
      </c>
      <c r="N196" s="19"/>
      <c r="O196" s="90">
        <v>73</v>
      </c>
      <c r="P196" s="79">
        <f t="shared" si="20"/>
        <v>1971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+ยกมา!E197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23</v>
      </c>
      <c r="G197" s="43">
        <f t="shared" si="19"/>
        <v>23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8"/>
        <v>23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+ยกมา!E198</f>
        <v>16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20</v>
      </c>
      <c r="G198" s="43">
        <f t="shared" si="19"/>
        <v>36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7" si="24">E198+F198-H198-K198-I198</f>
        <v>18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18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2700</v>
      </c>
      <c r="N198" s="19"/>
      <c r="O198" s="90">
        <v>64.38</v>
      </c>
      <c r="P198" s="79">
        <f t="shared" si="20"/>
        <v>1158.8399999999999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+ยกมา!E199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9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4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+ยกมา!E200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9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4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+ยกมา!E201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9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4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+ยกมา!E202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9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4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+ยกมา!E203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9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4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+ยกมา!E204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9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4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+ยกมา!E205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9"/>
        <v>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4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0">
        <v>40</v>
      </c>
      <c r="P205" s="79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+ยกมา!E206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9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4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+ยกมา!E207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9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4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+ยกมา!E208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9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4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+ยกมา!E209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9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4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+ยกมา!E210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9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4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+ยกมา!E211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9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4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+ยกมา!E212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9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4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+ยกมา!E213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9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4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+ยกมา!E214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6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4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+ยกมา!E215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6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4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+ยกมา!E216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6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4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+ยกมา!E217</f>
        <v>24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6"/>
        <v>24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4"/>
        <v>24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+ยกมา!E218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6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4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+ยกมา!E219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6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4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+ยกมา!E220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6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4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+ยกมา!E221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6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4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+ยกมา!E222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6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4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+ยกมา!E223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6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4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+ยกมา!E224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6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4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+ยกมา!E225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6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4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+ยกมา!E226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6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4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+ยกมา!E227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6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4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+ยกมา!E228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6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4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+ยกมา!E229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6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4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+ยกมา!E230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6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4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+ยกมา!E231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6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4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+ยกมา!E232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6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4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+ยกมา!E233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6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4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+ยกมา!E234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6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4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+ยกมา!E235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6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si="24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8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+ยกมา!E236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6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24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8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+ยกมา!E237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6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24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8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+ยกมา!E238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6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24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8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+ยกมา!E239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6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24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8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+ยกมา!E240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6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24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8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+ยกมา!E241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6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24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8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46">
        <f>+ยกมา!E242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6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24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8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46">
        <f>+ยกมา!E243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6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v>0</v>
      </c>
      <c r="J243" s="43">
        <f t="shared" si="24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9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+ยกมา!E244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6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v>0</v>
      </c>
      <c r="J244" s="43">
        <f t="shared" si="24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9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+ยกมา!E245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6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v>0</v>
      </c>
      <c r="J245" s="43">
        <f t="shared" si="24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9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+ยกมา!E246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6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v>0</v>
      </c>
      <c r="J246" s="43">
        <f t="shared" si="24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9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46">
        <f>+ยกมา!E247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6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v>0</v>
      </c>
      <c r="J247" s="43">
        <f t="shared" si="24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8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 t="s">
        <v>192</v>
      </c>
      <c r="D248" s="10" t="s">
        <v>792</v>
      </c>
      <c r="E248" s="46">
        <f>+ยกมา!E248</f>
        <v>20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10</v>
      </c>
      <c r="G248" s="43">
        <f t="shared" si="26"/>
        <v>30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v>0</v>
      </c>
      <c r="J248" s="43">
        <f t="shared" si="24"/>
        <v>24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6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210</v>
      </c>
      <c r="N248" s="19"/>
      <c r="O248" s="90"/>
      <c r="P248" s="79">
        <f t="shared" si="2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46">
        <f>+ยกมา!E249</f>
        <v>5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20</v>
      </c>
      <c r="G249" s="43">
        <f t="shared" si="26"/>
        <v>25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v>0</v>
      </c>
      <c r="J249" s="43">
        <f t="shared" si="24"/>
        <v>1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24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1200</v>
      </c>
      <c r="N249" s="19"/>
      <c r="O249" s="90"/>
      <c r="P249" s="79">
        <f t="shared" si="2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46">
        <f>+ยกมา!E250</f>
        <v>2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26</v>
      </c>
      <c r="G250" s="43">
        <f t="shared" si="26"/>
        <v>28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v>0</v>
      </c>
      <c r="J250" s="43">
        <f t="shared" si="24"/>
        <v>3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25</v>
      </c>
      <c r="L250" s="20">
        <v>50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1250</v>
      </c>
      <c r="N250" s="19"/>
      <c r="O250" s="90"/>
      <c r="P250" s="79">
        <f t="shared" si="2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+ยกมา!E251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6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24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+ยกมา!E252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6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24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+ยกมา!E253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6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24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30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+ยกมา!E254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6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24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+ยกมา!E255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6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24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+ยกมา!E256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6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24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+ยกมา!E257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6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24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1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+ยกมา!E258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6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ref="J258" si="32">E258+F258-H258-K258-I258</f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3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4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4" t="s">
        <v>223</v>
      </c>
      <c r="B260" s="135"/>
      <c r="C260" s="135"/>
      <c r="D260" s="136"/>
      <c r="E260" s="143" t="s">
        <v>239</v>
      </c>
      <c r="F260" s="144"/>
      <c r="G260" s="137" t="s">
        <v>224</v>
      </c>
      <c r="H260" s="138"/>
      <c r="I260" s="139"/>
      <c r="J260" s="145" t="s">
        <v>225</v>
      </c>
      <c r="K260" s="145"/>
      <c r="L260" s="145"/>
      <c r="M260" s="51">
        <f>SUM(M5:M259)</f>
        <v>121395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6" t="s">
        <v>226</v>
      </c>
      <c r="B261" s="147"/>
      <c r="C261" s="152">
        <f>+M263</f>
        <v>121395</v>
      </c>
      <c r="D261" s="153"/>
      <c r="E261" s="53" t="s">
        <v>227</v>
      </c>
      <c r="F261" s="54">
        <f>+M260</f>
        <v>121395</v>
      </c>
      <c r="G261" s="55" t="s">
        <v>217</v>
      </c>
      <c r="H261" s="161">
        <f>SUM(U36)</f>
        <v>0</v>
      </c>
      <c r="I261" s="162"/>
      <c r="J261" s="157"/>
      <c r="K261" s="157"/>
      <c r="L261" s="157"/>
      <c r="M261" s="57"/>
      <c r="N261" s="57">
        <f>+W36</f>
        <v>36595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6"/>
      <c r="B262" s="147"/>
      <c r="C262" s="152"/>
      <c r="D262" s="153"/>
      <c r="E262" s="53" t="s">
        <v>228</v>
      </c>
      <c r="F262" s="54">
        <f>N263</f>
        <v>22644</v>
      </c>
      <c r="G262" s="55"/>
      <c r="H262" s="161">
        <v>0</v>
      </c>
      <c r="I262" s="162"/>
      <c r="J262" s="157" t="s">
        <v>229</v>
      </c>
      <c r="K262" s="157"/>
      <c r="L262" s="157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8" t="s">
        <v>10</v>
      </c>
      <c r="B263" s="149"/>
      <c r="C263" s="152">
        <f>+F262</f>
        <v>22644</v>
      </c>
      <c r="D263" s="153"/>
      <c r="E263" s="53"/>
      <c r="F263" s="54"/>
      <c r="G263" s="55" t="s">
        <v>230</v>
      </c>
      <c r="H263" s="161">
        <f>+V36</f>
        <v>89</v>
      </c>
      <c r="I263" s="162"/>
      <c r="J263" s="158" t="s">
        <v>231</v>
      </c>
      <c r="K263" s="159"/>
      <c r="L263" s="160"/>
      <c r="M263" s="57">
        <f>+M260-M261</f>
        <v>121395</v>
      </c>
      <c r="N263" s="59">
        <f>+S36</f>
        <v>22644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0" t="s">
        <v>232</v>
      </c>
      <c r="B264" s="151"/>
      <c r="C264" s="152">
        <f>+C261-C263</f>
        <v>98751</v>
      </c>
      <c r="D264" s="153"/>
      <c r="E264" s="53" t="s">
        <v>232</v>
      </c>
      <c r="F264" s="54">
        <f>+F261-F262</f>
        <v>98751</v>
      </c>
      <c r="G264" s="55" t="s">
        <v>233</v>
      </c>
      <c r="H264" s="161">
        <f>SUM(H261:H263)</f>
        <v>89</v>
      </c>
      <c r="I264" s="162"/>
      <c r="J264" s="157" t="s">
        <v>206</v>
      </c>
      <c r="K264" s="157"/>
      <c r="L264" s="157"/>
      <c r="M264" s="57">
        <f>H264</f>
        <v>89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6"/>
      <c r="C265" s="60"/>
      <c r="D265" s="60"/>
      <c r="E265" s="53" t="s">
        <v>234</v>
      </c>
      <c r="F265" s="54">
        <v>100000</v>
      </c>
      <c r="J265" s="140" t="s">
        <v>208</v>
      </c>
      <c r="K265" s="141"/>
      <c r="L265" s="142"/>
      <c r="M265" s="57">
        <f>M263-M264-N261-N263</f>
        <v>62067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6"/>
      <c r="C266" s="60"/>
      <c r="D266" s="60"/>
      <c r="E266" s="53" t="s">
        <v>235</v>
      </c>
      <c r="F266" s="54">
        <f>F264-F265</f>
        <v>-1249</v>
      </c>
      <c r="J266" s="140" t="s">
        <v>209</v>
      </c>
      <c r="K266" s="141"/>
      <c r="L266" s="142"/>
      <c r="M266" s="57">
        <f>+Y36</f>
        <v>62067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9.25" customHeight="1" x14ac:dyDescent="0.55000000000000004">
      <c r="A267" s="60"/>
      <c r="B267" s="116"/>
      <c r="C267" s="60"/>
      <c r="D267" s="60"/>
      <c r="E267" s="53" t="s">
        <v>236</v>
      </c>
      <c r="F267" s="54">
        <f>+F266*4%</f>
        <v>-49.96</v>
      </c>
      <c r="J267" s="140" t="s">
        <v>210</v>
      </c>
      <c r="K267" s="141"/>
      <c r="L267" s="142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6"/>
      <c r="C268" s="60"/>
      <c r="D268" s="60"/>
      <c r="E268" s="99" t="s">
        <v>1370</v>
      </c>
      <c r="F268" s="100">
        <v>200</v>
      </c>
      <c r="J268" s="163" t="s">
        <v>211</v>
      </c>
      <c r="K268" s="163"/>
      <c r="L268" s="163"/>
      <c r="M268" s="61">
        <f>+M266-M265</f>
        <v>0</v>
      </c>
      <c r="N268" s="66"/>
    </row>
    <row r="269" spans="1:29" ht="24.75" customHeight="1" thickBot="1" x14ac:dyDescent="0.6">
      <c r="H269" s="154" t="s">
        <v>237</v>
      </c>
      <c r="I269" s="155"/>
      <c r="J269" s="155"/>
      <c r="K269" s="155"/>
      <c r="L269" s="155"/>
      <c r="M269" s="155"/>
      <c r="N269" s="156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244" activePane="bottomRight" state="frozen"/>
      <selection activeCell="Y13" sqref="Y13"/>
      <selection pane="topRight" activeCell="Y13" sqref="Y13"/>
      <selection pane="bottomLeft" activeCell="Y13" sqref="Y13"/>
      <selection pane="bottomRight" activeCell="C257" sqref="C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7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50</v>
      </c>
      <c r="F5" s="71"/>
      <c r="G5" s="46">
        <f t="shared" ref="G5" si="0">E5+F5</f>
        <v>50</v>
      </c>
      <c r="H5" s="78">
        <v>0</v>
      </c>
      <c r="I5" s="76">
        <v>0</v>
      </c>
      <c r="J5" s="46">
        <f t="shared" ref="J5" si="1">+G5-H5-K5-I5</f>
        <v>50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152</v>
      </c>
      <c r="F6" s="71"/>
      <c r="G6" s="46">
        <f t="shared" ref="G6:G26" si="2">E6+F6</f>
        <v>152</v>
      </c>
      <c r="H6" s="78">
        <v>0</v>
      </c>
      <c r="I6" s="76">
        <v>0</v>
      </c>
      <c r="J6" s="46">
        <f t="shared" ref="J6:J26" si="3">+G6-H6-K6-I6</f>
        <v>152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v>7</v>
      </c>
      <c r="F7" s="71"/>
      <c r="G7" s="46">
        <f t="shared" si="2"/>
        <v>7</v>
      </c>
      <c r="H7" s="78">
        <v>0</v>
      </c>
      <c r="I7" s="76">
        <v>0</v>
      </c>
      <c r="J7" s="46">
        <f t="shared" si="3"/>
        <v>7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28</v>
      </c>
      <c r="F11" s="71"/>
      <c r="G11" s="46">
        <f t="shared" si="2"/>
        <v>28</v>
      </c>
      <c r="H11" s="78">
        <v>0</v>
      </c>
      <c r="I11" s="76">
        <v>0</v>
      </c>
      <c r="J11" s="46">
        <f t="shared" si="3"/>
        <v>28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7</v>
      </c>
      <c r="F20" s="71"/>
      <c r="G20" s="46">
        <f t="shared" si="2"/>
        <v>7</v>
      </c>
      <c r="H20" s="78">
        <v>0</v>
      </c>
      <c r="I20" s="76">
        <v>0</v>
      </c>
      <c r="J20" s="46">
        <f t="shared" si="3"/>
        <v>7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8</v>
      </c>
      <c r="F21" s="71"/>
      <c r="G21" s="46">
        <f t="shared" si="2"/>
        <v>8</v>
      </c>
      <c r="H21" s="78">
        <v>0</v>
      </c>
      <c r="I21" s="76">
        <v>0</v>
      </c>
      <c r="J21" s="46">
        <f t="shared" si="3"/>
        <v>8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84</v>
      </c>
      <c r="F22" s="71"/>
      <c r="G22" s="46">
        <f t="shared" si="2"/>
        <v>84</v>
      </c>
      <c r="H22" s="78">
        <v>0</v>
      </c>
      <c r="I22" s="76">
        <v>0</v>
      </c>
      <c r="J22" s="46">
        <f t="shared" si="3"/>
        <v>84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40</v>
      </c>
      <c r="F24" s="71"/>
      <c r="G24" s="46">
        <f t="shared" si="2"/>
        <v>40</v>
      </c>
      <c r="H24" s="78">
        <v>0</v>
      </c>
      <c r="I24" s="76">
        <v>0</v>
      </c>
      <c r="J24" s="46">
        <f t="shared" si="3"/>
        <v>40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29</v>
      </c>
      <c r="F28" s="71"/>
      <c r="G28" s="46">
        <f t="shared" si="7"/>
        <v>29</v>
      </c>
      <c r="H28" s="78">
        <v>0</v>
      </c>
      <c r="I28" s="76">
        <v>0</v>
      </c>
      <c r="J28" s="46">
        <f t="shared" si="8"/>
        <v>29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79</v>
      </c>
      <c r="F31" s="71"/>
      <c r="G31" s="46">
        <f t="shared" si="7"/>
        <v>79</v>
      </c>
      <c r="H31" s="78">
        <v>0</v>
      </c>
      <c r="I31" s="76">
        <v>0</v>
      </c>
      <c r="J31" s="46">
        <f t="shared" si="8"/>
        <v>79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9</v>
      </c>
      <c r="F32" s="71"/>
      <c r="G32" s="46">
        <f t="shared" si="7"/>
        <v>9</v>
      </c>
      <c r="H32" s="78">
        <v>0</v>
      </c>
      <c r="I32" s="76">
        <v>0</v>
      </c>
      <c r="J32" s="46">
        <f t="shared" si="8"/>
        <v>9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10</v>
      </c>
      <c r="F33" s="71"/>
      <c r="G33" s="46">
        <f t="shared" si="7"/>
        <v>10</v>
      </c>
      <c r="H33" s="78">
        <v>0</v>
      </c>
      <c r="I33" s="76">
        <v>0</v>
      </c>
      <c r="J33" s="46">
        <f t="shared" si="8"/>
        <v>10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10</v>
      </c>
      <c r="F35" s="71"/>
      <c r="G35" s="46">
        <f t="shared" si="7"/>
        <v>10</v>
      </c>
      <c r="H35" s="78">
        <v>0</v>
      </c>
      <c r="I35" s="76">
        <v>0</v>
      </c>
      <c r="J35" s="46">
        <f t="shared" si="8"/>
        <v>10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4</v>
      </c>
      <c r="F39" s="71"/>
      <c r="G39" s="46">
        <f t="shared" si="7"/>
        <v>4</v>
      </c>
      <c r="H39" s="78">
        <v>0</v>
      </c>
      <c r="I39" s="76">
        <v>0</v>
      </c>
      <c r="J39" s="46">
        <f t="shared" si="8"/>
        <v>4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7</v>
      </c>
      <c r="F40" s="71"/>
      <c r="G40" s="46">
        <f t="shared" si="7"/>
        <v>7</v>
      </c>
      <c r="H40" s="78">
        <v>0</v>
      </c>
      <c r="I40" s="76">
        <v>0</v>
      </c>
      <c r="J40" s="46">
        <f t="shared" si="8"/>
        <v>7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7</v>
      </c>
      <c r="F41" s="71"/>
      <c r="G41" s="46">
        <f t="shared" si="7"/>
        <v>7</v>
      </c>
      <c r="H41" s="78">
        <v>0</v>
      </c>
      <c r="I41" s="76">
        <v>0</v>
      </c>
      <c r="J41" s="46">
        <f t="shared" si="8"/>
        <v>7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15</v>
      </c>
      <c r="F46" s="71"/>
      <c r="G46" s="46">
        <f t="shared" si="7"/>
        <v>15</v>
      </c>
      <c r="H46" s="78">
        <v>0</v>
      </c>
      <c r="I46" s="76">
        <v>0</v>
      </c>
      <c r="J46" s="46">
        <f t="shared" si="8"/>
        <v>15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5</v>
      </c>
      <c r="F47" s="71"/>
      <c r="G47" s="46">
        <f t="shared" si="7"/>
        <v>5</v>
      </c>
      <c r="H47" s="78">
        <v>0</v>
      </c>
      <c r="I47" s="76">
        <v>0</v>
      </c>
      <c r="J47" s="46">
        <f t="shared" si="8"/>
        <v>5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10</v>
      </c>
      <c r="F48" s="71"/>
      <c r="G48" s="46">
        <f t="shared" si="7"/>
        <v>10</v>
      </c>
      <c r="H48" s="78">
        <v>0</v>
      </c>
      <c r="I48" s="76">
        <v>0</v>
      </c>
      <c r="J48" s="46">
        <f t="shared" si="8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10</v>
      </c>
      <c r="F49" s="71"/>
      <c r="G49" s="46">
        <f t="shared" si="7"/>
        <v>10</v>
      </c>
      <c r="H49" s="78">
        <v>0</v>
      </c>
      <c r="I49" s="76">
        <v>0</v>
      </c>
      <c r="J49" s="46">
        <f t="shared" si="8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13</v>
      </c>
      <c r="F50" s="71"/>
      <c r="G50" s="46">
        <f t="shared" si="7"/>
        <v>13</v>
      </c>
      <c r="H50" s="78">
        <v>0</v>
      </c>
      <c r="I50" s="76">
        <v>0</v>
      </c>
      <c r="J50" s="46">
        <f t="shared" si="8"/>
        <v>13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20</v>
      </c>
      <c r="F53" s="71"/>
      <c r="G53" s="46">
        <f t="shared" si="7"/>
        <v>20</v>
      </c>
      <c r="H53" s="78">
        <v>0</v>
      </c>
      <c r="I53" s="76">
        <v>0</v>
      </c>
      <c r="J53" s="46">
        <f t="shared" si="8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24</v>
      </c>
      <c r="F55" s="71"/>
      <c r="G55" s="46">
        <f t="shared" si="7"/>
        <v>24</v>
      </c>
      <c r="H55" s="78">
        <v>0</v>
      </c>
      <c r="I55" s="76">
        <v>0</v>
      </c>
      <c r="J55" s="46">
        <f t="shared" si="8"/>
        <v>24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8</v>
      </c>
      <c r="F56" s="71"/>
      <c r="G56" s="46">
        <f t="shared" si="7"/>
        <v>8</v>
      </c>
      <c r="H56" s="78">
        <v>0</v>
      </c>
      <c r="I56" s="76">
        <v>0</v>
      </c>
      <c r="J56" s="46">
        <f t="shared" si="8"/>
        <v>8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17</v>
      </c>
      <c r="F57" s="71"/>
      <c r="G57" s="46">
        <f t="shared" si="7"/>
        <v>17</v>
      </c>
      <c r="H57" s="78">
        <v>0</v>
      </c>
      <c r="I57" s="76">
        <v>0</v>
      </c>
      <c r="J57" s="46">
        <f t="shared" si="8"/>
        <v>17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9</v>
      </c>
      <c r="F58" s="71"/>
      <c r="G58" s="46">
        <f t="shared" si="7"/>
        <v>9</v>
      </c>
      <c r="H58" s="78">
        <v>0</v>
      </c>
      <c r="I58" s="76">
        <v>0</v>
      </c>
      <c r="J58" s="46">
        <f t="shared" si="8"/>
        <v>9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20</v>
      </c>
      <c r="F59" s="71"/>
      <c r="G59" s="46">
        <f t="shared" si="7"/>
        <v>20</v>
      </c>
      <c r="H59" s="78">
        <v>0</v>
      </c>
      <c r="I59" s="76">
        <v>0</v>
      </c>
      <c r="J59" s="46">
        <f t="shared" si="8"/>
        <v>20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22</v>
      </c>
      <c r="F62" s="71"/>
      <c r="G62" s="46">
        <f t="shared" si="7"/>
        <v>22</v>
      </c>
      <c r="H62" s="78">
        <v>0</v>
      </c>
      <c r="I62" s="76">
        <v>0</v>
      </c>
      <c r="J62" s="46">
        <f t="shared" si="8"/>
        <v>22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/>
      <c r="J65" s="46">
        <f t="shared" si="8"/>
        <v>0</v>
      </c>
      <c r="K65" s="72"/>
      <c r="L65" s="20">
        <v>50</v>
      </c>
      <c r="M65" s="65">
        <f t="shared" si="4"/>
        <v>0</v>
      </c>
      <c r="N65" s="17"/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2</v>
      </c>
      <c r="F74" s="71"/>
      <c r="G74" s="46">
        <f t="shared" si="7"/>
        <v>2</v>
      </c>
      <c r="H74" s="78">
        <v>0</v>
      </c>
      <c r="I74" s="76">
        <v>0</v>
      </c>
      <c r="J74" s="46">
        <f t="shared" si="8"/>
        <v>2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9</v>
      </c>
      <c r="F77" s="71"/>
      <c r="G77" s="46">
        <f t="shared" si="7"/>
        <v>9</v>
      </c>
      <c r="H77" s="78">
        <v>0</v>
      </c>
      <c r="I77" s="76">
        <v>0</v>
      </c>
      <c r="J77" s="46">
        <f t="shared" si="8"/>
        <v>9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v>6</v>
      </c>
      <c r="F83" s="71"/>
      <c r="G83" s="46">
        <f t="shared" si="7"/>
        <v>6</v>
      </c>
      <c r="H83" s="78">
        <v>0</v>
      </c>
      <c r="I83" s="76">
        <v>0</v>
      </c>
      <c r="J83" s="46">
        <f t="shared" si="8"/>
        <v>6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v>6</v>
      </c>
      <c r="F84" s="71"/>
      <c r="G84" s="46">
        <f t="shared" si="7"/>
        <v>6</v>
      </c>
      <c r="H84" s="78">
        <v>0</v>
      </c>
      <c r="I84" s="76">
        <v>0</v>
      </c>
      <c r="J84" s="46">
        <f t="shared" si="8"/>
        <v>6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12</v>
      </c>
      <c r="F112" s="71"/>
      <c r="G112" s="46">
        <f t="shared" si="25"/>
        <v>12</v>
      </c>
      <c r="H112" s="78">
        <v>0</v>
      </c>
      <c r="I112" s="76">
        <v>0</v>
      </c>
      <c r="J112" s="46">
        <f t="shared" si="26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9</v>
      </c>
      <c r="F113" s="71"/>
      <c r="G113" s="46">
        <f t="shared" si="25"/>
        <v>9</v>
      </c>
      <c r="H113" s="78">
        <v>0</v>
      </c>
      <c r="I113" s="76">
        <v>0</v>
      </c>
      <c r="J113" s="46">
        <f t="shared" si="26"/>
        <v>9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11</v>
      </c>
      <c r="F115" s="71"/>
      <c r="G115" s="46">
        <f t="shared" si="25"/>
        <v>11</v>
      </c>
      <c r="H115" s="78">
        <v>0</v>
      </c>
      <c r="I115" s="76">
        <v>0</v>
      </c>
      <c r="J115" s="46">
        <f t="shared" si="26"/>
        <v>11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5"/>
        <v>0</v>
      </c>
      <c r="H116" s="78">
        <v>0</v>
      </c>
      <c r="I116" s="76">
        <v>0</v>
      </c>
      <c r="J116" s="46">
        <f t="shared" si="26"/>
        <v>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4</v>
      </c>
      <c r="F132" s="71"/>
      <c r="G132" s="46">
        <f t="shared" si="25"/>
        <v>4</v>
      </c>
      <c r="H132" s="78">
        <v>0</v>
      </c>
      <c r="I132" s="76">
        <v>0</v>
      </c>
      <c r="J132" s="46">
        <f t="shared" si="26"/>
        <v>4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4</v>
      </c>
      <c r="F133" s="71"/>
      <c r="G133" s="46">
        <f t="shared" si="25"/>
        <v>4</v>
      </c>
      <c r="H133" s="78">
        <v>0</v>
      </c>
      <c r="I133" s="76">
        <v>0</v>
      </c>
      <c r="J133" s="46">
        <f t="shared" si="26"/>
        <v>4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9</v>
      </c>
      <c r="F175" s="71"/>
      <c r="G175" s="46">
        <f t="shared" si="32"/>
        <v>9</v>
      </c>
      <c r="H175" s="78">
        <v>0</v>
      </c>
      <c r="I175" s="76">
        <v>0</v>
      </c>
      <c r="J175" s="46">
        <f t="shared" si="33"/>
        <v>9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6</v>
      </c>
      <c r="F180" s="71"/>
      <c r="G180" s="46">
        <f t="shared" si="32"/>
        <v>6</v>
      </c>
      <c r="H180" s="78">
        <v>0</v>
      </c>
      <c r="I180" s="76">
        <v>0</v>
      </c>
      <c r="J180" s="46">
        <f t="shared" si="33"/>
        <v>6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28</v>
      </c>
      <c r="F185" s="71"/>
      <c r="G185" s="46">
        <f t="shared" si="32"/>
        <v>28</v>
      </c>
      <c r="H185" s="78">
        <v>0</v>
      </c>
      <c r="I185" s="76">
        <v>0</v>
      </c>
      <c r="J185" s="46">
        <f t="shared" si="33"/>
        <v>28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21</v>
      </c>
      <c r="F193" s="71"/>
      <c r="G193" s="46">
        <f t="shared" si="32"/>
        <v>21</v>
      </c>
      <c r="H193" s="78">
        <v>0</v>
      </c>
      <c r="I193" s="76">
        <v>0</v>
      </c>
      <c r="J193" s="46">
        <f t="shared" si="33"/>
        <v>21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25</v>
      </c>
      <c r="F194" s="71"/>
      <c r="G194" s="46">
        <f t="shared" si="32"/>
        <v>25</v>
      </c>
      <c r="H194" s="78">
        <v>0</v>
      </c>
      <c r="I194" s="76">
        <v>0</v>
      </c>
      <c r="J194" s="46">
        <f t="shared" si="33"/>
        <v>25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v>11</v>
      </c>
      <c r="F195" s="71"/>
      <c r="G195" s="46">
        <f t="shared" si="32"/>
        <v>11</v>
      </c>
      <c r="H195" s="78">
        <v>0</v>
      </c>
      <c r="I195" s="76">
        <v>0</v>
      </c>
      <c r="J195" s="46">
        <f t="shared" si="33"/>
        <v>11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28</v>
      </c>
      <c r="F196" s="71"/>
      <c r="G196" s="46">
        <f t="shared" si="32"/>
        <v>28</v>
      </c>
      <c r="H196" s="78">
        <v>0</v>
      </c>
      <c r="I196" s="76">
        <v>0</v>
      </c>
      <c r="J196" s="46">
        <f t="shared" si="33"/>
        <v>28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16</v>
      </c>
      <c r="F198" s="71"/>
      <c r="G198" s="46">
        <f t="shared" si="32"/>
        <v>16</v>
      </c>
      <c r="H198" s="78">
        <v>0</v>
      </c>
      <c r="I198" s="76">
        <v>0</v>
      </c>
      <c r="J198" s="46">
        <f t="shared" si="33"/>
        <v>16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v>24</v>
      </c>
      <c r="F217" s="71"/>
      <c r="G217" s="46">
        <f t="shared" si="32"/>
        <v>24</v>
      </c>
      <c r="H217" s="78">
        <v>0</v>
      </c>
      <c r="I217" s="76">
        <v>0</v>
      </c>
      <c r="J217" s="46">
        <f t="shared" si="33"/>
        <v>24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50">E235+F235</f>
        <v>0</v>
      </c>
      <c r="H235" s="78">
        <v>0</v>
      </c>
      <c r="I235" s="76">
        <v>0</v>
      </c>
      <c r="J235" s="46">
        <f t="shared" ref="J235:J250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+[1]ยกมา!J243</f>
        <v>0</v>
      </c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+[1]ยกมา!J244</f>
        <v>0</v>
      </c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+[1]ยกมา!J245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+[1]ยกมา!J246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+[1]ยกมา!J247</f>
        <v>0</v>
      </c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v>20</v>
      </c>
      <c r="F248" s="71"/>
      <c r="G248" s="46">
        <f t="shared" si="50"/>
        <v>20</v>
      </c>
      <c r="H248" s="78">
        <v>0</v>
      </c>
      <c r="I248" s="76">
        <v>0</v>
      </c>
      <c r="J248" s="46">
        <f t="shared" si="51"/>
        <v>20</v>
      </c>
      <c r="K248" s="72"/>
      <c r="L248" s="20">
        <v>35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v>5</v>
      </c>
      <c r="F249" s="71"/>
      <c r="G249" s="46">
        <f t="shared" si="50"/>
        <v>5</v>
      </c>
      <c r="H249" s="78">
        <v>0</v>
      </c>
      <c r="I249" s="76">
        <v>0</v>
      </c>
      <c r="J249" s="46">
        <f t="shared" si="51"/>
        <v>5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v>2</v>
      </c>
      <c r="F250" s="71"/>
      <c r="G250" s="46">
        <f t="shared" si="50"/>
        <v>2</v>
      </c>
      <c r="H250" s="78">
        <v>0</v>
      </c>
      <c r="I250" s="76">
        <v>0</v>
      </c>
      <c r="J250" s="46">
        <f t="shared" si="51"/>
        <v>2</v>
      </c>
      <c r="K250" s="72"/>
      <c r="L250" s="20">
        <v>50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/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249" activePane="bottomRight" state="frozen"/>
      <selection activeCell="B244" sqref="B244"/>
      <selection pane="topRight" activeCell="B244" sqref="B244"/>
      <selection pane="bottomLeft" activeCell="B244" sqref="B244"/>
      <selection pane="bottomRight" activeCell="W281" sqref="W2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30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31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50</v>
      </c>
      <c r="F5" s="71"/>
      <c r="G5" s="46">
        <f t="shared" ref="G5:G26" si="0">E5+F5</f>
        <v>50</v>
      </c>
      <c r="H5" s="78">
        <v>0</v>
      </c>
      <c r="I5" s="76">
        <v>0</v>
      </c>
      <c r="J5" s="46">
        <f t="shared" ref="J5:J68" si="1">+G5-H5-K5-I5</f>
        <v>50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152</v>
      </c>
      <c r="F6" s="71"/>
      <c r="G6" s="46">
        <f t="shared" si="0"/>
        <v>152</v>
      </c>
      <c r="H6" s="78">
        <v>0</v>
      </c>
      <c r="I6" s="76">
        <v>0</v>
      </c>
      <c r="J6" s="46">
        <f t="shared" si="1"/>
        <v>149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>SUM(M6-O6)</f>
        <v>300</v>
      </c>
      <c r="Q6" s="121">
        <v>36.43</v>
      </c>
      <c r="R6" s="43">
        <f t="shared" ref="R6:R80" si="3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7</v>
      </c>
      <c r="F7" s="71"/>
      <c r="G7" s="46">
        <f t="shared" si="0"/>
        <v>7</v>
      </c>
      <c r="H7" s="78">
        <v>0</v>
      </c>
      <c r="I7" s="76">
        <v>0</v>
      </c>
      <c r="J7" s="46">
        <f t="shared" si="1"/>
        <v>7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28</v>
      </c>
      <c r="F11" s="71"/>
      <c r="G11" s="46">
        <f t="shared" si="0"/>
        <v>28</v>
      </c>
      <c r="H11" s="78">
        <v>0</v>
      </c>
      <c r="I11" s="76">
        <v>0</v>
      </c>
      <c r="J11" s="46">
        <f t="shared" si="1"/>
        <v>28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7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4"/>
        <v>85</v>
      </c>
      <c r="Q21" s="90">
        <v>22.85</v>
      </c>
      <c r="R21" s="43">
        <f t="shared" si="3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84</v>
      </c>
      <c r="F22" s="71"/>
      <c r="G22" s="46">
        <f t="shared" si="0"/>
        <v>84</v>
      </c>
      <c r="H22" s="78">
        <v>0</v>
      </c>
      <c r="I22" s="76">
        <v>0</v>
      </c>
      <c r="J22" s="46">
        <f t="shared" si="1"/>
        <v>83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4"/>
        <v>100</v>
      </c>
      <c r="Q22" s="121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40</v>
      </c>
      <c r="F24" s="71"/>
      <c r="G24" s="46">
        <f t="shared" si="0"/>
        <v>40</v>
      </c>
      <c r="H24" s="78">
        <v>0</v>
      </c>
      <c r="I24" s="76">
        <v>0</v>
      </c>
      <c r="J24" s="46">
        <f t="shared" si="1"/>
        <v>40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1"/>
        <v>29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1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79</v>
      </c>
      <c r="F31" s="71"/>
      <c r="G31" s="46">
        <f t="shared" si="5"/>
        <v>79</v>
      </c>
      <c r="H31" s="78">
        <v>0</v>
      </c>
      <c r="I31" s="76">
        <v>0</v>
      </c>
      <c r="J31" s="46">
        <f t="shared" si="1"/>
        <v>79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21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1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1"/>
        <v>10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10</v>
      </c>
      <c r="F35" s="71"/>
      <c r="G35" s="46">
        <f t="shared" si="5"/>
        <v>10</v>
      </c>
      <c r="H35" s="78">
        <v>0</v>
      </c>
      <c r="I35" s="76">
        <v>0</v>
      </c>
      <c r="J35" s="46">
        <f t="shared" si="1"/>
        <v>10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1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1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1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1"/>
        <v>13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22">
        <f t="shared" si="4"/>
        <v>50</v>
      </c>
      <c r="Q46" s="121">
        <v>17.78</v>
      </c>
      <c r="R46" s="43">
        <f t="shared" si="3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1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1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2">
        <f>SUM(M48-O48)</f>
        <v>25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1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1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1"/>
        <v>18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25</v>
      </c>
      <c r="P53" s="122">
        <f>SUM(M53-O53)</f>
        <v>75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1"/>
        <v>21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180</v>
      </c>
      <c r="P55" s="122">
        <f>SUM(M55-O55)</f>
        <v>180</v>
      </c>
      <c r="Q55" s="121">
        <v>25.99</v>
      </c>
      <c r="R55" s="43">
        <f>+K55*Q55</f>
        <v>77.97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1"/>
        <v>7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22">
        <f>SUM(M56-O56)</f>
        <v>60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17</v>
      </c>
      <c r="F57" s="71"/>
      <c r="G57" s="46">
        <f t="shared" si="5"/>
        <v>17</v>
      </c>
      <c r="H57" s="78">
        <v>0</v>
      </c>
      <c r="I57" s="76">
        <v>0</v>
      </c>
      <c r="J57" s="46">
        <f t="shared" si="1"/>
        <v>17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1"/>
        <v>7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22">
        <f t="shared" si="4"/>
        <v>120</v>
      </c>
      <c r="Q58" s="121">
        <v>31.07</v>
      </c>
      <c r="R58" s="43">
        <f t="shared" si="3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20</v>
      </c>
      <c r="F59" s="71"/>
      <c r="G59" s="46">
        <f t="shared" si="5"/>
        <v>20</v>
      </c>
      <c r="H59" s="78">
        <v>0</v>
      </c>
      <c r="I59" s="76">
        <v>0</v>
      </c>
      <c r="J59" s="46">
        <f t="shared" si="1"/>
        <v>18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22">
        <f t="shared" si="4"/>
        <v>120</v>
      </c>
      <c r="Q59" s="121">
        <v>29.83</v>
      </c>
      <c r="R59" s="43">
        <f t="shared" si="3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1"/>
        <v>22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/>
      <c r="J65" s="46">
        <f t="shared" si="1"/>
        <v>0</v>
      </c>
      <c r="K65" s="72"/>
      <c r="L65" s="15">
        <v>50</v>
      </c>
      <c r="M65" s="65">
        <f t="shared" si="2"/>
        <v>0</v>
      </c>
      <c r="N65" s="17"/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6</v>
      </c>
      <c r="F83" s="71"/>
      <c r="G83" s="46">
        <f t="shared" si="5"/>
        <v>6</v>
      </c>
      <c r="H83" s="78">
        <v>0</v>
      </c>
      <c r="I83" s="76">
        <v>0</v>
      </c>
      <c r="J83" s="46">
        <f t="shared" si="6"/>
        <v>6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5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/>
      <c r="P84" s="122">
        <f t="shared" si="11"/>
        <v>50</v>
      </c>
      <c r="Q84" s="90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" si="15">SUM(M87-O87)</f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ref="P88" si="19">SUM(M88-O88)</f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ref="P99:P105" si="23">SUM(M99-O99)</f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23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23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23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12</v>
      </c>
      <c r="F112" s="71"/>
      <c r="G112" s="46">
        <f t="shared" si="21"/>
        <v>12</v>
      </c>
      <c r="H112" s="78">
        <v>0</v>
      </c>
      <c r="I112" s="76">
        <v>0</v>
      </c>
      <c r="J112" s="46">
        <f t="shared" si="6"/>
        <v>10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9</v>
      </c>
      <c r="F113" s="71"/>
      <c r="G113" s="46">
        <f t="shared" si="21"/>
        <v>9</v>
      </c>
      <c r="H113" s="78">
        <v>0</v>
      </c>
      <c r="I113" s="76">
        <v>0</v>
      </c>
      <c r="J113" s="46">
        <f t="shared" si="6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11</v>
      </c>
      <c r="F115" s="71"/>
      <c r="G115" s="46">
        <f t="shared" si="21"/>
        <v>11</v>
      </c>
      <c r="H115" s="78">
        <v>0</v>
      </c>
      <c r="I115" s="76">
        <v>0</v>
      </c>
      <c r="J115" s="46">
        <f t="shared" si="6"/>
        <v>9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0</v>
      </c>
      <c r="F116" s="71"/>
      <c r="G116" s="46">
        <f t="shared" si="21"/>
        <v>0</v>
      </c>
      <c r="H116" s="78">
        <v>0</v>
      </c>
      <c r="I116" s="76">
        <v>0</v>
      </c>
      <c r="J116" s="46">
        <f t="shared" si="6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4</v>
      </c>
      <c r="F132" s="71"/>
      <c r="G132" s="46">
        <f t="shared" si="21"/>
        <v>4</v>
      </c>
      <c r="H132" s="78">
        <v>0</v>
      </c>
      <c r="I132" s="76">
        <v>0</v>
      </c>
      <c r="J132" s="46">
        <f t="shared" si="6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4</v>
      </c>
      <c r="F133" s="71"/>
      <c r="G133" s="46">
        <f t="shared" si="21"/>
        <v>4</v>
      </c>
      <c r="H133" s="78">
        <v>0</v>
      </c>
      <c r="I133" s="76">
        <v>0</v>
      </c>
      <c r="J133" s="46">
        <f t="shared" ref="J133:J196" si="26">+G133-H133-K133-I133</f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6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6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si="26"/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6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6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6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6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6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6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6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6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6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6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6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28">E174+F174</f>
        <v>0</v>
      </c>
      <c r="H174" s="78">
        <v>0</v>
      </c>
      <c r="I174" s="76">
        <v>0</v>
      </c>
      <c r="J174" s="46">
        <f t="shared" si="26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6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6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6"/>
        <v>0</v>
      </c>
      <c r="K177" s="72"/>
      <c r="L177" s="20">
        <v>55</v>
      </c>
      <c r="M177" s="65">
        <f t="shared" ref="M177:M258" si="29">+L177*K177</f>
        <v>0</v>
      </c>
      <c r="N177" s="17" t="s">
        <v>16</v>
      </c>
      <c r="O177" s="18"/>
      <c r="P177" s="23">
        <f t="shared" ref="P177:P258" si="30">SUM(M177-O177)</f>
        <v>0</v>
      </c>
      <c r="Q177" s="90"/>
      <c r="R177" s="43">
        <f t="shared" ref="R177:R258" si="3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6"/>
        <v>0</v>
      </c>
      <c r="K178" s="72"/>
      <c r="L178" s="20">
        <v>55</v>
      </c>
      <c r="M178" s="65">
        <f t="shared" si="29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6"/>
        <v>0</v>
      </c>
      <c r="K179" s="72"/>
      <c r="L179" s="20">
        <v>10</v>
      </c>
      <c r="M179" s="65">
        <f t="shared" si="29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6"/>
        <v>6</v>
      </c>
      <c r="K180" s="72"/>
      <c r="L180" s="20">
        <v>35</v>
      </c>
      <c r="M180" s="65">
        <f t="shared" si="29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1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6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6"/>
        <v>0</v>
      </c>
      <c r="K182" s="72"/>
      <c r="L182" s="20">
        <v>40</v>
      </c>
      <c r="M182" s="65">
        <f t="shared" si="29"/>
        <v>0</v>
      </c>
      <c r="N182" s="17" t="s">
        <v>16</v>
      </c>
      <c r="O182" s="18"/>
      <c r="P182" s="23">
        <f t="shared" si="30"/>
        <v>0</v>
      </c>
      <c r="Q182" s="90">
        <v>20</v>
      </c>
      <c r="R182" s="43">
        <f t="shared" si="3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6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6"/>
        <v>0</v>
      </c>
      <c r="K184" s="72"/>
      <c r="L184" s="20">
        <v>50</v>
      </c>
      <c r="M184" s="65">
        <f t="shared" si="29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28</v>
      </c>
      <c r="F185" s="71"/>
      <c r="G185" s="46">
        <f t="shared" si="27"/>
        <v>28</v>
      </c>
      <c r="H185" s="78">
        <v>0</v>
      </c>
      <c r="I185" s="76">
        <v>0</v>
      </c>
      <c r="J185" s="46">
        <f t="shared" si="26"/>
        <v>28</v>
      </c>
      <c r="K185" s="72"/>
      <c r="L185" s="20">
        <v>80</v>
      </c>
      <c r="M185" s="65">
        <f t="shared" si="29"/>
        <v>0</v>
      </c>
      <c r="N185" s="17" t="s">
        <v>16</v>
      </c>
      <c r="O185" s="18"/>
      <c r="P185" s="23">
        <f t="shared" si="30"/>
        <v>0</v>
      </c>
      <c r="Q185" s="90">
        <v>63</v>
      </c>
      <c r="R185" s="43">
        <f t="shared" si="31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6"/>
        <v>0</v>
      </c>
      <c r="K186" s="72"/>
      <c r="L186" s="20">
        <v>15</v>
      </c>
      <c r="M186" s="65">
        <f t="shared" ref="M186" si="32">+L186*K186</f>
        <v>0</v>
      </c>
      <c r="N186" s="17" t="s">
        <v>16</v>
      </c>
      <c r="O186" s="18"/>
      <c r="P186" s="23">
        <f t="shared" ref="P186" si="33">SUM(M186-O186)</f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6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6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6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6"/>
        <v>0</v>
      </c>
      <c r="K190" s="72"/>
      <c r="L190" s="20">
        <v>80</v>
      </c>
      <c r="M190" s="65">
        <f t="shared" ref="M190" si="35">+L190*K190</f>
        <v>0</v>
      </c>
      <c r="N190" s="17" t="s">
        <v>16</v>
      </c>
      <c r="O190" s="18"/>
      <c r="P190" s="23">
        <f t="shared" ref="P190" si="36">SUM(M190-O190)</f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6"/>
        <v>0</v>
      </c>
      <c r="K191" s="72"/>
      <c r="L191" s="20">
        <v>35</v>
      </c>
      <c r="M191" s="65">
        <f t="shared" si="29"/>
        <v>0</v>
      </c>
      <c r="N191" s="17" t="s">
        <v>16</v>
      </c>
      <c r="O191" s="18"/>
      <c r="P191" s="23">
        <f t="shared" si="30"/>
        <v>0</v>
      </c>
      <c r="Q191" s="90">
        <v>40.28</v>
      </c>
      <c r="R191" s="43">
        <f t="shared" si="3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6"/>
        <v>0</v>
      </c>
      <c r="K192" s="72"/>
      <c r="L192" s="20">
        <v>35</v>
      </c>
      <c r="M192" s="65">
        <f t="shared" si="29"/>
        <v>0</v>
      </c>
      <c r="N192" s="17" t="s">
        <v>16</v>
      </c>
      <c r="O192" s="18"/>
      <c r="P192" s="23">
        <f t="shared" si="30"/>
        <v>0</v>
      </c>
      <c r="Q192" s="90"/>
      <c r="R192" s="43">
        <f t="shared" si="3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21</v>
      </c>
      <c r="F193" s="71"/>
      <c r="G193" s="46">
        <f t="shared" si="27"/>
        <v>21</v>
      </c>
      <c r="H193" s="78">
        <v>0</v>
      </c>
      <c r="I193" s="76">
        <v>0</v>
      </c>
      <c r="J193" s="46">
        <f t="shared" si="26"/>
        <v>21</v>
      </c>
      <c r="K193" s="72"/>
      <c r="L193" s="20">
        <v>60</v>
      </c>
      <c r="M193" s="65">
        <f t="shared" si="29"/>
        <v>0</v>
      </c>
      <c r="N193" s="17" t="s">
        <v>16</v>
      </c>
      <c r="O193" s="18"/>
      <c r="P193" s="23">
        <f t="shared" si="30"/>
        <v>0</v>
      </c>
      <c r="Q193" s="90">
        <v>38</v>
      </c>
      <c r="R193" s="43">
        <f t="shared" si="31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25</v>
      </c>
      <c r="F194" s="71"/>
      <c r="G194" s="46">
        <f t="shared" si="27"/>
        <v>25</v>
      </c>
      <c r="H194" s="78">
        <v>0</v>
      </c>
      <c r="I194" s="76">
        <v>0</v>
      </c>
      <c r="J194" s="46">
        <f t="shared" si="26"/>
        <v>24</v>
      </c>
      <c r="K194" s="72">
        <v>1</v>
      </c>
      <c r="L194" s="20">
        <v>120</v>
      </c>
      <c r="M194" s="65">
        <f t="shared" si="29"/>
        <v>120</v>
      </c>
      <c r="N194" s="17" t="s">
        <v>16</v>
      </c>
      <c r="O194" s="18"/>
      <c r="P194" s="122">
        <f t="shared" si="30"/>
        <v>120</v>
      </c>
      <c r="Q194" s="90">
        <v>73</v>
      </c>
      <c r="R194" s="43">
        <f t="shared" si="31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11</v>
      </c>
      <c r="F195" s="71"/>
      <c r="G195" s="46">
        <f t="shared" si="27"/>
        <v>11</v>
      </c>
      <c r="H195" s="78">
        <v>0</v>
      </c>
      <c r="I195" s="76">
        <v>0</v>
      </c>
      <c r="J195" s="46">
        <f t="shared" si="26"/>
        <v>11</v>
      </c>
      <c r="K195" s="72"/>
      <c r="L195" s="20">
        <v>60</v>
      </c>
      <c r="M195" s="65">
        <f t="shared" si="29"/>
        <v>0</v>
      </c>
      <c r="N195" s="17" t="s">
        <v>16</v>
      </c>
      <c r="O195" s="18"/>
      <c r="P195" s="23">
        <f t="shared" si="30"/>
        <v>0</v>
      </c>
      <c r="Q195" s="90">
        <v>38</v>
      </c>
      <c r="R195" s="43">
        <f t="shared" si="3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28</v>
      </c>
      <c r="F196" s="71"/>
      <c r="G196" s="46">
        <f t="shared" si="27"/>
        <v>28</v>
      </c>
      <c r="H196" s="78">
        <v>0</v>
      </c>
      <c r="I196" s="76">
        <v>0</v>
      </c>
      <c r="J196" s="46">
        <f t="shared" si="26"/>
        <v>28</v>
      </c>
      <c r="K196" s="72"/>
      <c r="L196" s="20">
        <v>120</v>
      </c>
      <c r="M196" s="65">
        <f t="shared" si="29"/>
        <v>0</v>
      </c>
      <c r="N196" s="17" t="s">
        <v>16</v>
      </c>
      <c r="O196" s="18"/>
      <c r="P196" s="23">
        <f t="shared" si="30"/>
        <v>0</v>
      </c>
      <c r="Q196" s="90">
        <v>73</v>
      </c>
      <c r="R196" s="43">
        <f t="shared" si="3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ref="J197:J258" si="38">+G197-H197-K197-I197</f>
        <v>0</v>
      </c>
      <c r="K197" s="72"/>
      <c r="L197" s="20">
        <v>50</v>
      </c>
      <c r="M197" s="65">
        <f t="shared" si="29"/>
        <v>0</v>
      </c>
      <c r="N197" s="17" t="s">
        <v>16</v>
      </c>
      <c r="O197" s="18"/>
      <c r="P197" s="23">
        <f t="shared" si="30"/>
        <v>0</v>
      </c>
      <c r="Q197" s="90">
        <v>23.74</v>
      </c>
      <c r="R197" s="43">
        <f t="shared" si="3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16</v>
      </c>
      <c r="F198" s="71"/>
      <c r="G198" s="46">
        <f t="shared" si="27"/>
        <v>16</v>
      </c>
      <c r="H198" s="78">
        <v>0</v>
      </c>
      <c r="I198" s="76">
        <v>0</v>
      </c>
      <c r="J198" s="46">
        <f t="shared" si="38"/>
        <v>16</v>
      </c>
      <c r="K198" s="72"/>
      <c r="L198" s="20">
        <v>150</v>
      </c>
      <c r="M198" s="65">
        <f t="shared" si="29"/>
        <v>0</v>
      </c>
      <c r="N198" s="17" t="s">
        <v>16</v>
      </c>
      <c r="O198" s="18"/>
      <c r="P198" s="23">
        <f t="shared" si="30"/>
        <v>0</v>
      </c>
      <c r="Q198" s="90">
        <v>64.38</v>
      </c>
      <c r="R198" s="43">
        <f t="shared" si="3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38"/>
        <v>0</v>
      </c>
      <c r="K199" s="72"/>
      <c r="L199" s="20">
        <v>135</v>
      </c>
      <c r="M199" s="65">
        <f t="shared" si="29"/>
        <v>0</v>
      </c>
      <c r="N199" s="17" t="s">
        <v>16</v>
      </c>
      <c r="O199" s="18"/>
      <c r="P199" s="23">
        <f t="shared" si="30"/>
        <v>0</v>
      </c>
      <c r="Q199" s="90">
        <v>105</v>
      </c>
      <c r="R199" s="43">
        <f t="shared" si="3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38"/>
        <v>0</v>
      </c>
      <c r="K200" s="72"/>
      <c r="L200" s="20">
        <v>100</v>
      </c>
      <c r="M200" s="65">
        <f t="shared" si="29"/>
        <v>0</v>
      </c>
      <c r="N200" s="17" t="s">
        <v>16</v>
      </c>
      <c r="O200" s="18"/>
      <c r="P200" s="23">
        <f t="shared" si="30"/>
        <v>0</v>
      </c>
      <c r="Q200" s="90">
        <v>73</v>
      </c>
      <c r="R200" s="43">
        <f t="shared" si="3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38"/>
        <v>0</v>
      </c>
      <c r="K201" s="72"/>
      <c r="L201" s="20">
        <v>90</v>
      </c>
      <c r="M201" s="65">
        <f t="shared" si="29"/>
        <v>0</v>
      </c>
      <c r="N201" s="17" t="s">
        <v>16</v>
      </c>
      <c r="O201" s="18"/>
      <c r="P201" s="23">
        <f t="shared" si="30"/>
        <v>0</v>
      </c>
      <c r="Q201" s="90">
        <v>60</v>
      </c>
      <c r="R201" s="43">
        <f t="shared" si="3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38"/>
        <v>0</v>
      </c>
      <c r="K202" s="72"/>
      <c r="L202" s="20">
        <v>90</v>
      </c>
      <c r="M202" s="65">
        <f t="shared" si="29"/>
        <v>0</v>
      </c>
      <c r="N202" s="17" t="s">
        <v>16</v>
      </c>
      <c r="O202" s="18"/>
      <c r="P202" s="23">
        <f t="shared" si="30"/>
        <v>0</v>
      </c>
      <c r="Q202" s="90">
        <v>60</v>
      </c>
      <c r="R202" s="43">
        <f t="shared" si="3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38"/>
        <v>0</v>
      </c>
      <c r="K203" s="72"/>
      <c r="L203" s="20">
        <v>90</v>
      </c>
      <c r="M203" s="65">
        <f t="shared" si="29"/>
        <v>0</v>
      </c>
      <c r="N203" s="17" t="s">
        <v>16</v>
      </c>
      <c r="O203" s="18"/>
      <c r="P203" s="23">
        <f t="shared" si="30"/>
        <v>0</v>
      </c>
      <c r="Q203" s="90">
        <v>60</v>
      </c>
      <c r="R203" s="43">
        <f t="shared" si="3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38"/>
        <v>0</v>
      </c>
      <c r="K204" s="72"/>
      <c r="L204" s="20">
        <v>90</v>
      </c>
      <c r="M204" s="65">
        <f t="shared" si="29"/>
        <v>0</v>
      </c>
      <c r="N204" s="17" t="s">
        <v>16</v>
      </c>
      <c r="O204" s="18"/>
      <c r="P204" s="23">
        <f t="shared" si="30"/>
        <v>0</v>
      </c>
      <c r="Q204" s="90">
        <v>60</v>
      </c>
      <c r="R204" s="43">
        <f t="shared" si="3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38"/>
        <v>0</v>
      </c>
      <c r="K205" s="72"/>
      <c r="L205" s="20">
        <v>55</v>
      </c>
      <c r="M205" s="65">
        <f t="shared" si="29"/>
        <v>0</v>
      </c>
      <c r="N205" s="17" t="s">
        <v>16</v>
      </c>
      <c r="O205" s="18"/>
      <c r="P205" s="23">
        <f t="shared" si="30"/>
        <v>0</v>
      </c>
      <c r="Q205" s="90">
        <v>40</v>
      </c>
      <c r="R205" s="43">
        <f t="shared" si="31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38"/>
        <v>0</v>
      </c>
      <c r="K206" s="72"/>
      <c r="L206" s="20">
        <v>85</v>
      </c>
      <c r="M206" s="65">
        <f t="shared" si="29"/>
        <v>0</v>
      </c>
      <c r="N206" s="17" t="s">
        <v>16</v>
      </c>
      <c r="O206" s="18"/>
      <c r="P206" s="23">
        <f t="shared" si="30"/>
        <v>0</v>
      </c>
      <c r="Q206" s="90">
        <v>60</v>
      </c>
      <c r="R206" s="43">
        <f t="shared" si="3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8"/>
        <v>0</v>
      </c>
      <c r="K207" s="72"/>
      <c r="L207" s="20">
        <v>50</v>
      </c>
      <c r="M207" s="65">
        <f t="shared" ref="M207" si="39">+L207*K207</f>
        <v>0</v>
      </c>
      <c r="N207" s="17" t="s">
        <v>16</v>
      </c>
      <c r="O207" s="18"/>
      <c r="P207" s="23">
        <f t="shared" ref="P207" si="40">SUM(M207-O207)</f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38"/>
        <v>0</v>
      </c>
      <c r="K208" s="72"/>
      <c r="L208" s="20">
        <v>50</v>
      </c>
      <c r="M208" s="65">
        <f t="shared" si="29"/>
        <v>0</v>
      </c>
      <c r="N208" s="17" t="s">
        <v>16</v>
      </c>
      <c r="O208" s="18"/>
      <c r="P208" s="23">
        <f t="shared" si="30"/>
        <v>0</v>
      </c>
      <c r="Q208" s="90">
        <v>33</v>
      </c>
      <c r="R208" s="43">
        <f t="shared" si="3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38"/>
        <v>0</v>
      </c>
      <c r="K209" s="72"/>
      <c r="L209" s="20">
        <v>120</v>
      </c>
      <c r="M209" s="65">
        <f t="shared" si="29"/>
        <v>0</v>
      </c>
      <c r="N209" s="17" t="s">
        <v>16</v>
      </c>
      <c r="O209" s="18"/>
      <c r="P209" s="23">
        <f t="shared" si="30"/>
        <v>0</v>
      </c>
      <c r="Q209" s="90">
        <v>83</v>
      </c>
      <c r="R209" s="43">
        <f t="shared" si="31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3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38"/>
        <v>0</v>
      </c>
      <c r="K211" s="72"/>
      <c r="L211" s="20">
        <v>25</v>
      </c>
      <c r="M211" s="65">
        <f t="shared" si="29"/>
        <v>0</v>
      </c>
      <c r="N211" s="17" t="s">
        <v>16</v>
      </c>
      <c r="O211" s="18"/>
      <c r="P211" s="23">
        <f t="shared" si="30"/>
        <v>0</v>
      </c>
      <c r="Q211" s="90">
        <v>15</v>
      </c>
      <c r="R211" s="43">
        <f t="shared" si="3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38"/>
        <v>0</v>
      </c>
      <c r="K212" s="72"/>
      <c r="L212" s="20">
        <v>25</v>
      </c>
      <c r="M212" s="65">
        <f t="shared" si="29"/>
        <v>0</v>
      </c>
      <c r="N212" s="17" t="s">
        <v>16</v>
      </c>
      <c r="O212" s="18"/>
      <c r="P212" s="23">
        <f t="shared" si="30"/>
        <v>0</v>
      </c>
      <c r="Q212" s="90">
        <v>15</v>
      </c>
      <c r="R212" s="43">
        <f t="shared" si="3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38"/>
        <v>0</v>
      </c>
      <c r="K213" s="72"/>
      <c r="L213" s="20">
        <v>25</v>
      </c>
      <c r="M213" s="65">
        <f t="shared" si="29"/>
        <v>0</v>
      </c>
      <c r="N213" s="17" t="s">
        <v>16</v>
      </c>
      <c r="O213" s="18"/>
      <c r="P213" s="23">
        <f t="shared" si="30"/>
        <v>0</v>
      </c>
      <c r="Q213" s="90">
        <v>15</v>
      </c>
      <c r="R213" s="43">
        <f t="shared" si="3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3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3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38"/>
        <v>0</v>
      </c>
      <c r="K216" s="72"/>
      <c r="L216" s="20">
        <v>10</v>
      </c>
      <c r="M216" s="65">
        <f t="shared" si="29"/>
        <v>0</v>
      </c>
      <c r="N216" s="17" t="s">
        <v>16</v>
      </c>
      <c r="O216" s="18"/>
      <c r="P216" s="23">
        <f t="shared" si="30"/>
        <v>0</v>
      </c>
      <c r="Q216" s="90">
        <v>9</v>
      </c>
      <c r="R216" s="43">
        <f t="shared" si="31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38"/>
        <v>24</v>
      </c>
      <c r="K217" s="72"/>
      <c r="L217" s="20">
        <v>10</v>
      </c>
      <c r="M217" s="65">
        <f t="shared" si="29"/>
        <v>0</v>
      </c>
      <c r="N217" s="17" t="s">
        <v>16</v>
      </c>
      <c r="O217" s="18"/>
      <c r="P217" s="23">
        <f t="shared" si="30"/>
        <v>0</v>
      </c>
      <c r="Q217" s="90"/>
      <c r="R217" s="43">
        <f t="shared" si="3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38"/>
        <v>0</v>
      </c>
      <c r="K218" s="72"/>
      <c r="L218" s="20">
        <v>20</v>
      </c>
      <c r="M218" s="65">
        <f t="shared" si="29"/>
        <v>0</v>
      </c>
      <c r="N218" s="17" t="s">
        <v>16</v>
      </c>
      <c r="O218" s="18"/>
      <c r="P218" s="23">
        <f t="shared" si="30"/>
        <v>0</v>
      </c>
      <c r="Q218" s="90">
        <v>16.670000000000002</v>
      </c>
      <c r="R218" s="43">
        <f t="shared" si="3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38"/>
        <v>0</v>
      </c>
      <c r="K219" s="72"/>
      <c r="L219" s="20">
        <v>800</v>
      </c>
      <c r="M219" s="65">
        <f t="shared" si="29"/>
        <v>0</v>
      </c>
      <c r="N219" s="17" t="s">
        <v>16</v>
      </c>
      <c r="O219" s="18"/>
      <c r="P219" s="23">
        <f t="shared" si="30"/>
        <v>0</v>
      </c>
      <c r="Q219" s="90"/>
      <c r="R219" s="43">
        <f t="shared" si="3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38"/>
        <v>0</v>
      </c>
      <c r="K220" s="72"/>
      <c r="L220" s="20">
        <v>150</v>
      </c>
      <c r="M220" s="65">
        <f t="shared" si="29"/>
        <v>0</v>
      </c>
      <c r="N220" s="17" t="s">
        <v>16</v>
      </c>
      <c r="O220" s="18"/>
      <c r="P220" s="23">
        <f t="shared" si="30"/>
        <v>0</v>
      </c>
      <c r="Q220" s="90">
        <v>85</v>
      </c>
      <c r="R220" s="43">
        <f t="shared" si="3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38"/>
        <v>0</v>
      </c>
      <c r="K221" s="72"/>
      <c r="L221" s="20">
        <v>200</v>
      </c>
      <c r="M221" s="65">
        <f t="shared" si="29"/>
        <v>0</v>
      </c>
      <c r="N221" s="17" t="s">
        <v>16</v>
      </c>
      <c r="O221" s="18"/>
      <c r="P221" s="23">
        <f t="shared" si="30"/>
        <v>0</v>
      </c>
      <c r="Q221" s="90">
        <v>100</v>
      </c>
      <c r="R221" s="43">
        <f t="shared" si="3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38"/>
        <v>0</v>
      </c>
      <c r="K222" s="72"/>
      <c r="L222" s="20">
        <v>250</v>
      </c>
      <c r="M222" s="65">
        <f t="shared" si="29"/>
        <v>0</v>
      </c>
      <c r="N222" s="17" t="s">
        <v>16</v>
      </c>
      <c r="O222" s="18"/>
      <c r="P222" s="23">
        <f t="shared" si="30"/>
        <v>0</v>
      </c>
      <c r="Q222" s="90">
        <v>250</v>
      </c>
      <c r="R222" s="43">
        <f t="shared" si="3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38"/>
        <v>0</v>
      </c>
      <c r="K223" s="72"/>
      <c r="L223" s="20">
        <v>50</v>
      </c>
      <c r="M223" s="65">
        <f t="shared" si="29"/>
        <v>0</v>
      </c>
      <c r="N223" s="17" t="s">
        <v>16</v>
      </c>
      <c r="O223" s="18"/>
      <c r="P223" s="23">
        <f t="shared" si="30"/>
        <v>0</v>
      </c>
      <c r="Q223" s="90"/>
      <c r="R223" s="43">
        <f t="shared" si="3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38"/>
        <v>0</v>
      </c>
      <c r="K224" s="72"/>
      <c r="L224" s="20">
        <v>0</v>
      </c>
      <c r="M224" s="65">
        <f t="shared" si="29"/>
        <v>0</v>
      </c>
      <c r="N224" s="17" t="s">
        <v>16</v>
      </c>
      <c r="O224" s="18"/>
      <c r="P224" s="23">
        <f t="shared" si="30"/>
        <v>0</v>
      </c>
      <c r="Q224" s="90"/>
      <c r="R224" s="43">
        <f t="shared" si="3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38"/>
        <v>0</v>
      </c>
      <c r="K225" s="72"/>
      <c r="L225" s="20">
        <v>45</v>
      </c>
      <c r="M225" s="65">
        <f t="shared" si="29"/>
        <v>0</v>
      </c>
      <c r="N225" s="17" t="s">
        <v>16</v>
      </c>
      <c r="O225" s="18"/>
      <c r="P225" s="23">
        <f t="shared" si="30"/>
        <v>0</v>
      </c>
      <c r="Q225" s="90">
        <v>28.59</v>
      </c>
      <c r="R225" s="43">
        <f t="shared" si="3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38"/>
        <v>0</v>
      </c>
      <c r="K226" s="72"/>
      <c r="L226" s="20">
        <v>35</v>
      </c>
      <c r="M226" s="65">
        <f t="shared" si="29"/>
        <v>0</v>
      </c>
      <c r="N226" s="17" t="s">
        <v>16</v>
      </c>
      <c r="O226" s="18"/>
      <c r="P226" s="23">
        <f t="shared" si="30"/>
        <v>0</v>
      </c>
      <c r="Q226" s="90">
        <v>23.7</v>
      </c>
      <c r="R226" s="43">
        <f t="shared" si="3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38"/>
        <v>0</v>
      </c>
      <c r="K227" s="72"/>
      <c r="L227" s="20">
        <v>25</v>
      </c>
      <c r="M227" s="65">
        <f t="shared" si="29"/>
        <v>0</v>
      </c>
      <c r="N227" s="17" t="s">
        <v>16</v>
      </c>
      <c r="O227" s="18"/>
      <c r="P227" s="23">
        <f t="shared" si="30"/>
        <v>0</v>
      </c>
      <c r="Q227" s="90">
        <v>20.36</v>
      </c>
      <c r="R227" s="43">
        <f t="shared" si="3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3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38"/>
        <v>0</v>
      </c>
      <c r="K229" s="72"/>
      <c r="L229" s="20">
        <v>60</v>
      </c>
      <c r="M229" s="65">
        <f t="shared" si="29"/>
        <v>0</v>
      </c>
      <c r="N229" s="17" t="s">
        <v>16</v>
      </c>
      <c r="O229" s="18"/>
      <c r="P229" s="23">
        <f t="shared" si="30"/>
        <v>0</v>
      </c>
      <c r="Q229" s="90"/>
      <c r="R229" s="43">
        <f t="shared" si="31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38"/>
        <v>0</v>
      </c>
      <c r="K230" s="72"/>
      <c r="L230" s="20">
        <v>250</v>
      </c>
      <c r="M230" s="65">
        <f t="shared" si="29"/>
        <v>0</v>
      </c>
      <c r="N230" s="17" t="s">
        <v>16</v>
      </c>
      <c r="O230" s="18"/>
      <c r="P230" s="23">
        <f t="shared" si="30"/>
        <v>0</v>
      </c>
      <c r="Q230" s="90"/>
      <c r="R230" s="43">
        <f t="shared" si="31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si="38"/>
        <v>0</v>
      </c>
      <c r="K231" s="72"/>
      <c r="L231" s="20">
        <v>100</v>
      </c>
      <c r="M231" s="65">
        <f t="shared" si="29"/>
        <v>0</v>
      </c>
      <c r="N231" s="17" t="s">
        <v>16</v>
      </c>
      <c r="O231" s="18"/>
      <c r="P231" s="23">
        <f t="shared" si="30"/>
        <v>0</v>
      </c>
      <c r="Q231" s="90"/>
      <c r="R231" s="43">
        <f t="shared" si="31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29"/>
        <v>0</v>
      </c>
      <c r="N232" s="17" t="s">
        <v>16</v>
      </c>
      <c r="O232" s="18"/>
      <c r="P232" s="23">
        <f t="shared" si="30"/>
        <v>0</v>
      </c>
      <c r="Q232" s="90"/>
      <c r="R232" s="43">
        <f t="shared" si="31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29"/>
        <v>0</v>
      </c>
      <c r="N233" s="17" t="s">
        <v>16</v>
      </c>
      <c r="O233" s="18"/>
      <c r="P233" s="23">
        <f t="shared" si="30"/>
        <v>0</v>
      </c>
      <c r="Q233" s="90"/>
      <c r="R233" s="43">
        <f t="shared" si="31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29"/>
        <v>0</v>
      </c>
      <c r="N234" s="17" t="s">
        <v>16</v>
      </c>
      <c r="O234" s="18"/>
      <c r="P234" s="23">
        <f t="shared" si="30"/>
        <v>0</v>
      </c>
      <c r="Q234" s="90"/>
      <c r="R234" s="43">
        <f t="shared" si="31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1" si="43">E235+F235</f>
        <v>0</v>
      </c>
      <c r="H235" s="78">
        <v>0</v>
      </c>
      <c r="I235" s="76">
        <v>0</v>
      </c>
      <c r="J235" s="46">
        <f t="shared" si="38"/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38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38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38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38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38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38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38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38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38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/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38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38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38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+ยกมา!J248</f>
        <v>20</v>
      </c>
      <c r="F248" s="71"/>
      <c r="G248" s="46">
        <f t="shared" si="43"/>
        <v>20</v>
      </c>
      <c r="H248" s="78">
        <v>0</v>
      </c>
      <c r="I248" s="76">
        <v>0</v>
      </c>
      <c r="J248" s="46">
        <f t="shared" si="38"/>
        <v>20</v>
      </c>
      <c r="K248" s="72"/>
      <c r="L248" s="20">
        <v>35</v>
      </c>
      <c r="M248" s="65">
        <f t="shared" si="29"/>
        <v>0</v>
      </c>
      <c r="N248" s="17" t="s">
        <v>16</v>
      </c>
      <c r="O248" s="18"/>
      <c r="P248" s="23">
        <f t="shared" si="30"/>
        <v>0</v>
      </c>
      <c r="Q248" s="90"/>
      <c r="R248" s="43">
        <f t="shared" si="31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+ยกมา!J249</f>
        <v>5</v>
      </c>
      <c r="F249" s="71"/>
      <c r="G249" s="46">
        <f t="shared" si="43"/>
        <v>5</v>
      </c>
      <c r="H249" s="78">
        <v>0</v>
      </c>
      <c r="I249" s="76">
        <v>0</v>
      </c>
      <c r="J249" s="46">
        <f t="shared" si="38"/>
        <v>5</v>
      </c>
      <c r="K249" s="72"/>
      <c r="L249" s="20">
        <v>50</v>
      </c>
      <c r="M249" s="65">
        <f t="shared" si="29"/>
        <v>0</v>
      </c>
      <c r="N249" s="17" t="s">
        <v>16</v>
      </c>
      <c r="O249" s="18"/>
      <c r="P249" s="23">
        <f t="shared" si="30"/>
        <v>0</v>
      </c>
      <c r="Q249" s="90"/>
      <c r="R249" s="43">
        <f t="shared" si="31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+ยกมา!J250</f>
        <v>2</v>
      </c>
      <c r="F250" s="71"/>
      <c r="G250" s="46">
        <f t="shared" si="43"/>
        <v>2</v>
      </c>
      <c r="H250" s="78">
        <v>0</v>
      </c>
      <c r="I250" s="76">
        <v>0</v>
      </c>
      <c r="J250" s="46">
        <f t="shared" si="38"/>
        <v>2</v>
      </c>
      <c r="K250" s="72"/>
      <c r="L250" s="20">
        <v>50</v>
      </c>
      <c r="M250" s="65">
        <f t="shared" si="29"/>
        <v>0</v>
      </c>
      <c r="N250" s="17" t="s">
        <v>16</v>
      </c>
      <c r="O250" s="18"/>
      <c r="P250" s="23">
        <f t="shared" si="30"/>
        <v>0</v>
      </c>
      <c r="Q250" s="90"/>
      <c r="R250" s="43">
        <f t="shared" si="31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+ยกมา!J251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35</v>
      </c>
      <c r="M251" s="65">
        <f t="shared" si="29"/>
        <v>0</v>
      </c>
      <c r="N251" s="17" t="s">
        <v>16</v>
      </c>
      <c r="O251" s="18"/>
      <c r="P251" s="23">
        <f t="shared" si="30"/>
        <v>0</v>
      </c>
      <c r="Q251" s="90"/>
      <c r="R251" s="43">
        <f t="shared" si="31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29"/>
        <v>0</v>
      </c>
      <c r="N252" s="17" t="s">
        <v>16</v>
      </c>
      <c r="O252" s="18"/>
      <c r="P252" s="23">
        <f t="shared" si="30"/>
        <v>0</v>
      </c>
      <c r="Q252" s="90"/>
      <c r="R252" s="43">
        <f t="shared" si="31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38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29"/>
        <v>0</v>
      </c>
      <c r="N254" s="17" t="s">
        <v>16</v>
      </c>
      <c r="O254" s="18"/>
      <c r="P254" s="23">
        <f t="shared" si="30"/>
        <v>0</v>
      </c>
      <c r="Q254" s="90"/>
      <c r="R254" s="43">
        <f t="shared" si="31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29"/>
        <v>0</v>
      </c>
      <c r="N255" s="17" t="s">
        <v>16</v>
      </c>
      <c r="O255" s="18"/>
      <c r="P255" s="23">
        <f t="shared" si="30"/>
        <v>0</v>
      </c>
      <c r="Q255" s="90"/>
      <c r="R255" s="43">
        <f t="shared" si="31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29"/>
        <v>0</v>
      </c>
      <c r="N256" s="17" t="s">
        <v>16</v>
      </c>
      <c r="O256" s="18"/>
      <c r="P256" s="23">
        <f t="shared" si="30"/>
        <v>0</v>
      </c>
      <c r="Q256" s="90"/>
      <c r="R256" s="43">
        <f t="shared" si="31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si="38"/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29"/>
        <v>0</v>
      </c>
      <c r="N258" s="17" t="s">
        <v>16</v>
      </c>
      <c r="O258" s="18"/>
      <c r="P258" s="23">
        <f t="shared" si="30"/>
        <v>0</v>
      </c>
      <c r="Q258" s="90"/>
      <c r="R258" s="43">
        <f t="shared" si="31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B260" s="118"/>
      <c r="C260" s="119"/>
      <c r="D260" s="118"/>
      <c r="E260" s="24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676.48</v>
      </c>
      <c r="S260" s="75"/>
    </row>
    <row r="261" spans="1:19" ht="25.5" customHeight="1" x14ac:dyDescent="0.5">
      <c r="A261" s="1"/>
      <c r="B261" s="118"/>
      <c r="C261" s="119"/>
      <c r="D261" s="118"/>
      <c r="E261" s="24"/>
      <c r="F261" s="118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8"/>
      <c r="C262" s="119"/>
      <c r="D262" s="118"/>
      <c r="E262" s="24"/>
      <c r="F262" s="118"/>
      <c r="G262" s="31"/>
      <c r="J262" s="31"/>
      <c r="K262" s="32"/>
      <c r="L262" s="95" t="s">
        <v>202</v>
      </c>
      <c r="M262" s="95"/>
      <c r="N262" s="33">
        <f>SUM(M5:M261)</f>
        <v>2185</v>
      </c>
    </row>
    <row r="263" spans="1:19" ht="25.5" x14ac:dyDescent="0.55000000000000004">
      <c r="A263" s="1"/>
      <c r="B263" s="118"/>
      <c r="C263" s="119"/>
      <c r="D263" s="118"/>
      <c r="E263" s="24"/>
      <c r="F263" s="118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8"/>
      <c r="C264" s="119"/>
      <c r="D264" s="118"/>
      <c r="E264" s="24"/>
      <c r="F264" s="118"/>
      <c r="G264" s="31"/>
      <c r="J264" s="31"/>
      <c r="L264" s="34" t="s">
        <v>204</v>
      </c>
      <c r="M264" s="35"/>
      <c r="N264" s="36">
        <f>SUM(O264:AF264)</f>
        <v>695</v>
      </c>
      <c r="O264" s="2">
        <v>50</v>
      </c>
      <c r="P264" s="2">
        <v>120</v>
      </c>
      <c r="Q264" s="2">
        <v>240</v>
      </c>
      <c r="R264" s="2">
        <v>185</v>
      </c>
      <c r="S264" s="2">
        <v>100</v>
      </c>
    </row>
    <row r="265" spans="1:19" ht="25.5" x14ac:dyDescent="0.55000000000000004">
      <c r="A265" s="1"/>
      <c r="B265" s="118"/>
      <c r="C265" s="119"/>
      <c r="D265" s="118"/>
      <c r="E265" s="24"/>
      <c r="F265" s="118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8"/>
      <c r="C266" s="119"/>
      <c r="D266" s="118"/>
      <c r="E266" s="24"/>
      <c r="F266" s="118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24"/>
      <c r="F267" s="118"/>
      <c r="G267" s="31"/>
      <c r="J267" s="31"/>
      <c r="L267" s="34" t="s">
        <v>207</v>
      </c>
      <c r="M267" s="35"/>
      <c r="N267" s="37">
        <f>SUM(O5:O260)</f>
        <v>580</v>
      </c>
    </row>
    <row r="268" spans="1:19" ht="25.5" x14ac:dyDescent="0.55000000000000004">
      <c r="A268" s="1"/>
      <c r="B268" s="118"/>
      <c r="C268" s="119"/>
      <c r="D268" s="118"/>
      <c r="E268" s="24"/>
      <c r="F268" s="118"/>
      <c r="G268" s="31"/>
      <c r="J268" s="31"/>
      <c r="L268" s="34" t="s">
        <v>208</v>
      </c>
      <c r="M268" s="35"/>
      <c r="N268" s="33">
        <f>N262-N263-N264-N266-N267</f>
        <v>910</v>
      </c>
    </row>
    <row r="269" spans="1:19" ht="25.5" x14ac:dyDescent="0.55000000000000004">
      <c r="A269" s="1"/>
      <c r="B269" s="118"/>
      <c r="C269" s="119"/>
      <c r="D269" s="118"/>
      <c r="E269" s="24"/>
      <c r="F269" s="118"/>
      <c r="G269" s="31"/>
      <c r="J269" s="31"/>
      <c r="L269" s="34" t="s">
        <v>209</v>
      </c>
      <c r="M269" s="35"/>
      <c r="N269" s="37">
        <v>910</v>
      </c>
    </row>
    <row r="270" spans="1:19" ht="25.5" x14ac:dyDescent="0.55000000000000004">
      <c r="A270" s="1"/>
      <c r="B270" s="118"/>
      <c r="C270" s="119"/>
      <c r="D270" s="118"/>
      <c r="E270" s="24"/>
      <c r="F270" s="118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8"/>
      <c r="C271" s="119"/>
      <c r="D271" s="118"/>
      <c r="E271" s="24"/>
      <c r="F271" s="118"/>
      <c r="G271" s="119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8"/>
      <c r="C272" s="119"/>
      <c r="D272" s="118"/>
      <c r="E272" s="119"/>
      <c r="F272" s="119"/>
      <c r="G272" s="119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V17" sqref="V17"/>
      <selection pane="topRight" activeCell="V17" sqref="V17"/>
      <selection pane="bottomLeft" activeCell="V17" sqref="V17"/>
      <selection pane="bottomRight" activeCell="P277" sqref="P27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50</v>
      </c>
      <c r="F5" s="71"/>
      <c r="G5" s="46">
        <f t="shared" ref="G5:G26" si="0">E5+F5</f>
        <v>50</v>
      </c>
      <c r="H5" s="78">
        <v>0</v>
      </c>
      <c r="I5" s="76">
        <v>0</v>
      </c>
      <c r="J5" s="46">
        <f t="shared" ref="J5:J26" si="1">+G5-H5-K5-I5</f>
        <v>49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149</v>
      </c>
      <c r="F6" s="71"/>
      <c r="G6" s="46">
        <f t="shared" si="0"/>
        <v>149</v>
      </c>
      <c r="H6" s="78">
        <v>0</v>
      </c>
      <c r="I6" s="76">
        <v>0</v>
      </c>
      <c r="J6" s="46">
        <f t="shared" si="1"/>
        <v>149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7</v>
      </c>
      <c r="F7" s="71"/>
      <c r="G7" s="46">
        <f t="shared" si="0"/>
        <v>7</v>
      </c>
      <c r="H7" s="78">
        <v>0</v>
      </c>
      <c r="I7" s="76">
        <v>0</v>
      </c>
      <c r="J7" s="46">
        <f t="shared" si="1"/>
        <v>4</v>
      </c>
      <c r="K7" s="72">
        <v>3</v>
      </c>
      <c r="L7" s="15">
        <v>50</v>
      </c>
      <c r="M7" s="65">
        <f t="shared" si="2"/>
        <v>150</v>
      </c>
      <c r="N7" s="17" t="s">
        <v>16</v>
      </c>
      <c r="O7" s="18">
        <v>75</v>
      </c>
      <c r="P7" s="122">
        <f t="shared" si="3"/>
        <v>75</v>
      </c>
      <c r="Q7" s="90">
        <v>26.11</v>
      </c>
      <c r="R7" s="43">
        <f t="shared" si="4"/>
        <v>78.33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28</v>
      </c>
      <c r="F11" s="71"/>
      <c r="G11" s="46">
        <f t="shared" si="0"/>
        <v>28</v>
      </c>
      <c r="H11" s="78">
        <v>0</v>
      </c>
      <c r="I11" s="76">
        <v>0</v>
      </c>
      <c r="J11" s="46">
        <f t="shared" si="1"/>
        <v>27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83</v>
      </c>
      <c r="F22" s="71"/>
      <c r="G22" s="46">
        <f t="shared" si="0"/>
        <v>83</v>
      </c>
      <c r="H22" s="78">
        <v>0</v>
      </c>
      <c r="I22" s="76">
        <v>0</v>
      </c>
      <c r="J22" s="46">
        <f t="shared" si="1"/>
        <v>74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450</v>
      </c>
      <c r="P22" s="122">
        <f t="shared" si="3"/>
        <v>450</v>
      </c>
      <c r="Q22" s="121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40</v>
      </c>
      <c r="F24" s="71"/>
      <c r="G24" s="46">
        <f t="shared" si="0"/>
        <v>40</v>
      </c>
      <c r="H24" s="78">
        <v>0</v>
      </c>
      <c r="I24" s="76">
        <v>0</v>
      </c>
      <c r="J24" s="46">
        <f t="shared" si="1"/>
        <v>36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200</v>
      </c>
      <c r="P24" s="122">
        <f t="shared" si="3"/>
        <v>200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25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200</v>
      </c>
      <c r="P28" s="122">
        <f t="shared" si="3"/>
        <v>200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79</v>
      </c>
      <c r="F31" s="71"/>
      <c r="G31" s="46">
        <f t="shared" si="5"/>
        <v>79</v>
      </c>
      <c r="H31" s="78">
        <v>0</v>
      </c>
      <c r="I31" s="76">
        <v>0</v>
      </c>
      <c r="J31" s="46">
        <f t="shared" si="6"/>
        <v>76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150</v>
      </c>
      <c r="P31" s="122">
        <f t="shared" si="3"/>
        <v>150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9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10</v>
      </c>
      <c r="F35" s="71"/>
      <c r="G35" s="46">
        <f t="shared" si="5"/>
        <v>10</v>
      </c>
      <c r="H35" s="78">
        <v>0</v>
      </c>
      <c r="I35" s="76">
        <v>0</v>
      </c>
      <c r="J35" s="46">
        <f t="shared" si="6"/>
        <v>9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6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17</v>
      </c>
      <c r="F57" s="71"/>
      <c r="G57" s="46">
        <f t="shared" si="5"/>
        <v>17</v>
      </c>
      <c r="H57" s="78">
        <v>0</v>
      </c>
      <c r="I57" s="76">
        <v>0</v>
      </c>
      <c r="J57" s="46">
        <f t="shared" si="6"/>
        <v>17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18</v>
      </c>
      <c r="F59" s="71"/>
      <c r="G59" s="46">
        <f t="shared" si="5"/>
        <v>18</v>
      </c>
      <c r="H59" s="78">
        <v>0</v>
      </c>
      <c r="I59" s="76">
        <v>0</v>
      </c>
      <c r="J59" s="46">
        <f t="shared" si="6"/>
        <v>18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22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6</v>
      </c>
      <c r="F83" s="71"/>
      <c r="G83" s="46">
        <f t="shared" si="5"/>
        <v>6</v>
      </c>
      <c r="H83" s="78">
        <v>0</v>
      </c>
      <c r="I83" s="76">
        <v>0</v>
      </c>
      <c r="J83" s="46">
        <f t="shared" si="6"/>
        <v>6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5</v>
      </c>
      <c r="F84" s="71"/>
      <c r="G84" s="46">
        <f t="shared" si="5"/>
        <v>5</v>
      </c>
      <c r="H84" s="78">
        <v>0</v>
      </c>
      <c r="I84" s="76">
        <v>0</v>
      </c>
      <c r="J84" s="46">
        <f t="shared" si="6"/>
        <v>4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/>
      <c r="P84" s="122">
        <f t="shared" si="11"/>
        <v>50</v>
      </c>
      <c r="Q84" s="90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1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22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28</v>
      </c>
      <c r="F185" s="71"/>
      <c r="G185" s="46">
        <f t="shared" si="30"/>
        <v>28</v>
      </c>
      <c r="H185" s="78">
        <v>0</v>
      </c>
      <c r="I185" s="76">
        <v>0</v>
      </c>
      <c r="J185" s="46">
        <f t="shared" si="31"/>
        <v>28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21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11</v>
      </c>
      <c r="F195" s="71"/>
      <c r="G195" s="46">
        <f t="shared" si="30"/>
        <v>11</v>
      </c>
      <c r="H195" s="78">
        <v>0</v>
      </c>
      <c r="I195" s="76">
        <v>0</v>
      </c>
      <c r="J195" s="46">
        <f t="shared" si="31"/>
        <v>10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+'1'!J248</f>
        <v>20</v>
      </c>
      <c r="F248" s="71"/>
      <c r="G248" s="46">
        <f t="shared" si="47"/>
        <v>20</v>
      </c>
      <c r="H248" s="78">
        <v>0</v>
      </c>
      <c r="I248" s="76">
        <v>0</v>
      </c>
      <c r="J248" s="46">
        <f t="shared" si="43"/>
        <v>20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+'1'!J249</f>
        <v>5</v>
      </c>
      <c r="F249" s="71"/>
      <c r="G249" s="46">
        <f t="shared" si="47"/>
        <v>5</v>
      </c>
      <c r="H249" s="78">
        <v>0</v>
      </c>
      <c r="I249" s="76">
        <v>0</v>
      </c>
      <c r="J249" s="46">
        <f t="shared" si="43"/>
        <v>4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+'1'!J250</f>
        <v>2</v>
      </c>
      <c r="F250" s="71"/>
      <c r="G250" s="46">
        <f t="shared" si="47"/>
        <v>2</v>
      </c>
      <c r="H250" s="78">
        <v>0</v>
      </c>
      <c r="I250" s="76">
        <v>0</v>
      </c>
      <c r="J250" s="46">
        <f t="shared" si="43"/>
        <v>0</v>
      </c>
      <c r="K250" s="72">
        <v>2</v>
      </c>
      <c r="L250" s="20">
        <v>50</v>
      </c>
      <c r="M250" s="65">
        <f t="shared" si="34"/>
        <v>100</v>
      </c>
      <c r="N250" s="17" t="s">
        <v>16</v>
      </c>
      <c r="O250" s="18"/>
      <c r="P250" s="122">
        <f t="shared" si="35"/>
        <v>100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1239.9399999999998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470</v>
      </c>
      <c r="O264" s="2">
        <v>50</v>
      </c>
      <c r="P264" s="2">
        <v>100</v>
      </c>
      <c r="Q264" s="88">
        <v>50</v>
      </c>
      <c r="R264" s="2">
        <v>100</v>
      </c>
      <c r="S264" s="2">
        <v>170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V17" sqref="V17"/>
      <selection pane="topRight" activeCell="V17" sqref="V17"/>
      <selection pane="bottomLeft" activeCell="V17" sqref="V17"/>
      <selection pane="bottomRight" activeCell="P193" sqref="P193:P19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49</v>
      </c>
      <c r="F5" s="71"/>
      <c r="G5" s="46">
        <f t="shared" ref="G5:G26" si="0">E5+F5</f>
        <v>49</v>
      </c>
      <c r="H5" s="78">
        <v>0</v>
      </c>
      <c r="I5" s="76">
        <v>0</v>
      </c>
      <c r="J5" s="46">
        <f t="shared" ref="J5:J26" si="1">+G5-H5-K5-I5</f>
        <v>48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149</v>
      </c>
      <c r="F6" s="71"/>
      <c r="G6" s="46">
        <f t="shared" si="0"/>
        <v>149</v>
      </c>
      <c r="H6" s="78">
        <v>0</v>
      </c>
      <c r="I6" s="76">
        <v>0</v>
      </c>
      <c r="J6" s="46">
        <f t="shared" si="1"/>
        <v>135</v>
      </c>
      <c r="K6" s="72">
        <v>14</v>
      </c>
      <c r="L6" s="15">
        <v>100</v>
      </c>
      <c r="M6" s="65">
        <f t="shared" ref="M6:M80" si="2">+L6*K6</f>
        <v>1400</v>
      </c>
      <c r="N6" s="17" t="s">
        <v>16</v>
      </c>
      <c r="O6" s="18"/>
      <c r="P6" s="122">
        <f t="shared" ref="P6:P80" si="3">SUM(M6-O6)</f>
        <v>1400</v>
      </c>
      <c r="Q6" s="121">
        <v>36.43</v>
      </c>
      <c r="R6" s="43">
        <f t="shared" ref="R6:R80" si="4">+K6*Q6</f>
        <v>510.02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27</v>
      </c>
      <c r="F11" s="71"/>
      <c r="G11" s="46">
        <f t="shared" si="0"/>
        <v>27</v>
      </c>
      <c r="H11" s="78">
        <v>0</v>
      </c>
      <c r="I11" s="76">
        <v>0</v>
      </c>
      <c r="J11" s="46">
        <f t="shared" si="1"/>
        <v>27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6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74</v>
      </c>
      <c r="F22" s="71"/>
      <c r="G22" s="46">
        <f t="shared" si="0"/>
        <v>74</v>
      </c>
      <c r="H22" s="78">
        <v>0</v>
      </c>
      <c r="I22" s="76">
        <v>0</v>
      </c>
      <c r="J22" s="46">
        <f t="shared" si="1"/>
        <v>70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2">
        <f t="shared" si="3"/>
        <v>200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36</v>
      </c>
      <c r="F24" s="71"/>
      <c r="G24" s="46">
        <f t="shared" si="0"/>
        <v>36</v>
      </c>
      <c r="H24" s="78">
        <v>0</v>
      </c>
      <c r="I24" s="76">
        <v>0</v>
      </c>
      <c r="J24" s="46">
        <f t="shared" si="1"/>
        <v>31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250</v>
      </c>
      <c r="P24" s="122">
        <f t="shared" si="3"/>
        <v>250</v>
      </c>
      <c r="Q24" s="121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25</v>
      </c>
      <c r="F28" s="71"/>
      <c r="G28" s="46">
        <f t="shared" si="5"/>
        <v>25</v>
      </c>
      <c r="H28" s="78">
        <v>0</v>
      </c>
      <c r="I28" s="76">
        <v>0</v>
      </c>
      <c r="J28" s="46">
        <f t="shared" si="6"/>
        <v>22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2">
        <f t="shared" si="3"/>
        <v>150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76</v>
      </c>
      <c r="F31" s="71"/>
      <c r="G31" s="46">
        <f t="shared" si="5"/>
        <v>76</v>
      </c>
      <c r="H31" s="78">
        <v>0</v>
      </c>
      <c r="I31" s="76">
        <v>0</v>
      </c>
      <c r="J31" s="46">
        <f t="shared" si="6"/>
        <v>75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8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9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9</v>
      </c>
      <c r="F35" s="71"/>
      <c r="G35" s="46">
        <f t="shared" si="5"/>
        <v>9</v>
      </c>
      <c r="H35" s="78">
        <v>0</v>
      </c>
      <c r="I35" s="76">
        <v>0</v>
      </c>
      <c r="J35" s="46">
        <f t="shared" si="6"/>
        <v>9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17</v>
      </c>
      <c r="F57" s="71"/>
      <c r="G57" s="46">
        <f t="shared" si="5"/>
        <v>17</v>
      </c>
      <c r="H57" s="78">
        <v>0</v>
      </c>
      <c r="I57" s="76">
        <v>0</v>
      </c>
      <c r="J57" s="46">
        <f t="shared" si="6"/>
        <v>16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18</v>
      </c>
      <c r="F59" s="71"/>
      <c r="G59" s="46">
        <f t="shared" si="5"/>
        <v>18</v>
      </c>
      <c r="H59" s="78">
        <v>0</v>
      </c>
      <c r="I59" s="76">
        <v>0</v>
      </c>
      <c r="J59" s="46">
        <f t="shared" si="6"/>
        <v>16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22">
        <f t="shared" si="3"/>
        <v>120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21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6</v>
      </c>
      <c r="F83" s="71"/>
      <c r="G83" s="46">
        <f t="shared" si="5"/>
        <v>6</v>
      </c>
      <c r="H83" s="78">
        <v>0</v>
      </c>
      <c r="I83" s="76">
        <v>0</v>
      </c>
      <c r="J83" s="46">
        <f t="shared" si="6"/>
        <v>6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28</v>
      </c>
      <c r="F185" s="71"/>
      <c r="G185" s="46">
        <f t="shared" si="30"/>
        <v>28</v>
      </c>
      <c r="H185" s="78">
        <v>0</v>
      </c>
      <c r="I185" s="76">
        <v>0</v>
      </c>
      <c r="J185" s="46">
        <f t="shared" si="31"/>
        <v>28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20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9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+'2'!J248</f>
        <v>20</v>
      </c>
      <c r="F248" s="71"/>
      <c r="G248" s="46">
        <f t="shared" si="42"/>
        <v>20</v>
      </c>
      <c r="H248" s="78">
        <v>0</v>
      </c>
      <c r="I248" s="76">
        <v>0</v>
      </c>
      <c r="J248" s="46">
        <f t="shared" si="43"/>
        <v>20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4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1239.71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3615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2020</v>
      </c>
      <c r="O264" s="2">
        <v>260</v>
      </c>
      <c r="P264" s="2">
        <v>1700</v>
      </c>
      <c r="Q264" s="88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V17" sqref="V17"/>
      <selection pane="topRight" activeCell="V17" sqref="V17"/>
      <selection pane="bottomLeft" activeCell="V17" sqref="V17"/>
      <selection pane="bottomRight" activeCell="Y11" sqref="Y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48</v>
      </c>
      <c r="F5" s="71"/>
      <c r="G5" s="46">
        <f t="shared" ref="G5:G26" si="0">E5+F5</f>
        <v>48</v>
      </c>
      <c r="H5" s="78">
        <v>0</v>
      </c>
      <c r="I5" s="76">
        <v>0</v>
      </c>
      <c r="J5" s="46">
        <f t="shared" ref="J5:J26" si="1">+G5-H5-K5-I5</f>
        <v>48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135</v>
      </c>
      <c r="F6" s="71"/>
      <c r="G6" s="46">
        <f t="shared" si="0"/>
        <v>135</v>
      </c>
      <c r="H6" s="78">
        <v>0</v>
      </c>
      <c r="I6" s="76">
        <v>0</v>
      </c>
      <c r="J6" s="46">
        <f t="shared" si="1"/>
        <v>134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27</v>
      </c>
      <c r="F11" s="71"/>
      <c r="G11" s="46">
        <f t="shared" si="0"/>
        <v>27</v>
      </c>
      <c r="H11" s="78">
        <v>0</v>
      </c>
      <c r="I11" s="76">
        <v>0</v>
      </c>
      <c r="J11" s="46">
        <f t="shared" si="1"/>
        <v>27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4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85</v>
      </c>
      <c r="P21" s="122">
        <f t="shared" si="3"/>
        <v>85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70</v>
      </c>
      <c r="F22" s="71"/>
      <c r="G22" s="46">
        <f t="shared" si="0"/>
        <v>70</v>
      </c>
      <c r="H22" s="78">
        <v>0</v>
      </c>
      <c r="I22" s="76">
        <v>0</v>
      </c>
      <c r="J22" s="46">
        <f t="shared" si="1"/>
        <v>67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31</v>
      </c>
      <c r="F24" s="71"/>
      <c r="G24" s="46">
        <f t="shared" si="0"/>
        <v>31</v>
      </c>
      <c r="H24" s="78">
        <v>0</v>
      </c>
      <c r="I24" s="76">
        <v>0</v>
      </c>
      <c r="J24" s="46">
        <f t="shared" si="1"/>
        <v>31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22</v>
      </c>
      <c r="F28" s="71"/>
      <c r="G28" s="46">
        <f t="shared" si="5"/>
        <v>22</v>
      </c>
      <c r="H28" s="78">
        <v>0</v>
      </c>
      <c r="I28" s="76">
        <v>0</v>
      </c>
      <c r="J28" s="46">
        <f t="shared" si="6"/>
        <v>22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75</v>
      </c>
      <c r="F31" s="71"/>
      <c r="G31" s="46">
        <f t="shared" si="5"/>
        <v>75</v>
      </c>
      <c r="H31" s="78">
        <v>0</v>
      </c>
      <c r="I31" s="76">
        <v>0</v>
      </c>
      <c r="J31" s="46">
        <f t="shared" si="6"/>
        <v>71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150</v>
      </c>
      <c r="P31" s="122">
        <f t="shared" si="3"/>
        <v>250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9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9</v>
      </c>
      <c r="F35" s="71"/>
      <c r="G35" s="46">
        <f t="shared" si="5"/>
        <v>9</v>
      </c>
      <c r="H35" s="78">
        <v>0</v>
      </c>
      <c r="I35" s="76">
        <v>0</v>
      </c>
      <c r="J35" s="46">
        <f t="shared" si="6"/>
        <v>9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16</v>
      </c>
      <c r="F57" s="71"/>
      <c r="G57" s="46">
        <f t="shared" si="5"/>
        <v>16</v>
      </c>
      <c r="H57" s="78">
        <v>0</v>
      </c>
      <c r="I57" s="76">
        <v>0</v>
      </c>
      <c r="J57" s="46">
        <f t="shared" si="6"/>
        <v>15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6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16</v>
      </c>
      <c r="F59" s="71"/>
      <c r="G59" s="46">
        <f t="shared" si="5"/>
        <v>16</v>
      </c>
      <c r="H59" s="78">
        <v>0</v>
      </c>
      <c r="I59" s="76">
        <v>0</v>
      </c>
      <c r="J59" s="46">
        <f t="shared" si="6"/>
        <v>16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21</v>
      </c>
      <c r="F62" s="71"/>
      <c r="G62" s="46">
        <f t="shared" si="5"/>
        <v>21</v>
      </c>
      <c r="H62" s="78">
        <v>0</v>
      </c>
      <c r="I62" s="76">
        <v>0</v>
      </c>
      <c r="J62" s="46">
        <f t="shared" si="6"/>
        <v>21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6</v>
      </c>
      <c r="F83" s="71"/>
      <c r="G83" s="46">
        <f t="shared" si="5"/>
        <v>6</v>
      </c>
      <c r="H83" s="78">
        <v>0</v>
      </c>
      <c r="I83" s="76">
        <v>0</v>
      </c>
      <c r="J83" s="46">
        <f t="shared" si="6"/>
        <v>6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>
        <v>30</v>
      </c>
      <c r="P132" s="122">
        <f t="shared" si="8"/>
        <v>30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28</v>
      </c>
      <c r="F185" s="71"/>
      <c r="G185" s="46">
        <f t="shared" si="30"/>
        <v>28</v>
      </c>
      <c r="H185" s="78">
        <v>0</v>
      </c>
      <c r="I185" s="76">
        <v>0</v>
      </c>
      <c r="J185" s="46">
        <f t="shared" si="31"/>
        <v>28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8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27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+'3'!J248</f>
        <v>20</v>
      </c>
      <c r="F248" s="71"/>
      <c r="G248" s="46">
        <f t="shared" si="42"/>
        <v>20</v>
      </c>
      <c r="H248" s="78">
        <v>0</v>
      </c>
      <c r="I248" s="76">
        <v>0</v>
      </c>
      <c r="J248" s="46">
        <f t="shared" si="43"/>
        <v>20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+'3'!J249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4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733.73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815</v>
      </c>
      <c r="O264" s="2">
        <v>255</v>
      </c>
      <c r="P264" s="2">
        <v>440</v>
      </c>
      <c r="Q264" s="88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V17" sqref="V17"/>
      <selection pane="topRight" activeCell="V17" sqref="V17"/>
      <selection pane="bottomLeft" activeCell="V17" sqref="V17"/>
      <selection pane="bottomRight" activeCell="P14" sqref="P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48</v>
      </c>
      <c r="F5" s="71">
        <v>30</v>
      </c>
      <c r="G5" s="46">
        <f t="shared" ref="G5:G26" si="0">E5+F5</f>
        <v>78</v>
      </c>
      <c r="H5" s="78">
        <v>0</v>
      </c>
      <c r="I5" s="76">
        <v>0</v>
      </c>
      <c r="J5" s="46">
        <f t="shared" ref="J5:J26" si="1">+G5-H5-K5-I5</f>
        <v>78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134</v>
      </c>
      <c r="F6" s="71">
        <v>30</v>
      </c>
      <c r="G6" s="46">
        <f t="shared" si="0"/>
        <v>164</v>
      </c>
      <c r="H6" s="78">
        <v>0</v>
      </c>
      <c r="I6" s="76">
        <v>0</v>
      </c>
      <c r="J6" s="46">
        <f t="shared" si="1"/>
        <v>160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27</v>
      </c>
      <c r="F11" s="71"/>
      <c r="G11" s="46">
        <f t="shared" si="0"/>
        <v>27</v>
      </c>
      <c r="H11" s="78">
        <v>0</v>
      </c>
      <c r="I11" s="76">
        <v>0</v>
      </c>
      <c r="J11" s="46">
        <f t="shared" si="1"/>
        <v>27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7</v>
      </c>
      <c r="F20" s="71">
        <v>3</v>
      </c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4</v>
      </c>
      <c r="F21" s="71">
        <v>2</v>
      </c>
      <c r="G21" s="46">
        <f t="shared" si="0"/>
        <v>6</v>
      </c>
      <c r="H21" s="78">
        <v>0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>
        <v>42</v>
      </c>
      <c r="P21" s="122">
        <f t="shared" si="3"/>
        <v>43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67</v>
      </c>
      <c r="F22" s="71">
        <v>20</v>
      </c>
      <c r="G22" s="46">
        <f t="shared" si="0"/>
        <v>87</v>
      </c>
      <c r="H22" s="78">
        <v>0</v>
      </c>
      <c r="I22" s="76">
        <v>0</v>
      </c>
      <c r="J22" s="46">
        <f t="shared" si="1"/>
        <v>85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31</v>
      </c>
      <c r="F24" s="71">
        <v>10</v>
      </c>
      <c r="G24" s="46">
        <f t="shared" si="0"/>
        <v>41</v>
      </c>
      <c r="H24" s="78">
        <v>0</v>
      </c>
      <c r="I24" s="76">
        <v>0</v>
      </c>
      <c r="J24" s="46">
        <f t="shared" si="1"/>
        <v>40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22</v>
      </c>
      <c r="F28" s="71">
        <v>10</v>
      </c>
      <c r="G28" s="46">
        <f t="shared" si="5"/>
        <v>32</v>
      </c>
      <c r="H28" s="78">
        <v>0</v>
      </c>
      <c r="I28" s="76">
        <v>0</v>
      </c>
      <c r="J28" s="46">
        <f t="shared" si="6"/>
        <v>32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71</v>
      </c>
      <c r="F31" s="71">
        <v>18</v>
      </c>
      <c r="G31" s="46">
        <f t="shared" si="5"/>
        <v>89</v>
      </c>
      <c r="H31" s="78">
        <v>0</v>
      </c>
      <c r="I31" s="76">
        <v>0</v>
      </c>
      <c r="J31" s="46">
        <f t="shared" si="6"/>
        <v>88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6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22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9</v>
      </c>
      <c r="F33" s="71">
        <v>2</v>
      </c>
      <c r="G33" s="46">
        <f t="shared" si="5"/>
        <v>11</v>
      </c>
      <c r="H33" s="78">
        <v>0</v>
      </c>
      <c r="I33" s="76">
        <v>0</v>
      </c>
      <c r="J33" s="46">
        <f t="shared" si="6"/>
        <v>10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22">
        <f t="shared" si="3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9</v>
      </c>
      <c r="F35" s="71">
        <v>2</v>
      </c>
      <c r="G35" s="46">
        <f t="shared" si="5"/>
        <v>11</v>
      </c>
      <c r="H35" s="78">
        <v>0</v>
      </c>
      <c r="I35" s="76">
        <v>0</v>
      </c>
      <c r="J35" s="46">
        <f t="shared" si="6"/>
        <v>6</v>
      </c>
      <c r="K35" s="72">
        <v>5</v>
      </c>
      <c r="L35" s="15">
        <v>130</v>
      </c>
      <c r="M35" s="65">
        <f t="shared" si="2"/>
        <v>650</v>
      </c>
      <c r="N35" s="17" t="s">
        <v>16</v>
      </c>
      <c r="O35" s="18">
        <v>325</v>
      </c>
      <c r="P35" s="122">
        <f t="shared" si="3"/>
        <v>325</v>
      </c>
      <c r="Q35" s="90">
        <v>40.799999999999997</v>
      </c>
      <c r="R35" s="43">
        <f t="shared" si="4"/>
        <v>204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3</v>
      </c>
      <c r="F39" s="71">
        <v>5</v>
      </c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5</v>
      </c>
      <c r="F40" s="71">
        <v>5</v>
      </c>
      <c r="G40" s="46">
        <f t="shared" si="5"/>
        <v>10</v>
      </c>
      <c r="H40" s="78">
        <v>0</v>
      </c>
      <c r="I40" s="76">
        <v>0</v>
      </c>
      <c r="J40" s="46">
        <f t="shared" si="6"/>
        <v>7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22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13</v>
      </c>
      <c r="F46" s="71">
        <v>3</v>
      </c>
      <c r="G46" s="46">
        <f t="shared" si="5"/>
        <v>16</v>
      </c>
      <c r="H46" s="78">
        <v>0</v>
      </c>
      <c r="I46" s="76">
        <v>0</v>
      </c>
      <c r="J46" s="46">
        <f t="shared" si="6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3</v>
      </c>
      <c r="F47" s="71">
        <v>2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9</v>
      </c>
      <c r="F48" s="71">
        <v>5</v>
      </c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18</v>
      </c>
      <c r="F53" s="71">
        <v>5</v>
      </c>
      <c r="G53" s="46">
        <f t="shared" si="5"/>
        <v>23</v>
      </c>
      <c r="H53" s="78">
        <v>0</v>
      </c>
      <c r="I53" s="76">
        <v>0</v>
      </c>
      <c r="J53" s="46">
        <f t="shared" si="6"/>
        <v>23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21</v>
      </c>
      <c r="F55" s="71">
        <v>5</v>
      </c>
      <c r="G55" s="46">
        <f t="shared" si="5"/>
        <v>26</v>
      </c>
      <c r="H55" s="78">
        <v>0</v>
      </c>
      <c r="I55" s="76">
        <v>0</v>
      </c>
      <c r="J55" s="46">
        <f t="shared" si="6"/>
        <v>26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7</v>
      </c>
      <c r="F56" s="71">
        <v>2</v>
      </c>
      <c r="G56" s="46">
        <f t="shared" si="5"/>
        <v>9</v>
      </c>
      <c r="H56" s="78">
        <v>0</v>
      </c>
      <c r="I56" s="76">
        <v>0</v>
      </c>
      <c r="J56" s="46">
        <f t="shared" si="6"/>
        <v>8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15</v>
      </c>
      <c r="F57" s="71">
        <v>5</v>
      </c>
      <c r="G57" s="46">
        <f t="shared" si="5"/>
        <v>20</v>
      </c>
      <c r="H57" s="78">
        <v>0</v>
      </c>
      <c r="I57" s="76">
        <v>0</v>
      </c>
      <c r="J57" s="46">
        <f t="shared" si="6"/>
        <v>19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>SUM(M57-O57)</f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6</v>
      </c>
      <c r="F58" s="71">
        <v>5</v>
      </c>
      <c r="G58" s="46">
        <f t="shared" si="5"/>
        <v>11</v>
      </c>
      <c r="H58" s="78">
        <v>0</v>
      </c>
      <c r="I58" s="76">
        <v>0</v>
      </c>
      <c r="J58" s="46">
        <f t="shared" si="6"/>
        <v>11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122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16</v>
      </c>
      <c r="F59" s="71">
        <v>5</v>
      </c>
      <c r="G59" s="46">
        <f t="shared" si="5"/>
        <v>21</v>
      </c>
      <c r="H59" s="78">
        <v>0</v>
      </c>
      <c r="I59" s="76">
        <v>0</v>
      </c>
      <c r="J59" s="46">
        <f t="shared" si="6"/>
        <v>21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21</v>
      </c>
      <c r="F62" s="71">
        <v>5</v>
      </c>
      <c r="G62" s="46">
        <f t="shared" si="5"/>
        <v>26</v>
      </c>
      <c r="H62" s="78">
        <v>0</v>
      </c>
      <c r="I62" s="76">
        <v>0</v>
      </c>
      <c r="J62" s="46">
        <f t="shared" si="6"/>
        <v>26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6</v>
      </c>
      <c r="F83" s="71">
        <v>2</v>
      </c>
      <c r="G83" s="46">
        <f t="shared" si="5"/>
        <v>8</v>
      </c>
      <c r="H83" s="78">
        <v>0</v>
      </c>
      <c r="I83" s="76">
        <v>0</v>
      </c>
      <c r="J83" s="46">
        <f t="shared" si="6"/>
        <v>6</v>
      </c>
      <c r="K83" s="72">
        <v>2</v>
      </c>
      <c r="L83" s="22">
        <v>50</v>
      </c>
      <c r="M83" s="65">
        <f t="shared" ref="M83:M91" si="10">+L83*K83</f>
        <v>100</v>
      </c>
      <c r="N83" s="17" t="s">
        <v>16</v>
      </c>
      <c r="O83" s="18">
        <v>50</v>
      </c>
      <c r="P83" s="122">
        <f t="shared" ref="P83:P91" si="11">SUM(M83-O83)</f>
        <v>50</v>
      </c>
      <c r="Q83" s="90">
        <v>18.14</v>
      </c>
      <c r="R83" s="43">
        <f t="shared" ref="R83:R91" si="12">+K83*Q83</f>
        <v>36.28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4</v>
      </c>
      <c r="F84" s="71">
        <v>2</v>
      </c>
      <c r="G84" s="46">
        <f t="shared" si="5"/>
        <v>6</v>
      </c>
      <c r="H84" s="78">
        <v>0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9</v>
      </c>
      <c r="F112" s="71">
        <v>10</v>
      </c>
      <c r="G112" s="46">
        <f t="shared" si="23"/>
        <v>19</v>
      </c>
      <c r="H112" s="78">
        <v>0</v>
      </c>
      <c r="I112" s="76">
        <v>0</v>
      </c>
      <c r="J112" s="46">
        <f t="shared" si="24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3</v>
      </c>
      <c r="F133" s="71">
        <v>5</v>
      </c>
      <c r="G133" s="46">
        <f t="shared" si="23"/>
        <v>8</v>
      </c>
      <c r="H133" s="78">
        <v>0</v>
      </c>
      <c r="I133" s="76">
        <v>0</v>
      </c>
      <c r="J133" s="46">
        <f t="shared" si="24"/>
        <v>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6</v>
      </c>
      <c r="F180" s="71">
        <v>10</v>
      </c>
      <c r="G180" s="46">
        <f t="shared" si="30"/>
        <v>16</v>
      </c>
      <c r="H180" s="78">
        <v>0</v>
      </c>
      <c r="I180" s="76">
        <v>0</v>
      </c>
      <c r="J180" s="46">
        <f t="shared" si="31"/>
        <v>16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28</v>
      </c>
      <c r="F185" s="71"/>
      <c r="G185" s="46">
        <f t="shared" si="30"/>
        <v>28</v>
      </c>
      <c r="H185" s="78">
        <v>0</v>
      </c>
      <c r="I185" s="76">
        <v>0</v>
      </c>
      <c r="J185" s="46">
        <f t="shared" si="31"/>
        <v>28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19</v>
      </c>
      <c r="F193" s="71">
        <v>5</v>
      </c>
      <c r="G193" s="46">
        <f t="shared" si="30"/>
        <v>24</v>
      </c>
      <c r="H193" s="78">
        <v>0</v>
      </c>
      <c r="I193" s="76">
        <v>0</v>
      </c>
      <c r="J193" s="46">
        <f t="shared" si="31"/>
        <v>23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20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7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27</v>
      </c>
      <c r="F196" s="71"/>
      <c r="G196" s="46">
        <f t="shared" si="30"/>
        <v>27</v>
      </c>
      <c r="H196" s="78">
        <v>0</v>
      </c>
      <c r="I196" s="76">
        <v>0</v>
      </c>
      <c r="J196" s="46">
        <f t="shared" si="31"/>
        <v>25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15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2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+'4'!J248</f>
        <v>20</v>
      </c>
      <c r="F248" s="71"/>
      <c r="G248" s="46">
        <f t="shared" si="42"/>
        <v>20</v>
      </c>
      <c r="H248" s="78">
        <v>0</v>
      </c>
      <c r="I248" s="76">
        <v>0</v>
      </c>
      <c r="J248" s="46">
        <f t="shared" si="43"/>
        <v>20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+'4'!J249</f>
        <v>4</v>
      </c>
      <c r="F249" s="71">
        <v>5</v>
      </c>
      <c r="G249" s="46">
        <f t="shared" si="42"/>
        <v>9</v>
      </c>
      <c r="H249" s="78">
        <v>0</v>
      </c>
      <c r="I249" s="76">
        <v>0</v>
      </c>
      <c r="J249" s="46">
        <f t="shared" si="43"/>
        <v>7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>
        <v>50</v>
      </c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+'4'!J250</f>
        <v>0</v>
      </c>
      <c r="F250" s="71">
        <v>5</v>
      </c>
      <c r="G250" s="46">
        <f t="shared" si="42"/>
        <v>5</v>
      </c>
      <c r="H250" s="78">
        <v>0</v>
      </c>
      <c r="I250" s="76">
        <v>0</v>
      </c>
      <c r="J250" s="46">
        <f t="shared" si="43"/>
        <v>5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1250.29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3345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1135</v>
      </c>
      <c r="O264" s="2">
        <v>100</v>
      </c>
      <c r="P264" s="2">
        <v>380</v>
      </c>
      <c r="Q264" s="88">
        <v>165</v>
      </c>
      <c r="R264" s="2">
        <v>220</v>
      </c>
      <c r="S264" s="2">
        <v>220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857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1353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1353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V17" sqref="V17"/>
      <selection pane="topRight" activeCell="V17" sqref="V17"/>
      <selection pane="bottomLeft" activeCell="V17" sqref="V17"/>
      <selection pane="bottomRight" activeCell="V15" sqref="V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78</v>
      </c>
      <c r="F5" s="71">
        <v>30</v>
      </c>
      <c r="G5" s="46">
        <f t="shared" ref="G5:G26" si="0">E5+F5</f>
        <v>108</v>
      </c>
      <c r="H5" s="78">
        <v>0</v>
      </c>
      <c r="I5" s="76">
        <v>0</v>
      </c>
      <c r="J5" s="46">
        <f t="shared" ref="J5:J26" si="1">+G5-H5-K5-I5</f>
        <v>108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160</v>
      </c>
      <c r="F6" s="71">
        <v>27</v>
      </c>
      <c r="G6" s="46">
        <f t="shared" si="0"/>
        <v>187</v>
      </c>
      <c r="H6" s="78">
        <v>0</v>
      </c>
      <c r="I6" s="76">
        <v>0</v>
      </c>
      <c r="J6" s="46">
        <f t="shared" si="1"/>
        <v>185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27</v>
      </c>
      <c r="F11" s="71"/>
      <c r="G11" s="46">
        <f t="shared" si="0"/>
        <v>27</v>
      </c>
      <c r="H11" s="78">
        <v>0</v>
      </c>
      <c r="I11" s="76">
        <v>0</v>
      </c>
      <c r="J11" s="46">
        <f t="shared" si="1"/>
        <v>27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10</v>
      </c>
      <c r="F20" s="71">
        <v>3</v>
      </c>
      <c r="G20" s="46">
        <f t="shared" si="0"/>
        <v>13</v>
      </c>
      <c r="H20" s="78">
        <v>0</v>
      </c>
      <c r="I20" s="76">
        <v>0</v>
      </c>
      <c r="J20" s="46">
        <f t="shared" si="1"/>
        <v>13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5</v>
      </c>
      <c r="F21" s="71">
        <v>3</v>
      </c>
      <c r="G21" s="46">
        <f t="shared" si="0"/>
        <v>8</v>
      </c>
      <c r="H21" s="78">
        <v>0</v>
      </c>
      <c r="I21" s="76">
        <v>0</v>
      </c>
      <c r="J21" s="46">
        <f t="shared" si="1"/>
        <v>6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85</v>
      </c>
      <c r="F22" s="71">
        <v>21</v>
      </c>
      <c r="G22" s="46">
        <f t="shared" si="0"/>
        <v>106</v>
      </c>
      <c r="H22" s="78">
        <v>0</v>
      </c>
      <c r="I22" s="76">
        <v>0</v>
      </c>
      <c r="J22" s="46">
        <f t="shared" si="1"/>
        <v>106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40</v>
      </c>
      <c r="F24" s="71">
        <v>9</v>
      </c>
      <c r="G24" s="46">
        <f t="shared" si="0"/>
        <v>49</v>
      </c>
      <c r="H24" s="78">
        <v>0</v>
      </c>
      <c r="I24" s="76">
        <v>0</v>
      </c>
      <c r="J24" s="46">
        <f t="shared" si="1"/>
        <v>49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32</v>
      </c>
      <c r="F28" s="71"/>
      <c r="G28" s="46">
        <f t="shared" si="5"/>
        <v>32</v>
      </c>
      <c r="H28" s="78">
        <v>0</v>
      </c>
      <c r="I28" s="76">
        <v>0</v>
      </c>
      <c r="J28" s="46">
        <f t="shared" si="6"/>
        <v>31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88</v>
      </c>
      <c r="F31" s="71">
        <v>21</v>
      </c>
      <c r="G31" s="46">
        <f t="shared" si="5"/>
        <v>109</v>
      </c>
      <c r="H31" s="78">
        <v>0</v>
      </c>
      <c r="I31" s="76">
        <v>0</v>
      </c>
      <c r="J31" s="46">
        <f t="shared" si="6"/>
        <v>109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6</v>
      </c>
      <c r="F32" s="71">
        <v>4</v>
      </c>
      <c r="G32" s="46">
        <f t="shared" si="5"/>
        <v>10</v>
      </c>
      <c r="H32" s="78">
        <v>0</v>
      </c>
      <c r="I32" s="76">
        <v>0</v>
      </c>
      <c r="J32" s="46">
        <f t="shared" si="6"/>
        <v>7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10</v>
      </c>
      <c r="F33" s="71">
        <v>2</v>
      </c>
      <c r="G33" s="46">
        <f t="shared" si="5"/>
        <v>12</v>
      </c>
      <c r="H33" s="78">
        <v>0</v>
      </c>
      <c r="I33" s="76">
        <v>0</v>
      </c>
      <c r="J33" s="46">
        <f t="shared" si="6"/>
        <v>12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9</v>
      </c>
      <c r="F35" s="71"/>
      <c r="G35" s="46">
        <f t="shared" si="5"/>
        <v>9</v>
      </c>
      <c r="H35" s="78">
        <v>0</v>
      </c>
      <c r="I35" s="76">
        <v>0</v>
      </c>
      <c r="J35" s="46">
        <f t="shared" si="6"/>
        <v>9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8</v>
      </c>
      <c r="F39" s="71">
        <v>5</v>
      </c>
      <c r="G39" s="46">
        <f t="shared" si="5"/>
        <v>13</v>
      </c>
      <c r="H39" s="78">
        <v>0</v>
      </c>
      <c r="I39" s="76">
        <v>0</v>
      </c>
      <c r="J39" s="46">
        <f t="shared" si="6"/>
        <v>10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7</v>
      </c>
      <c r="F40" s="71">
        <v>2</v>
      </c>
      <c r="G40" s="46">
        <f t="shared" si="5"/>
        <v>9</v>
      </c>
      <c r="H40" s="78">
        <v>0</v>
      </c>
      <c r="I40" s="76">
        <v>0</v>
      </c>
      <c r="J40" s="46">
        <f t="shared" si="6"/>
        <v>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22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1</v>
      </c>
      <c r="F41" s="71">
        <v>3</v>
      </c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16</v>
      </c>
      <c r="F46" s="71">
        <v>3</v>
      </c>
      <c r="G46" s="46">
        <f t="shared" si="5"/>
        <v>19</v>
      </c>
      <c r="H46" s="78">
        <v>0</v>
      </c>
      <c r="I46" s="76">
        <v>0</v>
      </c>
      <c r="J46" s="46">
        <f t="shared" si="6"/>
        <v>19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5</v>
      </c>
      <c r="F47" s="71">
        <v>2</v>
      </c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14</v>
      </c>
      <c r="F48" s="71">
        <v>5</v>
      </c>
      <c r="G48" s="46">
        <f t="shared" si="5"/>
        <v>19</v>
      </c>
      <c r="H48" s="78">
        <v>0</v>
      </c>
      <c r="I48" s="76">
        <v>0</v>
      </c>
      <c r="J48" s="46">
        <f t="shared" si="6"/>
        <v>19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10</v>
      </c>
      <c r="F49" s="71">
        <v>3</v>
      </c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23</v>
      </c>
      <c r="F53" s="71">
        <v>5</v>
      </c>
      <c r="G53" s="46">
        <f t="shared" si="5"/>
        <v>28</v>
      </c>
      <c r="H53" s="78">
        <v>0</v>
      </c>
      <c r="I53" s="76">
        <v>0</v>
      </c>
      <c r="J53" s="46">
        <f t="shared" si="6"/>
        <v>28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26</v>
      </c>
      <c r="F55" s="71">
        <v>5</v>
      </c>
      <c r="G55" s="46">
        <f t="shared" si="5"/>
        <v>31</v>
      </c>
      <c r="H55" s="78">
        <v>0</v>
      </c>
      <c r="I55" s="76">
        <v>0</v>
      </c>
      <c r="J55" s="46">
        <f t="shared" si="6"/>
        <v>31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19</v>
      </c>
      <c r="F57" s="71">
        <v>5</v>
      </c>
      <c r="G57" s="46">
        <f t="shared" si="5"/>
        <v>24</v>
      </c>
      <c r="H57" s="78">
        <v>0</v>
      </c>
      <c r="I57" s="76">
        <v>0</v>
      </c>
      <c r="J57" s="46">
        <f t="shared" si="6"/>
        <v>24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11</v>
      </c>
      <c r="F58" s="71">
        <v>6</v>
      </c>
      <c r="G58" s="46">
        <f t="shared" si="5"/>
        <v>17</v>
      </c>
      <c r="H58" s="78">
        <v>0</v>
      </c>
      <c r="I58" s="76">
        <v>0</v>
      </c>
      <c r="J58" s="46">
        <f t="shared" si="6"/>
        <v>17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21</v>
      </c>
      <c r="F59" s="71">
        <v>5</v>
      </c>
      <c r="G59" s="46">
        <f t="shared" si="5"/>
        <v>26</v>
      </c>
      <c r="H59" s="78">
        <v>0</v>
      </c>
      <c r="I59" s="76">
        <v>0</v>
      </c>
      <c r="J59" s="46">
        <f t="shared" si="6"/>
        <v>26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26</v>
      </c>
      <c r="F62" s="71">
        <v>5</v>
      </c>
      <c r="G62" s="46">
        <f t="shared" si="5"/>
        <v>31</v>
      </c>
      <c r="H62" s="78">
        <v>0</v>
      </c>
      <c r="I62" s="76">
        <v>0</v>
      </c>
      <c r="J62" s="46">
        <f t="shared" si="6"/>
        <v>31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>
        <v>2</v>
      </c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4</v>
      </c>
      <c r="F74" s="71">
        <v>2</v>
      </c>
      <c r="G74" s="46">
        <f t="shared" si="5"/>
        <v>6</v>
      </c>
      <c r="H74" s="78">
        <v>0</v>
      </c>
      <c r="I74" s="76">
        <v>0</v>
      </c>
      <c r="J74" s="46">
        <f t="shared" si="6"/>
        <v>2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50</v>
      </c>
      <c r="P74" s="122">
        <f t="shared" si="3"/>
        <v>150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4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100</v>
      </c>
      <c r="P77" s="122">
        <f t="shared" si="3"/>
        <v>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6</v>
      </c>
      <c r="F83" s="71"/>
      <c r="G83" s="46">
        <f t="shared" si="5"/>
        <v>6</v>
      </c>
      <c r="H83" s="78">
        <v>0</v>
      </c>
      <c r="I83" s="76">
        <v>0</v>
      </c>
      <c r="J83" s="46">
        <f t="shared" si="6"/>
        <v>5</v>
      </c>
      <c r="K83" s="72">
        <v>1</v>
      </c>
      <c r="L83" s="22">
        <v>50</v>
      </c>
      <c r="M83" s="65">
        <f t="shared" ref="M83:M91" si="10">+L83*K83</f>
        <v>50</v>
      </c>
      <c r="N83" s="17" t="s">
        <v>16</v>
      </c>
      <c r="O83" s="18">
        <v>25</v>
      </c>
      <c r="P83" s="122">
        <f t="shared" ref="P83:P91" si="11">SUM(M83-O83)</f>
        <v>25</v>
      </c>
      <c r="Q83" s="90">
        <v>18.14</v>
      </c>
      <c r="R83" s="43">
        <f t="shared" ref="R83:R91" si="12">+K83*Q83</f>
        <v>18.14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19</v>
      </c>
      <c r="F112" s="71">
        <v>10</v>
      </c>
      <c r="G112" s="46">
        <f t="shared" si="23"/>
        <v>29</v>
      </c>
      <c r="H112" s="78">
        <v>0</v>
      </c>
      <c r="I112" s="76">
        <v>0</v>
      </c>
      <c r="J112" s="46">
        <f t="shared" si="24"/>
        <v>28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5</v>
      </c>
      <c r="F132" s="71">
        <v>5</v>
      </c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7</v>
      </c>
      <c r="F133" s="71">
        <v>5</v>
      </c>
      <c r="G133" s="46">
        <f t="shared" si="23"/>
        <v>12</v>
      </c>
      <c r="H133" s="78">
        <v>0</v>
      </c>
      <c r="I133" s="76">
        <v>0</v>
      </c>
      <c r="J133" s="46">
        <f t="shared" si="24"/>
        <v>9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2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16</v>
      </c>
      <c r="F180" s="71">
        <v>10</v>
      </c>
      <c r="G180" s="46">
        <f t="shared" si="30"/>
        <v>26</v>
      </c>
      <c r="H180" s="78">
        <v>0</v>
      </c>
      <c r="I180" s="76">
        <v>0</v>
      </c>
      <c r="J180" s="46">
        <f t="shared" si="31"/>
        <v>20</v>
      </c>
      <c r="K180" s="72">
        <v>6</v>
      </c>
      <c r="L180" s="20">
        <v>35</v>
      </c>
      <c r="M180" s="65">
        <f t="shared" si="34"/>
        <v>210</v>
      </c>
      <c r="N180" s="17" t="s">
        <v>16</v>
      </c>
      <c r="O180" s="18">
        <v>105</v>
      </c>
      <c r="P180" s="122">
        <f t="shared" si="35"/>
        <v>105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28</v>
      </c>
      <c r="F185" s="71"/>
      <c r="G185" s="46">
        <f t="shared" si="30"/>
        <v>28</v>
      </c>
      <c r="H185" s="78">
        <v>0</v>
      </c>
      <c r="I185" s="76">
        <v>0</v>
      </c>
      <c r="J185" s="46">
        <f t="shared" si="31"/>
        <v>28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23</v>
      </c>
      <c r="F193" s="71">
        <v>5</v>
      </c>
      <c r="G193" s="46">
        <f t="shared" si="30"/>
        <v>28</v>
      </c>
      <c r="H193" s="78">
        <v>0</v>
      </c>
      <c r="I193" s="76">
        <v>0</v>
      </c>
      <c r="J193" s="46">
        <f t="shared" si="31"/>
        <v>27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18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25</v>
      </c>
      <c r="F196" s="71"/>
      <c r="G196" s="46">
        <f t="shared" si="30"/>
        <v>25</v>
      </c>
      <c r="H196" s="78">
        <v>0</v>
      </c>
      <c r="I196" s="76">
        <v>0</v>
      </c>
      <c r="J196" s="46">
        <f t="shared" si="31"/>
        <v>23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12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/>
      <c r="P198" s="122">
        <f t="shared" si="35"/>
        <v>450</v>
      </c>
      <c r="Q198" s="90">
        <v>64.38</v>
      </c>
      <c r="R198" s="43">
        <f t="shared" si="36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+'5'!J248</f>
        <v>20</v>
      </c>
      <c r="F248" s="71"/>
      <c r="G248" s="46">
        <f t="shared" si="42"/>
        <v>20</v>
      </c>
      <c r="H248" s="78">
        <v>0</v>
      </c>
      <c r="I248" s="76">
        <v>0</v>
      </c>
      <c r="J248" s="46">
        <f t="shared" si="43"/>
        <v>19</v>
      </c>
      <c r="K248" s="72">
        <v>1</v>
      </c>
      <c r="L248" s="20">
        <v>35</v>
      </c>
      <c r="M248" s="65">
        <f t="shared" si="34"/>
        <v>35</v>
      </c>
      <c r="N248" s="17" t="s">
        <v>16</v>
      </c>
      <c r="O248" s="18"/>
      <c r="P248" s="122">
        <f t="shared" si="35"/>
        <v>35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+'5'!J249</f>
        <v>7</v>
      </c>
      <c r="F249" s="71">
        <v>3</v>
      </c>
      <c r="G249" s="46">
        <f t="shared" si="42"/>
        <v>10</v>
      </c>
      <c r="H249" s="78">
        <v>0</v>
      </c>
      <c r="I249" s="76">
        <v>0</v>
      </c>
      <c r="J249" s="46">
        <f t="shared" si="43"/>
        <v>8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>
        <v>50</v>
      </c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+'5'!J250</f>
        <v>5</v>
      </c>
      <c r="F250" s="71">
        <v>5</v>
      </c>
      <c r="G250" s="46">
        <f t="shared" si="42"/>
        <v>10</v>
      </c>
      <c r="H250" s="78">
        <v>0</v>
      </c>
      <c r="I250" s="76">
        <v>0</v>
      </c>
      <c r="J250" s="46">
        <f t="shared" si="43"/>
        <v>8</v>
      </c>
      <c r="K250" s="72">
        <v>2</v>
      </c>
      <c r="L250" s="20">
        <v>50</v>
      </c>
      <c r="M250" s="65">
        <f t="shared" si="34"/>
        <v>100</v>
      </c>
      <c r="N250" s="17" t="s">
        <v>16</v>
      </c>
      <c r="O250" s="18"/>
      <c r="P250" s="122">
        <f t="shared" si="35"/>
        <v>100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1256.6999999999998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3345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480</v>
      </c>
      <c r="O264" s="2">
        <v>130</v>
      </c>
      <c r="P264" s="2">
        <v>200</v>
      </c>
      <c r="Q264" s="88">
        <v>100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V17" sqref="V17"/>
      <selection pane="topRight" activeCell="V17" sqref="V17"/>
      <selection pane="bottomLeft" activeCell="V17" sqref="V17"/>
      <selection pane="bottomRight" activeCell="H22" sqref="H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108</v>
      </c>
      <c r="F5" s="71"/>
      <c r="G5" s="46">
        <f t="shared" ref="G5:G26" si="0">E5+F5</f>
        <v>108</v>
      </c>
      <c r="H5" s="78">
        <v>0</v>
      </c>
      <c r="I5" s="76">
        <v>0</v>
      </c>
      <c r="J5" s="46">
        <f t="shared" ref="J5:J26" si="1">+G5-H5-K5-I5</f>
        <v>108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185</v>
      </c>
      <c r="F6" s="71"/>
      <c r="G6" s="46">
        <f t="shared" si="0"/>
        <v>185</v>
      </c>
      <c r="H6" s="78">
        <v>0</v>
      </c>
      <c r="I6" s="76">
        <v>0</v>
      </c>
      <c r="J6" s="46">
        <f t="shared" si="1"/>
        <v>185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27</v>
      </c>
      <c r="F11" s="71"/>
      <c r="G11" s="46">
        <f t="shared" si="0"/>
        <v>27</v>
      </c>
      <c r="H11" s="78">
        <v>0</v>
      </c>
      <c r="I11" s="76">
        <v>0</v>
      </c>
      <c r="J11" s="46">
        <f t="shared" si="1"/>
        <v>27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13</v>
      </c>
      <c r="F20" s="71"/>
      <c r="G20" s="46">
        <f t="shared" si="0"/>
        <v>13</v>
      </c>
      <c r="H20" s="78">
        <v>0</v>
      </c>
      <c r="I20" s="76">
        <v>0</v>
      </c>
      <c r="J20" s="46">
        <f t="shared" si="1"/>
        <v>10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65</v>
      </c>
      <c r="P20" s="122">
        <f t="shared" si="3"/>
        <v>130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106</v>
      </c>
      <c r="F22" s="71"/>
      <c r="G22" s="46">
        <f t="shared" si="0"/>
        <v>106</v>
      </c>
      <c r="H22" s="78">
        <v>0</v>
      </c>
      <c r="I22" s="76">
        <v>0</v>
      </c>
      <c r="J22" s="46">
        <f t="shared" si="1"/>
        <v>106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49</v>
      </c>
      <c r="F24" s="71"/>
      <c r="G24" s="46">
        <f t="shared" si="0"/>
        <v>49</v>
      </c>
      <c r="H24" s="78">
        <v>0</v>
      </c>
      <c r="I24" s="76">
        <v>0</v>
      </c>
      <c r="J24" s="46">
        <f t="shared" si="1"/>
        <v>49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6"/>
        <v>30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109</v>
      </c>
      <c r="F31" s="71"/>
      <c r="G31" s="46">
        <f t="shared" si="5"/>
        <v>109</v>
      </c>
      <c r="H31" s="78">
        <v>0</v>
      </c>
      <c r="I31" s="76">
        <v>0</v>
      </c>
      <c r="J31" s="46">
        <f t="shared" si="6"/>
        <v>109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12</v>
      </c>
      <c r="F33" s="71"/>
      <c r="G33" s="46">
        <f t="shared" si="5"/>
        <v>12</v>
      </c>
      <c r="H33" s="78">
        <v>0</v>
      </c>
      <c r="I33" s="76">
        <v>0</v>
      </c>
      <c r="J33" s="46">
        <f t="shared" si="6"/>
        <v>12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9</v>
      </c>
      <c r="F35" s="71"/>
      <c r="G35" s="46">
        <f t="shared" si="5"/>
        <v>9</v>
      </c>
      <c r="H35" s="78">
        <v>0</v>
      </c>
      <c r="I35" s="76">
        <v>0</v>
      </c>
      <c r="J35" s="46">
        <f t="shared" si="6"/>
        <v>8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19</v>
      </c>
      <c r="F46" s="71"/>
      <c r="G46" s="46">
        <f t="shared" si="5"/>
        <v>19</v>
      </c>
      <c r="H46" s="78">
        <v>0</v>
      </c>
      <c r="I46" s="76">
        <v>0</v>
      </c>
      <c r="J46" s="46">
        <f t="shared" si="6"/>
        <v>18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2">
        <f t="shared" si="3"/>
        <v>25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19</v>
      </c>
      <c r="F48" s="71"/>
      <c r="G48" s="46">
        <f t="shared" si="5"/>
        <v>19</v>
      </c>
      <c r="H48" s="78">
        <v>0</v>
      </c>
      <c r="I48" s="76">
        <v>0</v>
      </c>
      <c r="J48" s="46">
        <f t="shared" si="6"/>
        <v>19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2">
        <f>SUM(M49-O49)</f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28</v>
      </c>
      <c r="F53" s="71"/>
      <c r="G53" s="46">
        <f t="shared" si="5"/>
        <v>28</v>
      </c>
      <c r="H53" s="78">
        <v>0</v>
      </c>
      <c r="I53" s="76">
        <v>0</v>
      </c>
      <c r="J53" s="46">
        <f t="shared" si="6"/>
        <v>28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31</v>
      </c>
      <c r="F55" s="71"/>
      <c r="G55" s="46">
        <f t="shared" si="5"/>
        <v>31</v>
      </c>
      <c r="H55" s="78">
        <v>0</v>
      </c>
      <c r="I55" s="76">
        <v>0</v>
      </c>
      <c r="J55" s="46">
        <f t="shared" si="6"/>
        <v>29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120</v>
      </c>
      <c r="P55" s="122">
        <f>SUM(M55-O55)</f>
        <v>120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7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22">
        <f>SUM(M56-O56)</f>
        <v>60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24</v>
      </c>
      <c r="F57" s="71"/>
      <c r="G57" s="46">
        <f t="shared" si="5"/>
        <v>24</v>
      </c>
      <c r="H57" s="78">
        <v>0</v>
      </c>
      <c r="I57" s="76">
        <v>0</v>
      </c>
      <c r="J57" s="46">
        <f t="shared" si="6"/>
        <v>18</v>
      </c>
      <c r="K57" s="72">
        <v>6</v>
      </c>
      <c r="L57" s="15">
        <v>120</v>
      </c>
      <c r="M57" s="65">
        <f t="shared" si="2"/>
        <v>720</v>
      </c>
      <c r="N57" s="17" t="s">
        <v>16</v>
      </c>
      <c r="O57" s="18">
        <v>360</v>
      </c>
      <c r="P57" s="122">
        <f t="shared" si="3"/>
        <v>360</v>
      </c>
      <c r="Q57" s="121">
        <v>31.29</v>
      </c>
      <c r="R57" s="43">
        <f t="shared" si="4"/>
        <v>187.74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17</v>
      </c>
      <c r="F58" s="71"/>
      <c r="G58" s="46">
        <f t="shared" si="5"/>
        <v>17</v>
      </c>
      <c r="H58" s="78">
        <v>0</v>
      </c>
      <c r="I58" s="76">
        <v>0</v>
      </c>
      <c r="J58" s="46">
        <f t="shared" si="6"/>
        <v>16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2">
        <f t="shared" si="3"/>
        <v>60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26</v>
      </c>
      <c r="F59" s="71"/>
      <c r="G59" s="46">
        <f t="shared" si="5"/>
        <v>26</v>
      </c>
      <c r="H59" s="78">
        <v>0</v>
      </c>
      <c r="I59" s="76">
        <v>0</v>
      </c>
      <c r="J59" s="46">
        <f t="shared" si="6"/>
        <v>24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22">
        <f t="shared" si="3"/>
        <v>120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31</v>
      </c>
      <c r="F62" s="71"/>
      <c r="G62" s="46">
        <f t="shared" si="5"/>
        <v>31</v>
      </c>
      <c r="H62" s="78">
        <v>0</v>
      </c>
      <c r="I62" s="76">
        <v>0</v>
      </c>
      <c r="J62" s="46">
        <f t="shared" si="6"/>
        <v>25</v>
      </c>
      <c r="K62" s="72">
        <v>6</v>
      </c>
      <c r="L62" s="15">
        <v>120</v>
      </c>
      <c r="M62" s="65">
        <f t="shared" si="2"/>
        <v>720</v>
      </c>
      <c r="N62" s="17" t="s">
        <v>16</v>
      </c>
      <c r="O62" s="18">
        <v>360</v>
      </c>
      <c r="P62" s="122">
        <f t="shared" si="3"/>
        <v>360</v>
      </c>
      <c r="Q62" s="121">
        <v>26.69</v>
      </c>
      <c r="R62" s="43">
        <f t="shared" si="4"/>
        <v>160.14000000000001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5</v>
      </c>
      <c r="F83" s="71"/>
      <c r="G83" s="46">
        <f t="shared" si="5"/>
        <v>5</v>
      </c>
      <c r="H83" s="78">
        <v>0</v>
      </c>
      <c r="I83" s="76">
        <v>0</v>
      </c>
      <c r="J83" s="46">
        <f t="shared" si="6"/>
        <v>5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28</v>
      </c>
      <c r="F112" s="71"/>
      <c r="G112" s="46">
        <f t="shared" si="23"/>
        <v>28</v>
      </c>
      <c r="H112" s="78">
        <v>0</v>
      </c>
      <c r="I112" s="76">
        <v>0</v>
      </c>
      <c r="J112" s="46">
        <f t="shared" si="24"/>
        <v>28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9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20</v>
      </c>
      <c r="F180" s="71"/>
      <c r="G180" s="46">
        <f t="shared" si="30"/>
        <v>20</v>
      </c>
      <c r="H180" s="78">
        <v>0</v>
      </c>
      <c r="I180" s="76">
        <v>0</v>
      </c>
      <c r="J180" s="46">
        <f t="shared" si="31"/>
        <v>20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28</v>
      </c>
      <c r="F185" s="71"/>
      <c r="G185" s="46">
        <f t="shared" si="30"/>
        <v>28</v>
      </c>
      <c r="H185" s="78">
        <v>0</v>
      </c>
      <c r="I185" s="76">
        <v>0</v>
      </c>
      <c r="J185" s="46">
        <f t="shared" si="31"/>
        <v>28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27</v>
      </c>
      <c r="F193" s="71"/>
      <c r="G193" s="46">
        <f t="shared" si="30"/>
        <v>27</v>
      </c>
      <c r="H193" s="78">
        <v>0</v>
      </c>
      <c r="I193" s="76">
        <v>0</v>
      </c>
      <c r="J193" s="46">
        <f t="shared" si="31"/>
        <v>26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23</v>
      </c>
      <c r="F196" s="71"/>
      <c r="G196" s="46">
        <f t="shared" si="30"/>
        <v>23</v>
      </c>
      <c r="H196" s="78">
        <v>0</v>
      </c>
      <c r="I196" s="76">
        <v>0</v>
      </c>
      <c r="J196" s="46">
        <f t="shared" si="31"/>
        <v>23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>
        <v>23</v>
      </c>
      <c r="G197" s="46">
        <f t="shared" si="30"/>
        <v>23</v>
      </c>
      <c r="H197" s="78">
        <v>0</v>
      </c>
      <c r="I197" s="76">
        <v>0</v>
      </c>
      <c r="J197" s="46">
        <f t="shared" si="31"/>
        <v>23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+'6'!J248</f>
        <v>19</v>
      </c>
      <c r="F248" s="71"/>
      <c r="G248" s="46">
        <f t="shared" si="42"/>
        <v>19</v>
      </c>
      <c r="H248" s="78">
        <v>0</v>
      </c>
      <c r="I248" s="76">
        <v>0</v>
      </c>
      <c r="J248" s="46">
        <f t="shared" si="43"/>
        <v>19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+'6'!J249</f>
        <v>8</v>
      </c>
      <c r="F249" s="71"/>
      <c r="G249" s="46">
        <f t="shared" si="42"/>
        <v>8</v>
      </c>
      <c r="H249" s="78">
        <v>0</v>
      </c>
      <c r="I249" s="76">
        <v>0</v>
      </c>
      <c r="J249" s="46">
        <f t="shared" si="43"/>
        <v>8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+'6'!J250</f>
        <v>8</v>
      </c>
      <c r="F250" s="71"/>
      <c r="G250" s="46">
        <f t="shared" si="42"/>
        <v>8</v>
      </c>
      <c r="H250" s="78">
        <v>0</v>
      </c>
      <c r="I250" s="76">
        <v>0</v>
      </c>
      <c r="J250" s="46">
        <f t="shared" si="43"/>
        <v>8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849.96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2975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1180</v>
      </c>
      <c r="O264" s="2">
        <v>50</v>
      </c>
      <c r="P264" s="2">
        <v>190</v>
      </c>
      <c r="Q264" s="88">
        <v>240</v>
      </c>
      <c r="R264" s="2">
        <v>100</v>
      </c>
      <c r="S264" s="2">
        <v>120</v>
      </c>
      <c r="T264" s="2">
        <v>120</v>
      </c>
      <c r="U264" s="2">
        <v>240</v>
      </c>
      <c r="V264" s="2">
        <v>120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1195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600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600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V17" sqref="V17"/>
      <selection pane="topRight" activeCell="V17" sqref="V17"/>
      <selection pane="bottomLeft" activeCell="V17" sqref="V17"/>
      <selection pane="bottomRight" activeCell="N18" sqref="N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108</v>
      </c>
      <c r="F5" s="71"/>
      <c r="G5" s="46">
        <f t="shared" ref="G5:G26" si="0">E5+F5</f>
        <v>108</v>
      </c>
      <c r="H5" s="78">
        <v>0</v>
      </c>
      <c r="I5" s="76">
        <v>0</v>
      </c>
      <c r="J5" s="46">
        <f t="shared" ref="J5:J26" si="1">+G5-H5-K5-I5</f>
        <v>108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185</v>
      </c>
      <c r="F6" s="71"/>
      <c r="G6" s="46">
        <f t="shared" si="0"/>
        <v>185</v>
      </c>
      <c r="H6" s="78">
        <v>0</v>
      </c>
      <c r="I6" s="76">
        <v>0</v>
      </c>
      <c r="J6" s="46">
        <f t="shared" si="1"/>
        <v>184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27</v>
      </c>
      <c r="F11" s="71"/>
      <c r="G11" s="46">
        <f t="shared" si="0"/>
        <v>27</v>
      </c>
      <c r="H11" s="78">
        <v>0</v>
      </c>
      <c r="I11" s="76">
        <v>0</v>
      </c>
      <c r="J11" s="46">
        <f t="shared" si="1"/>
        <v>26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9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106</v>
      </c>
      <c r="F22" s="71"/>
      <c r="G22" s="46">
        <f t="shared" si="0"/>
        <v>106</v>
      </c>
      <c r="H22" s="78">
        <v>0</v>
      </c>
      <c r="I22" s="76">
        <v>0</v>
      </c>
      <c r="J22" s="46">
        <f t="shared" si="1"/>
        <v>102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49</v>
      </c>
      <c r="F24" s="71"/>
      <c r="G24" s="46">
        <f t="shared" si="0"/>
        <v>49</v>
      </c>
      <c r="H24" s="78">
        <v>0</v>
      </c>
      <c r="I24" s="76">
        <v>0</v>
      </c>
      <c r="J24" s="46">
        <f t="shared" si="1"/>
        <v>49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30</v>
      </c>
      <c r="F28" s="71"/>
      <c r="G28" s="46">
        <f t="shared" si="5"/>
        <v>30</v>
      </c>
      <c r="H28" s="78">
        <v>0</v>
      </c>
      <c r="I28" s="76">
        <v>0</v>
      </c>
      <c r="J28" s="46">
        <f t="shared" si="6"/>
        <v>30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109</v>
      </c>
      <c r="F31" s="71"/>
      <c r="G31" s="46">
        <f t="shared" si="5"/>
        <v>109</v>
      </c>
      <c r="H31" s="78">
        <v>0</v>
      </c>
      <c r="I31" s="76">
        <v>0</v>
      </c>
      <c r="J31" s="46">
        <f t="shared" si="6"/>
        <v>109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5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12</v>
      </c>
      <c r="F33" s="71"/>
      <c r="G33" s="46">
        <f t="shared" si="5"/>
        <v>12</v>
      </c>
      <c r="H33" s="78">
        <v>0</v>
      </c>
      <c r="I33" s="76">
        <v>0</v>
      </c>
      <c r="J33" s="46">
        <f t="shared" si="6"/>
        <v>12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7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18</v>
      </c>
      <c r="F46" s="71"/>
      <c r="G46" s="46">
        <f t="shared" si="5"/>
        <v>18</v>
      </c>
      <c r="H46" s="78">
        <v>0</v>
      </c>
      <c r="I46" s="76">
        <v>0</v>
      </c>
      <c r="J46" s="46">
        <f t="shared" si="6"/>
        <v>18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19</v>
      </c>
      <c r="F48" s="71"/>
      <c r="G48" s="46">
        <f t="shared" si="5"/>
        <v>19</v>
      </c>
      <c r="H48" s="78">
        <v>0</v>
      </c>
      <c r="I48" s="76">
        <v>0</v>
      </c>
      <c r="J48" s="46">
        <f t="shared" si="6"/>
        <v>19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28</v>
      </c>
      <c r="F53" s="71"/>
      <c r="G53" s="46">
        <f t="shared" si="5"/>
        <v>28</v>
      </c>
      <c r="H53" s="78">
        <v>0</v>
      </c>
      <c r="I53" s="76">
        <v>0</v>
      </c>
      <c r="J53" s="46">
        <f t="shared" si="6"/>
        <v>28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29</v>
      </c>
      <c r="F55" s="71"/>
      <c r="G55" s="46">
        <f t="shared" si="5"/>
        <v>29</v>
      </c>
      <c r="H55" s="78">
        <v>0</v>
      </c>
      <c r="I55" s="76">
        <v>0</v>
      </c>
      <c r="J55" s="46">
        <f t="shared" si="6"/>
        <v>28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2">
        <f>SUM(M55-O55)</f>
        <v>60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18</v>
      </c>
      <c r="F57" s="71"/>
      <c r="G57" s="46">
        <f t="shared" si="5"/>
        <v>18</v>
      </c>
      <c r="H57" s="78">
        <v>0</v>
      </c>
      <c r="I57" s="76">
        <v>0</v>
      </c>
      <c r="J57" s="46">
        <f t="shared" si="6"/>
        <v>18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16</v>
      </c>
      <c r="F58" s="71"/>
      <c r="G58" s="46">
        <f t="shared" si="5"/>
        <v>16</v>
      </c>
      <c r="H58" s="78">
        <v>0</v>
      </c>
      <c r="I58" s="76">
        <v>0</v>
      </c>
      <c r="J58" s="46">
        <f t="shared" si="6"/>
        <v>15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2">
        <f t="shared" si="3"/>
        <v>60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24</v>
      </c>
      <c r="F59" s="71"/>
      <c r="G59" s="46">
        <f t="shared" si="5"/>
        <v>24</v>
      </c>
      <c r="H59" s="78">
        <v>0</v>
      </c>
      <c r="I59" s="76">
        <v>0</v>
      </c>
      <c r="J59" s="46">
        <f t="shared" si="6"/>
        <v>22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22">
        <f t="shared" si="3"/>
        <v>120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25</v>
      </c>
      <c r="F62" s="71"/>
      <c r="G62" s="46">
        <f t="shared" si="5"/>
        <v>25</v>
      </c>
      <c r="H62" s="78">
        <v>0</v>
      </c>
      <c r="I62" s="76">
        <v>0</v>
      </c>
      <c r="J62" s="46">
        <f t="shared" si="6"/>
        <v>23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120</v>
      </c>
      <c r="P62" s="122">
        <f t="shared" si="3"/>
        <v>120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5</v>
      </c>
      <c r="F83" s="71"/>
      <c r="G83" s="46">
        <f t="shared" si="5"/>
        <v>5</v>
      </c>
      <c r="H83" s="78">
        <v>0</v>
      </c>
      <c r="I83" s="76">
        <v>0</v>
      </c>
      <c r="J83" s="46">
        <f t="shared" si="6"/>
        <v>5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28</v>
      </c>
      <c r="F112" s="71"/>
      <c r="G112" s="46">
        <f t="shared" si="23"/>
        <v>28</v>
      </c>
      <c r="H112" s="78">
        <v>0</v>
      </c>
      <c r="I112" s="76">
        <v>0</v>
      </c>
      <c r="J112" s="46">
        <f t="shared" si="24"/>
        <v>28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7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9</v>
      </c>
      <c r="F132" s="71"/>
      <c r="G132" s="46">
        <f t="shared" si="23"/>
        <v>9</v>
      </c>
      <c r="H132" s="78">
        <v>0</v>
      </c>
      <c r="I132" s="76">
        <v>0</v>
      </c>
      <c r="J132" s="46">
        <f t="shared" si="24"/>
        <v>9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8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20</v>
      </c>
      <c r="F180" s="71"/>
      <c r="G180" s="46">
        <f t="shared" si="30"/>
        <v>20</v>
      </c>
      <c r="H180" s="78">
        <v>0</v>
      </c>
      <c r="I180" s="76">
        <v>0</v>
      </c>
      <c r="J180" s="46">
        <f t="shared" si="31"/>
        <v>20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28</v>
      </c>
      <c r="F185" s="71"/>
      <c r="G185" s="46">
        <f t="shared" si="30"/>
        <v>28</v>
      </c>
      <c r="H185" s="78">
        <v>0</v>
      </c>
      <c r="I185" s="76">
        <v>0</v>
      </c>
      <c r="J185" s="46">
        <f t="shared" si="31"/>
        <v>28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26</v>
      </c>
      <c r="F193" s="71"/>
      <c r="G193" s="46">
        <f t="shared" si="30"/>
        <v>26</v>
      </c>
      <c r="H193" s="78">
        <v>0</v>
      </c>
      <c r="I193" s="76">
        <v>0</v>
      </c>
      <c r="J193" s="46">
        <f t="shared" si="31"/>
        <v>26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6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23</v>
      </c>
      <c r="F196" s="71"/>
      <c r="G196" s="46">
        <f t="shared" si="30"/>
        <v>23</v>
      </c>
      <c r="H196" s="78">
        <v>0</v>
      </c>
      <c r="I196" s="76">
        <v>0</v>
      </c>
      <c r="J196" s="46">
        <f t="shared" si="31"/>
        <v>23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23</v>
      </c>
      <c r="F197" s="71"/>
      <c r="G197" s="46">
        <f t="shared" si="30"/>
        <v>23</v>
      </c>
      <c r="H197" s="78">
        <v>0</v>
      </c>
      <c r="I197" s="76">
        <v>0</v>
      </c>
      <c r="J197" s="46">
        <f t="shared" si="31"/>
        <v>23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+'7'!J248</f>
        <v>19</v>
      </c>
      <c r="F248" s="71"/>
      <c r="G248" s="46">
        <f t="shared" si="42"/>
        <v>19</v>
      </c>
      <c r="H248" s="78">
        <v>0</v>
      </c>
      <c r="I248" s="76">
        <v>0</v>
      </c>
      <c r="J248" s="46">
        <f t="shared" si="43"/>
        <v>19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+'7'!J249</f>
        <v>8</v>
      </c>
      <c r="F249" s="71"/>
      <c r="G249" s="46">
        <f t="shared" si="42"/>
        <v>8</v>
      </c>
      <c r="H249" s="78">
        <v>0</v>
      </c>
      <c r="I249" s="76">
        <v>0</v>
      </c>
      <c r="J249" s="46">
        <f t="shared" si="43"/>
        <v>8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+'7'!J250</f>
        <v>8</v>
      </c>
      <c r="F250" s="71"/>
      <c r="G250" s="46">
        <f t="shared" si="42"/>
        <v>8</v>
      </c>
      <c r="H250" s="78">
        <v>0</v>
      </c>
      <c r="I250" s="76">
        <v>0</v>
      </c>
      <c r="J250" s="46">
        <f t="shared" si="43"/>
        <v>8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698.88000000000011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555</v>
      </c>
      <c r="O264" s="2">
        <v>240</v>
      </c>
      <c r="P264" s="2">
        <v>65</v>
      </c>
      <c r="Q264" s="88">
        <v>130</v>
      </c>
      <c r="R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V17" sqref="V17"/>
      <selection pane="topRight" activeCell="V17" sqref="V17"/>
      <selection pane="bottomLeft" activeCell="V17" sqref="V17"/>
      <selection pane="bottomRight" activeCell="P115" sqref="P115:P19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108</v>
      </c>
      <c r="F5" s="71"/>
      <c r="G5" s="46">
        <f t="shared" ref="G5:G26" si="0">E5+F5</f>
        <v>108</v>
      </c>
      <c r="H5" s="78">
        <v>0</v>
      </c>
      <c r="I5" s="76">
        <v>0</v>
      </c>
      <c r="J5" s="46">
        <f t="shared" ref="J5:J26" si="1">+G5-H5-K5-I5</f>
        <v>106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2">
        <f>SUM(M5-O5)</f>
        <v>50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184</v>
      </c>
      <c r="F6" s="71"/>
      <c r="G6" s="46">
        <f t="shared" si="0"/>
        <v>184</v>
      </c>
      <c r="H6" s="78">
        <v>0</v>
      </c>
      <c r="I6" s="76">
        <v>0</v>
      </c>
      <c r="J6" s="46">
        <f t="shared" si="1"/>
        <v>182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50</v>
      </c>
      <c r="P6" s="122">
        <f t="shared" ref="P6:P80" si="3">SUM(M6-O6)</f>
        <v>150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26</v>
      </c>
      <c r="F11" s="71"/>
      <c r="G11" s="46">
        <f t="shared" si="0"/>
        <v>26</v>
      </c>
      <c r="H11" s="78">
        <v>0</v>
      </c>
      <c r="I11" s="76">
        <v>0</v>
      </c>
      <c r="J11" s="46">
        <f t="shared" si="1"/>
        <v>26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102</v>
      </c>
      <c r="F22" s="71"/>
      <c r="G22" s="46">
        <f t="shared" si="0"/>
        <v>102</v>
      </c>
      <c r="H22" s="78">
        <v>0</v>
      </c>
      <c r="I22" s="76">
        <v>0</v>
      </c>
      <c r="J22" s="46">
        <f t="shared" si="1"/>
        <v>92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>
        <v>500</v>
      </c>
      <c r="P22" s="122">
        <f t="shared" si="3"/>
        <v>500</v>
      </c>
      <c r="Q22" s="121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49</v>
      </c>
      <c r="F24" s="71"/>
      <c r="G24" s="46">
        <f t="shared" si="0"/>
        <v>49</v>
      </c>
      <c r="H24" s="78">
        <v>0</v>
      </c>
      <c r="I24" s="76">
        <v>0</v>
      </c>
      <c r="J24" s="46">
        <f t="shared" si="1"/>
        <v>43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>
        <v>300</v>
      </c>
      <c r="P24" s="122">
        <f t="shared" si="3"/>
        <v>300</v>
      </c>
      <c r="Q24" s="121">
        <v>38.659999999999997</v>
      </c>
      <c r="R24" s="43">
        <f t="shared" si="4"/>
        <v>231.95999999999998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30</v>
      </c>
      <c r="F28" s="71"/>
      <c r="G28" s="46">
        <f t="shared" si="5"/>
        <v>30</v>
      </c>
      <c r="H28" s="78">
        <v>0</v>
      </c>
      <c r="I28" s="76">
        <v>0</v>
      </c>
      <c r="J28" s="46">
        <f t="shared" si="6"/>
        <v>22</v>
      </c>
      <c r="K28" s="72">
        <v>8</v>
      </c>
      <c r="L28" s="15">
        <v>100</v>
      </c>
      <c r="M28" s="65">
        <f t="shared" si="2"/>
        <v>800</v>
      </c>
      <c r="N28" s="17" t="s">
        <v>16</v>
      </c>
      <c r="O28" s="18">
        <v>400</v>
      </c>
      <c r="P28" s="122">
        <f t="shared" si="3"/>
        <v>400</v>
      </c>
      <c r="Q28" s="121">
        <v>30.86</v>
      </c>
      <c r="R28" s="43">
        <f t="shared" si="4"/>
        <v>246.88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109</v>
      </c>
      <c r="F31" s="71"/>
      <c r="G31" s="46">
        <f t="shared" si="5"/>
        <v>109</v>
      </c>
      <c r="H31" s="78">
        <v>0</v>
      </c>
      <c r="I31" s="76">
        <v>0</v>
      </c>
      <c r="J31" s="46">
        <f t="shared" si="6"/>
        <v>100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>
        <v>450</v>
      </c>
      <c r="P31" s="122">
        <f t="shared" si="3"/>
        <v>450</v>
      </c>
      <c r="Q31" s="121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12</v>
      </c>
      <c r="F33" s="71"/>
      <c r="G33" s="46">
        <f t="shared" si="5"/>
        <v>12</v>
      </c>
      <c r="H33" s="78">
        <v>0</v>
      </c>
      <c r="I33" s="76">
        <v>0</v>
      </c>
      <c r="J33" s="46">
        <f t="shared" si="6"/>
        <v>12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18</v>
      </c>
      <c r="F46" s="71"/>
      <c r="G46" s="46">
        <f t="shared" si="5"/>
        <v>18</v>
      </c>
      <c r="H46" s="78">
        <v>0</v>
      </c>
      <c r="I46" s="76">
        <v>0</v>
      </c>
      <c r="J46" s="46">
        <f t="shared" si="6"/>
        <v>16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22">
        <f t="shared" si="3"/>
        <v>50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19</v>
      </c>
      <c r="F48" s="71"/>
      <c r="G48" s="46">
        <f t="shared" si="5"/>
        <v>19</v>
      </c>
      <c r="H48" s="78">
        <v>0</v>
      </c>
      <c r="I48" s="76">
        <v>0</v>
      </c>
      <c r="J48" s="46">
        <f t="shared" si="6"/>
        <v>19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28</v>
      </c>
      <c r="F53" s="71"/>
      <c r="G53" s="46">
        <f t="shared" si="5"/>
        <v>28</v>
      </c>
      <c r="H53" s="78">
        <v>0</v>
      </c>
      <c r="I53" s="76">
        <v>0</v>
      </c>
      <c r="J53" s="46">
        <f t="shared" si="6"/>
        <v>26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>SUM(M53-O53)</f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28</v>
      </c>
      <c r="F55" s="71"/>
      <c r="G55" s="46">
        <f t="shared" si="5"/>
        <v>28</v>
      </c>
      <c r="H55" s="78">
        <v>0</v>
      </c>
      <c r="I55" s="76">
        <v>0</v>
      </c>
      <c r="J55" s="46">
        <f t="shared" si="6"/>
        <v>28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18</v>
      </c>
      <c r="F57" s="71"/>
      <c r="G57" s="46">
        <f t="shared" si="5"/>
        <v>18</v>
      </c>
      <c r="H57" s="78">
        <v>0</v>
      </c>
      <c r="I57" s="76">
        <v>0</v>
      </c>
      <c r="J57" s="46">
        <f t="shared" si="6"/>
        <v>18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15</v>
      </c>
      <c r="F58" s="71"/>
      <c r="G58" s="46">
        <f t="shared" si="5"/>
        <v>15</v>
      </c>
      <c r="H58" s="78">
        <v>0</v>
      </c>
      <c r="I58" s="76">
        <v>0</v>
      </c>
      <c r="J58" s="46">
        <f t="shared" si="6"/>
        <v>15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22</v>
      </c>
      <c r="F59" s="71"/>
      <c r="G59" s="46">
        <f t="shared" si="5"/>
        <v>22</v>
      </c>
      <c r="H59" s="78">
        <v>0</v>
      </c>
      <c r="I59" s="76">
        <v>0</v>
      </c>
      <c r="J59" s="46">
        <f t="shared" si="6"/>
        <v>22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23</v>
      </c>
      <c r="F62" s="71"/>
      <c r="G62" s="46">
        <f t="shared" si="5"/>
        <v>23</v>
      </c>
      <c r="H62" s="78">
        <v>0</v>
      </c>
      <c r="I62" s="76">
        <v>0</v>
      </c>
      <c r="J62" s="46">
        <f t="shared" si="6"/>
        <v>23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5</v>
      </c>
      <c r="F83" s="71"/>
      <c r="G83" s="46">
        <f t="shared" si="5"/>
        <v>5</v>
      </c>
      <c r="H83" s="78">
        <v>0</v>
      </c>
      <c r="I83" s="76">
        <v>0</v>
      </c>
      <c r="J83" s="46">
        <f t="shared" si="6"/>
        <v>5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28</v>
      </c>
      <c r="F112" s="71"/>
      <c r="G112" s="46">
        <f t="shared" si="23"/>
        <v>28</v>
      </c>
      <c r="H112" s="78">
        <v>0</v>
      </c>
      <c r="I112" s="76">
        <v>0</v>
      </c>
      <c r="J112" s="46">
        <f t="shared" si="24"/>
        <v>28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9</v>
      </c>
      <c r="F132" s="71"/>
      <c r="G132" s="46">
        <f t="shared" si="23"/>
        <v>9</v>
      </c>
      <c r="H132" s="78">
        <v>0</v>
      </c>
      <c r="I132" s="76">
        <v>0</v>
      </c>
      <c r="J132" s="46">
        <f t="shared" si="24"/>
        <v>8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20</v>
      </c>
      <c r="F180" s="71"/>
      <c r="G180" s="46">
        <f t="shared" si="30"/>
        <v>20</v>
      </c>
      <c r="H180" s="78">
        <v>0</v>
      </c>
      <c r="I180" s="76">
        <v>0</v>
      </c>
      <c r="J180" s="46">
        <f t="shared" si="31"/>
        <v>19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28</v>
      </c>
      <c r="F185" s="71"/>
      <c r="G185" s="46">
        <f t="shared" si="30"/>
        <v>28</v>
      </c>
      <c r="H185" s="78">
        <v>0</v>
      </c>
      <c r="I185" s="76">
        <v>0</v>
      </c>
      <c r="J185" s="46">
        <f t="shared" si="31"/>
        <v>27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26</v>
      </c>
      <c r="F193" s="71"/>
      <c r="G193" s="46">
        <f t="shared" si="30"/>
        <v>26</v>
      </c>
      <c r="H193" s="78">
        <v>0</v>
      </c>
      <c r="I193" s="76">
        <v>0</v>
      </c>
      <c r="J193" s="46">
        <f t="shared" si="31"/>
        <v>24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2</v>
      </c>
      <c r="K195" s="72">
        <v>4</v>
      </c>
      <c r="L195" s="20">
        <v>60</v>
      </c>
      <c r="M195" s="65">
        <f t="shared" si="34"/>
        <v>240</v>
      </c>
      <c r="N195" s="17" t="s">
        <v>16</v>
      </c>
      <c r="O195" s="18"/>
      <c r="P195" s="122">
        <f t="shared" si="35"/>
        <v>240</v>
      </c>
      <c r="Q195" s="90">
        <v>38</v>
      </c>
      <c r="R195" s="43">
        <f t="shared" si="36"/>
        <v>152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23</v>
      </c>
      <c r="F196" s="71"/>
      <c r="G196" s="46">
        <f t="shared" si="30"/>
        <v>23</v>
      </c>
      <c r="H196" s="78">
        <v>0</v>
      </c>
      <c r="I196" s="76">
        <v>0</v>
      </c>
      <c r="J196" s="46">
        <f t="shared" si="31"/>
        <v>21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23</v>
      </c>
      <c r="F197" s="71"/>
      <c r="G197" s="46">
        <f t="shared" si="30"/>
        <v>23</v>
      </c>
      <c r="H197" s="78">
        <v>0</v>
      </c>
      <c r="I197" s="76">
        <v>0</v>
      </c>
      <c r="J197" s="46">
        <f t="shared" si="31"/>
        <v>23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+'8'!J248</f>
        <v>19</v>
      </c>
      <c r="F248" s="71"/>
      <c r="G248" s="46">
        <f t="shared" si="42"/>
        <v>19</v>
      </c>
      <c r="H248" s="78">
        <v>0</v>
      </c>
      <c r="I248" s="76">
        <v>0</v>
      </c>
      <c r="J248" s="46">
        <f t="shared" si="43"/>
        <v>19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+'8'!J249</f>
        <v>8</v>
      </c>
      <c r="F249" s="71"/>
      <c r="G249" s="46">
        <f t="shared" si="42"/>
        <v>8</v>
      </c>
      <c r="H249" s="78">
        <v>0</v>
      </c>
      <c r="I249" s="76">
        <v>0</v>
      </c>
      <c r="J249" s="46">
        <f t="shared" si="43"/>
        <v>8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+'8'!J250</f>
        <v>8</v>
      </c>
      <c r="F250" s="71"/>
      <c r="G250" s="46">
        <f t="shared" si="42"/>
        <v>8</v>
      </c>
      <c r="H250" s="78">
        <v>0</v>
      </c>
      <c r="I250" s="76">
        <v>0</v>
      </c>
      <c r="J250" s="46">
        <f t="shared" si="43"/>
        <v>8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1975.76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5110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370</v>
      </c>
      <c r="O264" s="2">
        <v>100</v>
      </c>
      <c r="P264" s="2">
        <v>270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V17" sqref="V17"/>
      <selection pane="topRight" activeCell="V17" sqref="V17"/>
      <selection pane="bottomLeft" activeCell="V17" sqref="V17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106</v>
      </c>
      <c r="F5" s="71"/>
      <c r="G5" s="46">
        <f t="shared" ref="G5:G26" si="0">E5+F5</f>
        <v>106</v>
      </c>
      <c r="H5" s="78">
        <v>0</v>
      </c>
      <c r="I5" s="76">
        <v>0</v>
      </c>
      <c r="J5" s="46">
        <f t="shared" ref="J5:J26" si="1">+G5-H5-K5-I5</f>
        <v>104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2">
        <f>SUM(M5-O5)</f>
        <v>50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182</v>
      </c>
      <c r="F6" s="71"/>
      <c r="G6" s="46">
        <f t="shared" si="0"/>
        <v>182</v>
      </c>
      <c r="H6" s="78">
        <v>0</v>
      </c>
      <c r="I6" s="76">
        <v>0</v>
      </c>
      <c r="J6" s="46">
        <f t="shared" si="1"/>
        <v>182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26</v>
      </c>
      <c r="F11" s="71"/>
      <c r="G11" s="46">
        <f t="shared" si="0"/>
        <v>26</v>
      </c>
      <c r="H11" s="78">
        <v>0</v>
      </c>
      <c r="I11" s="76">
        <v>0</v>
      </c>
      <c r="J11" s="46">
        <f t="shared" si="1"/>
        <v>26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92</v>
      </c>
      <c r="F22" s="71"/>
      <c r="G22" s="46">
        <f t="shared" si="0"/>
        <v>92</v>
      </c>
      <c r="H22" s="78">
        <v>0</v>
      </c>
      <c r="I22" s="76">
        <v>0</v>
      </c>
      <c r="J22" s="46">
        <f t="shared" si="1"/>
        <v>89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43</v>
      </c>
      <c r="F24" s="71"/>
      <c r="G24" s="46">
        <f t="shared" si="0"/>
        <v>43</v>
      </c>
      <c r="H24" s="78">
        <v>0</v>
      </c>
      <c r="I24" s="76">
        <v>0</v>
      </c>
      <c r="J24" s="46">
        <f t="shared" si="1"/>
        <v>40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100</v>
      </c>
      <c r="P24" s="122">
        <f t="shared" si="3"/>
        <v>200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22</v>
      </c>
      <c r="F28" s="71"/>
      <c r="G28" s="46">
        <f t="shared" si="5"/>
        <v>22</v>
      </c>
      <c r="H28" s="78">
        <v>0</v>
      </c>
      <c r="I28" s="76">
        <v>0</v>
      </c>
      <c r="J28" s="46">
        <f t="shared" si="6"/>
        <v>20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100</v>
      </c>
      <c r="F31" s="71"/>
      <c r="G31" s="46">
        <f t="shared" si="5"/>
        <v>100</v>
      </c>
      <c r="H31" s="78">
        <v>0</v>
      </c>
      <c r="I31" s="76">
        <v>0</v>
      </c>
      <c r="J31" s="46">
        <f t="shared" si="6"/>
        <v>92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400</v>
      </c>
      <c r="P31" s="122">
        <f t="shared" si="3"/>
        <v>400</v>
      </c>
      <c r="Q31" s="121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12</v>
      </c>
      <c r="F33" s="71"/>
      <c r="G33" s="46">
        <f t="shared" si="5"/>
        <v>12</v>
      </c>
      <c r="H33" s="78">
        <v>0</v>
      </c>
      <c r="I33" s="76">
        <v>0</v>
      </c>
      <c r="J33" s="46">
        <f t="shared" si="6"/>
        <v>12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19</v>
      </c>
      <c r="F48" s="71"/>
      <c r="G48" s="46">
        <f t="shared" si="5"/>
        <v>19</v>
      </c>
      <c r="H48" s="78">
        <v>0</v>
      </c>
      <c r="I48" s="76">
        <v>0</v>
      </c>
      <c r="J48" s="46">
        <f t="shared" si="6"/>
        <v>19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ref="P49:P59" si="7"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2">
        <f t="shared" si="7"/>
        <v>50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26</v>
      </c>
      <c r="F53" s="71"/>
      <c r="G53" s="46">
        <f t="shared" si="5"/>
        <v>26</v>
      </c>
      <c r="H53" s="78">
        <v>0</v>
      </c>
      <c r="I53" s="76">
        <v>0</v>
      </c>
      <c r="J53" s="46">
        <f t="shared" si="6"/>
        <v>24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 t="shared" si="7"/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28</v>
      </c>
      <c r="F55" s="71"/>
      <c r="G55" s="46">
        <f t="shared" si="5"/>
        <v>28</v>
      </c>
      <c r="H55" s="78">
        <v>0</v>
      </c>
      <c r="I55" s="76">
        <v>0</v>
      </c>
      <c r="J55" s="46">
        <f t="shared" si="6"/>
        <v>26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120</v>
      </c>
      <c r="P55" s="122">
        <f t="shared" si="7"/>
        <v>120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18</v>
      </c>
      <c r="F57" s="71"/>
      <c r="G57" s="46">
        <f t="shared" si="5"/>
        <v>18</v>
      </c>
      <c r="H57" s="78">
        <v>0</v>
      </c>
      <c r="I57" s="76">
        <v>0</v>
      </c>
      <c r="J57" s="46">
        <f t="shared" si="6"/>
        <v>18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15</v>
      </c>
      <c r="F58" s="71"/>
      <c r="G58" s="46">
        <f t="shared" si="5"/>
        <v>15</v>
      </c>
      <c r="H58" s="78">
        <v>0</v>
      </c>
      <c r="I58" s="76">
        <v>0</v>
      </c>
      <c r="J58" s="46">
        <f t="shared" si="6"/>
        <v>13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22">
        <f t="shared" si="7"/>
        <v>170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22</v>
      </c>
      <c r="F59" s="71"/>
      <c r="G59" s="46">
        <f t="shared" si="5"/>
        <v>22</v>
      </c>
      <c r="H59" s="78">
        <v>0</v>
      </c>
      <c r="I59" s="76">
        <v>0</v>
      </c>
      <c r="J59" s="46">
        <f t="shared" si="6"/>
        <v>21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2">
        <f t="shared" si="7"/>
        <v>60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23</v>
      </c>
      <c r="F62" s="71"/>
      <c r="G62" s="46">
        <f t="shared" si="5"/>
        <v>23</v>
      </c>
      <c r="H62" s="78">
        <v>0</v>
      </c>
      <c r="I62" s="76">
        <v>0</v>
      </c>
      <c r="J62" s="46">
        <f t="shared" si="6"/>
        <v>21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5</v>
      </c>
      <c r="F83" s="71"/>
      <c r="G83" s="46">
        <f t="shared" si="5"/>
        <v>5</v>
      </c>
      <c r="H83" s="78">
        <v>0</v>
      </c>
      <c r="I83" s="76">
        <v>0</v>
      </c>
      <c r="J83" s="46">
        <f t="shared" si="6"/>
        <v>5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28</v>
      </c>
      <c r="F112" s="71"/>
      <c r="G112" s="46">
        <f t="shared" si="24"/>
        <v>28</v>
      </c>
      <c r="H112" s="78">
        <v>0</v>
      </c>
      <c r="I112" s="76">
        <v>0</v>
      </c>
      <c r="J112" s="46">
        <f t="shared" si="25"/>
        <v>28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8</v>
      </c>
      <c r="F113" s="71"/>
      <c r="G113" s="46">
        <f t="shared" si="24"/>
        <v>8</v>
      </c>
      <c r="H113" s="78">
        <v>0</v>
      </c>
      <c r="I113" s="76">
        <v>0</v>
      </c>
      <c r="J113" s="46">
        <f t="shared" si="25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6</v>
      </c>
      <c r="F115" s="71"/>
      <c r="G115" s="46">
        <f t="shared" si="24"/>
        <v>6</v>
      </c>
      <c r="H115" s="78">
        <v>0</v>
      </c>
      <c r="I115" s="76">
        <v>0</v>
      </c>
      <c r="J115" s="46">
        <f t="shared" si="25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0</v>
      </c>
      <c r="F116" s="71"/>
      <c r="G116" s="46">
        <f t="shared" si="24"/>
        <v>0</v>
      </c>
      <c r="H116" s="78">
        <v>0</v>
      </c>
      <c r="I116" s="76">
        <v>0</v>
      </c>
      <c r="J116" s="46">
        <f t="shared" si="25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8</v>
      </c>
      <c r="F132" s="71"/>
      <c r="G132" s="46">
        <f t="shared" si="24"/>
        <v>8</v>
      </c>
      <c r="H132" s="78">
        <v>0</v>
      </c>
      <c r="I132" s="76">
        <v>0</v>
      </c>
      <c r="J132" s="46">
        <f t="shared" si="25"/>
        <v>7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9"/>
        <v>60</v>
      </c>
      <c r="Q132" s="9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8</v>
      </c>
      <c r="F133" s="71"/>
      <c r="G133" s="46">
        <f t="shared" si="24"/>
        <v>8</v>
      </c>
      <c r="H133" s="78">
        <v>0</v>
      </c>
      <c r="I133" s="76">
        <v>0</v>
      </c>
      <c r="J133" s="46">
        <f t="shared" si="25"/>
        <v>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8</v>
      </c>
      <c r="F175" s="71"/>
      <c r="G175" s="46">
        <f t="shared" si="31"/>
        <v>8</v>
      </c>
      <c r="H175" s="78">
        <v>0</v>
      </c>
      <c r="I175" s="76">
        <v>0</v>
      </c>
      <c r="J175" s="46">
        <f t="shared" si="32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19</v>
      </c>
      <c r="F180" s="71"/>
      <c r="G180" s="46">
        <f t="shared" si="31"/>
        <v>19</v>
      </c>
      <c r="H180" s="78">
        <v>0</v>
      </c>
      <c r="I180" s="76">
        <v>0</v>
      </c>
      <c r="J180" s="46">
        <f t="shared" si="32"/>
        <v>19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27</v>
      </c>
      <c r="F185" s="71"/>
      <c r="G185" s="46">
        <f t="shared" si="31"/>
        <v>27</v>
      </c>
      <c r="H185" s="78">
        <v>0</v>
      </c>
      <c r="I185" s="76">
        <v>0</v>
      </c>
      <c r="J185" s="46">
        <f t="shared" si="32"/>
        <v>27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24</v>
      </c>
      <c r="F193" s="71"/>
      <c r="G193" s="46">
        <f t="shared" si="31"/>
        <v>24</v>
      </c>
      <c r="H193" s="78">
        <v>0</v>
      </c>
      <c r="I193" s="76">
        <v>0</v>
      </c>
      <c r="J193" s="46">
        <f t="shared" si="32"/>
        <v>21</v>
      </c>
      <c r="K193" s="72">
        <v>3</v>
      </c>
      <c r="L193" s="20">
        <v>60</v>
      </c>
      <c r="M193" s="65">
        <f t="shared" si="35"/>
        <v>180</v>
      </c>
      <c r="N193" s="17" t="s">
        <v>16</v>
      </c>
      <c r="O193" s="18"/>
      <c r="P193" s="122">
        <f t="shared" si="36"/>
        <v>180</v>
      </c>
      <c r="Q193" s="90">
        <v>38</v>
      </c>
      <c r="R193" s="43">
        <f t="shared" si="37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14</v>
      </c>
      <c r="F194" s="71"/>
      <c r="G194" s="46">
        <f t="shared" si="31"/>
        <v>14</v>
      </c>
      <c r="H194" s="78">
        <v>0</v>
      </c>
      <c r="I194" s="76">
        <v>0</v>
      </c>
      <c r="J194" s="46">
        <f t="shared" si="32"/>
        <v>12</v>
      </c>
      <c r="K194" s="72">
        <v>2</v>
      </c>
      <c r="L194" s="20">
        <v>120</v>
      </c>
      <c r="M194" s="65">
        <f t="shared" si="35"/>
        <v>240</v>
      </c>
      <c r="N194" s="17" t="s">
        <v>16</v>
      </c>
      <c r="O194" s="18"/>
      <c r="P194" s="122">
        <f t="shared" si="36"/>
        <v>240</v>
      </c>
      <c r="Q194" s="90">
        <v>73</v>
      </c>
      <c r="R194" s="43">
        <f t="shared" si="37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2</v>
      </c>
      <c r="F195" s="71"/>
      <c r="G195" s="46">
        <f t="shared" si="31"/>
        <v>2</v>
      </c>
      <c r="H195" s="78">
        <v>0</v>
      </c>
      <c r="I195" s="76">
        <v>0</v>
      </c>
      <c r="J195" s="46">
        <f t="shared" si="32"/>
        <v>1</v>
      </c>
      <c r="K195" s="72">
        <v>1</v>
      </c>
      <c r="L195" s="20">
        <v>60</v>
      </c>
      <c r="M195" s="65">
        <f t="shared" si="35"/>
        <v>60</v>
      </c>
      <c r="N195" s="17" t="s">
        <v>16</v>
      </c>
      <c r="O195" s="18"/>
      <c r="P195" s="122">
        <f t="shared" si="36"/>
        <v>60</v>
      </c>
      <c r="Q195" s="90">
        <v>38</v>
      </c>
      <c r="R195" s="43">
        <f t="shared" si="37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21</v>
      </c>
      <c r="F196" s="71"/>
      <c r="G196" s="46">
        <f t="shared" si="31"/>
        <v>21</v>
      </c>
      <c r="H196" s="78">
        <v>0</v>
      </c>
      <c r="I196" s="76">
        <v>0</v>
      </c>
      <c r="J196" s="46">
        <f t="shared" si="32"/>
        <v>19</v>
      </c>
      <c r="K196" s="72">
        <v>2</v>
      </c>
      <c r="L196" s="20">
        <v>120</v>
      </c>
      <c r="M196" s="65">
        <f t="shared" si="35"/>
        <v>240</v>
      </c>
      <c r="N196" s="17" t="s">
        <v>16</v>
      </c>
      <c r="O196" s="18"/>
      <c r="P196" s="122">
        <f t="shared" si="36"/>
        <v>240</v>
      </c>
      <c r="Q196" s="90">
        <v>73</v>
      </c>
      <c r="R196" s="43">
        <f t="shared" si="37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23</v>
      </c>
      <c r="F197" s="71"/>
      <c r="G197" s="46">
        <f t="shared" si="31"/>
        <v>23</v>
      </c>
      <c r="H197" s="78">
        <v>0</v>
      </c>
      <c r="I197" s="76">
        <v>0</v>
      </c>
      <c r="J197" s="46">
        <f t="shared" si="32"/>
        <v>23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12</v>
      </c>
      <c r="F198" s="71"/>
      <c r="G198" s="46">
        <f t="shared" si="31"/>
        <v>12</v>
      </c>
      <c r="H198" s="78">
        <v>0</v>
      </c>
      <c r="I198" s="76">
        <v>0</v>
      </c>
      <c r="J198" s="46">
        <f t="shared" si="32"/>
        <v>12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0</v>
      </c>
      <c r="F205" s="71"/>
      <c r="G205" s="46">
        <f t="shared" si="31"/>
        <v>0</v>
      </c>
      <c r="H205" s="78">
        <v>0</v>
      </c>
      <c r="I205" s="76">
        <v>0</v>
      </c>
      <c r="J205" s="46">
        <f t="shared" si="32"/>
        <v>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24</v>
      </c>
      <c r="F217" s="71"/>
      <c r="G217" s="46">
        <f t="shared" si="31"/>
        <v>24</v>
      </c>
      <c r="H217" s="78">
        <v>0</v>
      </c>
      <c r="I217" s="76">
        <v>0</v>
      </c>
      <c r="J217" s="46">
        <f t="shared" si="32"/>
        <v>24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50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+'9'!J248</f>
        <v>19</v>
      </c>
      <c r="F248" s="71"/>
      <c r="G248" s="46">
        <f t="shared" si="43"/>
        <v>19</v>
      </c>
      <c r="H248" s="78">
        <v>0</v>
      </c>
      <c r="I248" s="76">
        <v>0</v>
      </c>
      <c r="J248" s="46">
        <f t="shared" si="44"/>
        <v>19</v>
      </c>
      <c r="K248" s="72"/>
      <c r="L248" s="20">
        <v>35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+'9'!J249</f>
        <v>8</v>
      </c>
      <c r="F249" s="71"/>
      <c r="G249" s="46">
        <f t="shared" si="43"/>
        <v>8</v>
      </c>
      <c r="H249" s="78">
        <v>0</v>
      </c>
      <c r="I249" s="76">
        <v>0</v>
      </c>
      <c r="J249" s="46">
        <f t="shared" si="44"/>
        <v>6</v>
      </c>
      <c r="K249" s="72">
        <v>2</v>
      </c>
      <c r="L249" s="20">
        <v>50</v>
      </c>
      <c r="M249" s="65">
        <f t="shared" si="35"/>
        <v>100</v>
      </c>
      <c r="N249" s="17" t="s">
        <v>16</v>
      </c>
      <c r="O249" s="18"/>
      <c r="P249" s="122">
        <f t="shared" si="36"/>
        <v>100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+'9'!J250</f>
        <v>8</v>
      </c>
      <c r="F250" s="71"/>
      <c r="G250" s="46">
        <f t="shared" si="43"/>
        <v>8</v>
      </c>
      <c r="H250" s="78">
        <v>0</v>
      </c>
      <c r="I250" s="76">
        <v>0</v>
      </c>
      <c r="J250" s="46">
        <f t="shared" si="44"/>
        <v>8</v>
      </c>
      <c r="K250" s="72"/>
      <c r="L250" s="20">
        <v>50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1308.1000000000001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3620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1250</v>
      </c>
      <c r="O264" s="2">
        <v>60</v>
      </c>
      <c r="P264" s="2">
        <v>100</v>
      </c>
      <c r="Q264" s="88">
        <v>100</v>
      </c>
      <c r="R264" s="2">
        <v>300</v>
      </c>
      <c r="S264" s="2">
        <v>240</v>
      </c>
      <c r="T264" s="2">
        <v>110</v>
      </c>
      <c r="U264" s="2">
        <v>100</v>
      </c>
      <c r="V264" s="2">
        <v>240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1070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1300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1300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V17" sqref="V17"/>
      <selection pane="topRight" activeCell="V17" sqref="V17"/>
      <selection pane="bottomLeft" activeCell="V17" sqref="V17"/>
      <selection pane="bottomRight" activeCell="V16" sqref="V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104</v>
      </c>
      <c r="F5" s="71"/>
      <c r="G5" s="46">
        <f t="shared" ref="G5:G26" si="0">E5+F5</f>
        <v>104</v>
      </c>
      <c r="H5" s="78">
        <v>0</v>
      </c>
      <c r="I5" s="76">
        <v>0</v>
      </c>
      <c r="J5" s="46">
        <f t="shared" ref="J5:J26" si="1">+G5-H5-K5-I5</f>
        <v>101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182</v>
      </c>
      <c r="F6" s="71"/>
      <c r="G6" s="46">
        <f t="shared" si="0"/>
        <v>182</v>
      </c>
      <c r="H6" s="78">
        <v>0</v>
      </c>
      <c r="I6" s="76">
        <v>0</v>
      </c>
      <c r="J6" s="46">
        <f t="shared" si="1"/>
        <v>178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66.67</v>
      </c>
      <c r="P6" s="122">
        <f t="shared" ref="P6:P80" si="3">SUM(M6-O6)</f>
        <v>333.33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26</v>
      </c>
      <c r="F11" s="71"/>
      <c r="G11" s="46">
        <f t="shared" si="0"/>
        <v>26</v>
      </c>
      <c r="H11" s="78">
        <v>5</v>
      </c>
      <c r="I11" s="76">
        <v>0</v>
      </c>
      <c r="J11" s="46">
        <f t="shared" si="1"/>
        <v>19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2">
        <f t="shared" si="3"/>
        <v>50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9</v>
      </c>
      <c r="F20" s="71"/>
      <c r="G20" s="46">
        <f t="shared" si="0"/>
        <v>9</v>
      </c>
      <c r="H20" s="78">
        <v>3</v>
      </c>
      <c r="I20" s="76">
        <v>0</v>
      </c>
      <c r="J20" s="46">
        <f t="shared" si="1"/>
        <v>4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65</v>
      </c>
      <c r="P20" s="122">
        <f t="shared" si="3"/>
        <v>65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>
        <v>41.93</v>
      </c>
      <c r="P21" s="122">
        <f t="shared" si="3"/>
        <v>43.07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89</v>
      </c>
      <c r="F22" s="71"/>
      <c r="G22" s="46">
        <f t="shared" si="0"/>
        <v>89</v>
      </c>
      <c r="H22" s="78">
        <v>0</v>
      </c>
      <c r="I22" s="76">
        <v>0</v>
      </c>
      <c r="J22" s="46">
        <f t="shared" si="1"/>
        <v>84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50</v>
      </c>
      <c r="P22" s="122">
        <f t="shared" si="3"/>
        <v>450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40</v>
      </c>
      <c r="F24" s="71"/>
      <c r="G24" s="46">
        <f t="shared" si="0"/>
        <v>40</v>
      </c>
      <c r="H24" s="78">
        <v>0</v>
      </c>
      <c r="I24" s="76">
        <v>0</v>
      </c>
      <c r="J24" s="46">
        <f t="shared" si="1"/>
        <v>38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16.7</v>
      </c>
      <c r="P24" s="122">
        <f t="shared" si="3"/>
        <v>183.3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19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16.7</v>
      </c>
      <c r="P28" s="122">
        <f t="shared" si="3"/>
        <v>83.3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92</v>
      </c>
      <c r="F31" s="71"/>
      <c r="G31" s="46">
        <f t="shared" si="5"/>
        <v>92</v>
      </c>
      <c r="H31" s="78">
        <v>0</v>
      </c>
      <c r="I31" s="76">
        <v>0</v>
      </c>
      <c r="J31" s="46">
        <f t="shared" si="6"/>
        <v>89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50</v>
      </c>
      <c r="P31" s="122">
        <f t="shared" si="3"/>
        <v>250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5</v>
      </c>
      <c r="F32" s="71"/>
      <c r="G32" s="46">
        <f t="shared" si="5"/>
        <v>5</v>
      </c>
      <c r="H32" s="78">
        <v>1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12</v>
      </c>
      <c r="F33" s="71"/>
      <c r="G33" s="46">
        <f t="shared" si="5"/>
        <v>12</v>
      </c>
      <c r="H33" s="78">
        <v>1</v>
      </c>
      <c r="I33" s="76">
        <v>0</v>
      </c>
      <c r="J33" s="46">
        <f t="shared" si="6"/>
        <v>9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130</v>
      </c>
      <c r="P33" s="122">
        <f t="shared" si="3"/>
        <v>130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16</v>
      </c>
      <c r="F46" s="71"/>
      <c r="G46" s="46">
        <f t="shared" si="5"/>
        <v>16</v>
      </c>
      <c r="H46" s="78">
        <v>1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5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19</v>
      </c>
      <c r="F48" s="71"/>
      <c r="G48" s="46">
        <f t="shared" si="5"/>
        <v>19</v>
      </c>
      <c r="H48" s="78">
        <v>0</v>
      </c>
      <c r="I48" s="76">
        <v>0</v>
      </c>
      <c r="J48" s="46">
        <f t="shared" si="6"/>
        <v>19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12</v>
      </c>
      <c r="F49" s="71"/>
      <c r="G49" s="46">
        <f t="shared" si="5"/>
        <v>12</v>
      </c>
      <c r="H49" s="78">
        <v>2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10</v>
      </c>
      <c r="F50" s="71"/>
      <c r="G50" s="46">
        <f t="shared" si="5"/>
        <v>10</v>
      </c>
      <c r="H50" s="78">
        <v>4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24</v>
      </c>
      <c r="F53" s="71"/>
      <c r="G53" s="46">
        <f t="shared" si="5"/>
        <v>24</v>
      </c>
      <c r="H53" s="78">
        <v>0</v>
      </c>
      <c r="I53" s="76">
        <v>0</v>
      </c>
      <c r="J53" s="46">
        <f t="shared" si="6"/>
        <v>24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26</v>
      </c>
      <c r="F55" s="71"/>
      <c r="G55" s="46">
        <f t="shared" si="5"/>
        <v>26</v>
      </c>
      <c r="H55" s="78">
        <v>0</v>
      </c>
      <c r="I55" s="76">
        <v>0</v>
      </c>
      <c r="J55" s="46">
        <f t="shared" si="6"/>
        <v>26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18</v>
      </c>
      <c r="F57" s="71"/>
      <c r="G57" s="46">
        <f t="shared" si="5"/>
        <v>18</v>
      </c>
      <c r="H57" s="78">
        <v>0</v>
      </c>
      <c r="I57" s="76">
        <v>0</v>
      </c>
      <c r="J57" s="46">
        <f t="shared" si="6"/>
        <v>18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13</v>
      </c>
      <c r="F58" s="71"/>
      <c r="G58" s="46">
        <f t="shared" si="5"/>
        <v>13</v>
      </c>
      <c r="H58" s="78">
        <v>0</v>
      </c>
      <c r="I58" s="76">
        <v>0</v>
      </c>
      <c r="J58" s="46">
        <f t="shared" si="6"/>
        <v>13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21</v>
      </c>
      <c r="F59" s="71"/>
      <c r="G59" s="46">
        <f t="shared" si="5"/>
        <v>21</v>
      </c>
      <c r="H59" s="78">
        <v>0</v>
      </c>
      <c r="I59" s="76">
        <v>0</v>
      </c>
      <c r="J59" s="46">
        <f t="shared" si="6"/>
        <v>21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21</v>
      </c>
      <c r="F62" s="71"/>
      <c r="G62" s="46">
        <f t="shared" si="5"/>
        <v>21</v>
      </c>
      <c r="H62" s="78">
        <v>0</v>
      </c>
      <c r="I62" s="76">
        <v>0</v>
      </c>
      <c r="J62" s="46">
        <f t="shared" si="6"/>
        <v>21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5</v>
      </c>
      <c r="F83" s="71"/>
      <c r="G83" s="46">
        <f t="shared" si="5"/>
        <v>5</v>
      </c>
      <c r="H83" s="78">
        <v>0</v>
      </c>
      <c r="I83" s="76">
        <v>0</v>
      </c>
      <c r="J83" s="46">
        <f t="shared" si="6"/>
        <v>5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28</v>
      </c>
      <c r="F112" s="71"/>
      <c r="G112" s="46">
        <f t="shared" si="23"/>
        <v>28</v>
      </c>
      <c r="H112" s="78">
        <v>0</v>
      </c>
      <c r="I112" s="76">
        <v>0</v>
      </c>
      <c r="J112" s="46">
        <f t="shared" si="24"/>
        <v>28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6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>
        <v>30</v>
      </c>
      <c r="P132" s="122">
        <f t="shared" si="8"/>
        <v>30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19</v>
      </c>
      <c r="F180" s="71"/>
      <c r="G180" s="46">
        <f t="shared" si="30"/>
        <v>19</v>
      </c>
      <c r="H180" s="78">
        <v>0</v>
      </c>
      <c r="I180" s="76">
        <v>0</v>
      </c>
      <c r="J180" s="46">
        <f t="shared" si="31"/>
        <v>19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27</v>
      </c>
      <c r="F185" s="71"/>
      <c r="G185" s="46">
        <f t="shared" si="30"/>
        <v>27</v>
      </c>
      <c r="H185" s="78">
        <v>0</v>
      </c>
      <c r="I185" s="76">
        <v>0</v>
      </c>
      <c r="J185" s="46">
        <f t="shared" si="31"/>
        <v>26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20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0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19</v>
      </c>
      <c r="F196" s="71"/>
      <c r="G196" s="46">
        <f t="shared" si="30"/>
        <v>19</v>
      </c>
      <c r="H196" s="78">
        <v>0</v>
      </c>
      <c r="I196" s="76">
        <v>0</v>
      </c>
      <c r="J196" s="46">
        <f t="shared" si="31"/>
        <v>19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23</v>
      </c>
      <c r="F197" s="71"/>
      <c r="G197" s="46">
        <f t="shared" si="30"/>
        <v>23</v>
      </c>
      <c r="H197" s="78">
        <v>0</v>
      </c>
      <c r="I197" s="76">
        <v>0</v>
      </c>
      <c r="J197" s="46">
        <f t="shared" si="31"/>
        <v>23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+'10'!J248</f>
        <v>19</v>
      </c>
      <c r="F248" s="71"/>
      <c r="G248" s="46">
        <f t="shared" si="42"/>
        <v>19</v>
      </c>
      <c r="H248" s="78">
        <v>0</v>
      </c>
      <c r="I248" s="76">
        <v>0</v>
      </c>
      <c r="J248" s="46">
        <f t="shared" si="43"/>
        <v>19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+'10'!J249</f>
        <v>6</v>
      </c>
      <c r="F249" s="71"/>
      <c r="G249" s="46">
        <f t="shared" si="42"/>
        <v>6</v>
      </c>
      <c r="H249" s="78">
        <v>0</v>
      </c>
      <c r="I249" s="76">
        <v>0</v>
      </c>
      <c r="J249" s="46">
        <f t="shared" si="43"/>
        <v>4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>
        <v>50</v>
      </c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+'10'!J250</f>
        <v>8</v>
      </c>
      <c r="F250" s="71"/>
      <c r="G250" s="46">
        <f t="shared" si="42"/>
        <v>8</v>
      </c>
      <c r="H250" s="78">
        <v>0</v>
      </c>
      <c r="I250" s="76">
        <v>0</v>
      </c>
      <c r="J250" s="46">
        <f t="shared" si="43"/>
        <v>6</v>
      </c>
      <c r="K250" s="72">
        <v>2</v>
      </c>
      <c r="L250" s="20">
        <v>50</v>
      </c>
      <c r="M250" s="65">
        <f t="shared" si="34"/>
        <v>100</v>
      </c>
      <c r="N250" s="17" t="s">
        <v>16</v>
      </c>
      <c r="O250" s="18">
        <v>50</v>
      </c>
      <c r="P250" s="122">
        <f t="shared" si="35"/>
        <v>50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985.13000000000011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2885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715</v>
      </c>
      <c r="O264" s="2">
        <v>250</v>
      </c>
      <c r="P264" s="2">
        <v>250</v>
      </c>
      <c r="Q264" s="88">
        <v>115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667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1503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1503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AA346"/>
  <sheetViews>
    <sheetView zoomScale="70" zoomScaleNormal="70" workbookViewId="0">
      <pane xSplit="10" ySplit="4" topLeftCell="K113" activePane="bottomRight" state="frozen"/>
      <selection activeCell="V17" sqref="V17"/>
      <selection pane="topRight" activeCell="V17" sqref="V17"/>
      <selection pane="bottomLeft" activeCell="V17" sqref="V17"/>
      <selection pane="bottomRight" activeCell="Y159" sqref="Y1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101</v>
      </c>
      <c r="F5" s="71"/>
      <c r="G5" s="46">
        <f t="shared" ref="G5:G26" si="0">E5+F5</f>
        <v>101</v>
      </c>
      <c r="H5" s="78">
        <v>0</v>
      </c>
      <c r="I5" s="76">
        <v>0</v>
      </c>
      <c r="J5" s="46">
        <f t="shared" ref="J5:J26" si="1">+G5-H5-K5-I5</f>
        <v>88</v>
      </c>
      <c r="K5" s="72">
        <v>13</v>
      </c>
      <c r="L5" s="15">
        <v>50</v>
      </c>
      <c r="M5" s="65">
        <f>+L5*K5</f>
        <v>650</v>
      </c>
      <c r="N5" s="17" t="s">
        <v>16</v>
      </c>
      <c r="O5" s="18"/>
      <c r="P5" s="122">
        <f>SUM(M5-O5)</f>
        <v>650</v>
      </c>
      <c r="Q5" s="121">
        <v>18.97</v>
      </c>
      <c r="R5" s="43">
        <f>+K5*Q5</f>
        <v>246.60999999999999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178</v>
      </c>
      <c r="F6" s="71">
        <v>50</v>
      </c>
      <c r="G6" s="46">
        <f t="shared" si="0"/>
        <v>228</v>
      </c>
      <c r="H6" s="78">
        <v>0</v>
      </c>
      <c r="I6" s="76">
        <v>0</v>
      </c>
      <c r="J6" s="46">
        <f t="shared" si="1"/>
        <v>215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>
        <v>134</v>
      </c>
      <c r="P6" s="122">
        <f t="shared" ref="P6:P80" si="3">SUM(M6-O6)</f>
        <v>1166</v>
      </c>
      <c r="Q6" s="121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0</v>
      </c>
      <c r="K7" s="72">
        <v>4</v>
      </c>
      <c r="L7" s="15">
        <v>50</v>
      </c>
      <c r="M7" s="65">
        <f t="shared" si="2"/>
        <v>200</v>
      </c>
      <c r="N7" s="17" t="s">
        <v>16</v>
      </c>
      <c r="O7" s="18">
        <v>100</v>
      </c>
      <c r="P7" s="122">
        <f t="shared" si="3"/>
        <v>100</v>
      </c>
      <c r="Q7" s="90">
        <v>26.11</v>
      </c>
      <c r="R7" s="43">
        <f t="shared" si="4"/>
        <v>104.44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19</v>
      </c>
      <c r="F11" s="71">
        <v>20</v>
      </c>
      <c r="G11" s="46">
        <f t="shared" si="0"/>
        <v>39</v>
      </c>
      <c r="H11" s="78">
        <v>0</v>
      </c>
      <c r="I11" s="76">
        <v>0</v>
      </c>
      <c r="J11" s="46">
        <f t="shared" si="1"/>
        <v>31</v>
      </c>
      <c r="K11" s="72">
        <v>8</v>
      </c>
      <c r="L11" s="15">
        <v>50</v>
      </c>
      <c r="M11" s="65">
        <f t="shared" si="2"/>
        <v>400</v>
      </c>
      <c r="N11" s="17" t="s">
        <v>16</v>
      </c>
      <c r="O11" s="18">
        <v>250</v>
      </c>
      <c r="P11" s="122">
        <f t="shared" si="3"/>
        <v>150</v>
      </c>
      <c r="Q11" s="121">
        <v>19.36</v>
      </c>
      <c r="R11" s="43">
        <f t="shared" si="4"/>
        <v>154.88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4</v>
      </c>
      <c r="F20" s="71">
        <v>10</v>
      </c>
      <c r="G20" s="46">
        <f t="shared" si="0"/>
        <v>14</v>
      </c>
      <c r="H20" s="78">
        <v>0</v>
      </c>
      <c r="I20" s="76">
        <v>0</v>
      </c>
      <c r="J20" s="46">
        <f t="shared" si="1"/>
        <v>14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84</v>
      </c>
      <c r="F22" s="71">
        <v>31</v>
      </c>
      <c r="G22" s="46">
        <f t="shared" si="0"/>
        <v>115</v>
      </c>
      <c r="H22" s="78">
        <v>0</v>
      </c>
      <c r="I22" s="76">
        <v>0</v>
      </c>
      <c r="J22" s="46">
        <f t="shared" si="1"/>
        <v>106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133.6</v>
      </c>
      <c r="P22" s="122">
        <f t="shared" si="3"/>
        <v>766.4</v>
      </c>
      <c r="Q22" s="121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38</v>
      </c>
      <c r="F24" s="71">
        <v>21</v>
      </c>
      <c r="G24" s="46">
        <f t="shared" si="0"/>
        <v>59</v>
      </c>
      <c r="H24" s="78">
        <v>0</v>
      </c>
      <c r="I24" s="76">
        <v>0</v>
      </c>
      <c r="J24" s="46">
        <f t="shared" si="1"/>
        <v>49</v>
      </c>
      <c r="K24" s="72">
        <v>10</v>
      </c>
      <c r="L24" s="15">
        <v>100</v>
      </c>
      <c r="M24" s="65">
        <f t="shared" si="2"/>
        <v>1000</v>
      </c>
      <c r="N24" s="17" t="s">
        <v>16</v>
      </c>
      <c r="O24" s="18">
        <v>167</v>
      </c>
      <c r="P24" s="122">
        <f t="shared" si="3"/>
        <v>833</v>
      </c>
      <c r="Q24" s="121">
        <v>38.659999999999997</v>
      </c>
      <c r="R24" s="43">
        <f t="shared" si="4"/>
        <v>386.59999999999997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10</v>
      </c>
      <c r="K28" s="72">
        <v>9</v>
      </c>
      <c r="L28" s="15">
        <v>100</v>
      </c>
      <c r="M28" s="65">
        <f t="shared" si="2"/>
        <v>900</v>
      </c>
      <c r="N28" s="17" t="s">
        <v>16</v>
      </c>
      <c r="O28" s="18">
        <v>150</v>
      </c>
      <c r="P28" s="122">
        <f t="shared" si="3"/>
        <v>750</v>
      </c>
      <c r="Q28" s="121">
        <v>30.86</v>
      </c>
      <c r="R28" s="43">
        <f t="shared" si="4"/>
        <v>277.74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89</v>
      </c>
      <c r="F31" s="71"/>
      <c r="G31" s="46">
        <f t="shared" si="5"/>
        <v>89</v>
      </c>
      <c r="H31" s="78">
        <v>0</v>
      </c>
      <c r="I31" s="76">
        <v>0</v>
      </c>
      <c r="J31" s="46">
        <f t="shared" si="6"/>
        <v>74</v>
      </c>
      <c r="K31" s="72">
        <v>15</v>
      </c>
      <c r="L31" s="15">
        <v>100</v>
      </c>
      <c r="M31" s="65">
        <f t="shared" si="2"/>
        <v>1500</v>
      </c>
      <c r="N31" s="17" t="s">
        <v>16</v>
      </c>
      <c r="O31" s="18">
        <v>215.4</v>
      </c>
      <c r="P31" s="122">
        <f t="shared" si="3"/>
        <v>1284.5999999999999</v>
      </c>
      <c r="Q31" s="121">
        <v>34.64</v>
      </c>
      <c r="R31" s="43">
        <f t="shared" si="4"/>
        <v>519.6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4</v>
      </c>
      <c r="F32" s="71">
        <v>2</v>
      </c>
      <c r="G32" s="46">
        <f t="shared" si="5"/>
        <v>6</v>
      </c>
      <c r="H32" s="78">
        <v>0</v>
      </c>
      <c r="I32" s="76">
        <v>0</v>
      </c>
      <c r="J32" s="46">
        <f t="shared" si="6"/>
        <v>2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195</v>
      </c>
      <c r="P32" s="122">
        <f>SUM(M32-O32)</f>
        <v>325</v>
      </c>
      <c r="Q32" s="90">
        <v>46.37</v>
      </c>
      <c r="R32" s="43">
        <f t="shared" si="4"/>
        <v>185.48</v>
      </c>
    </row>
    <row r="33" spans="1:18" ht="25.5" hidden="1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9</v>
      </c>
      <c r="F33" s="71">
        <v>30</v>
      </c>
      <c r="G33" s="46">
        <f t="shared" si="5"/>
        <v>39</v>
      </c>
      <c r="H33" s="78">
        <v>0</v>
      </c>
      <c r="I33" s="76">
        <v>0</v>
      </c>
      <c r="J33" s="46">
        <f t="shared" si="6"/>
        <v>33</v>
      </c>
      <c r="K33" s="72">
        <v>6</v>
      </c>
      <c r="L33" s="15">
        <v>130</v>
      </c>
      <c r="M33" s="65">
        <f t="shared" si="2"/>
        <v>780</v>
      </c>
      <c r="N33" s="17" t="s">
        <v>16</v>
      </c>
      <c r="O33" s="18">
        <v>390</v>
      </c>
      <c r="P33" s="122">
        <f t="shared" si="3"/>
        <v>390</v>
      </c>
      <c r="Q33" s="90">
        <v>38.9</v>
      </c>
      <c r="R33" s="43">
        <f t="shared" si="4"/>
        <v>233.39999999999998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7</v>
      </c>
      <c r="F35" s="71">
        <v>7</v>
      </c>
      <c r="G35" s="46">
        <f t="shared" si="5"/>
        <v>14</v>
      </c>
      <c r="H35" s="78">
        <v>0</v>
      </c>
      <c r="I35" s="76">
        <v>0</v>
      </c>
      <c r="J35" s="46">
        <f t="shared" si="6"/>
        <v>11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195</v>
      </c>
      <c r="P35" s="122">
        <f t="shared" si="3"/>
        <v>195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8</v>
      </c>
      <c r="F39" s="71">
        <v>10</v>
      </c>
      <c r="G39" s="46">
        <f t="shared" si="5"/>
        <v>18</v>
      </c>
      <c r="H39" s="78">
        <v>0</v>
      </c>
      <c r="I39" s="76">
        <v>0</v>
      </c>
      <c r="J39" s="46">
        <f t="shared" si="6"/>
        <v>16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22">
        <f t="shared" si="3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3</v>
      </c>
      <c r="F41" s="71">
        <v>10</v>
      </c>
      <c r="G41" s="46">
        <f t="shared" si="5"/>
        <v>13</v>
      </c>
      <c r="H41" s="78">
        <v>0</v>
      </c>
      <c r="I41" s="76">
        <v>0</v>
      </c>
      <c r="J41" s="46">
        <f t="shared" si="6"/>
        <v>10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50</v>
      </c>
      <c r="P41" s="122">
        <f t="shared" si="3"/>
        <v>100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15</v>
      </c>
      <c r="F46" s="71">
        <v>2</v>
      </c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5</v>
      </c>
      <c r="F47" s="71">
        <v>3</v>
      </c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19</v>
      </c>
      <c r="F48" s="71">
        <v>5</v>
      </c>
      <c r="G48" s="46">
        <f t="shared" si="5"/>
        <v>24</v>
      </c>
      <c r="H48" s="78">
        <v>0</v>
      </c>
      <c r="I48" s="76">
        <v>0</v>
      </c>
      <c r="J48" s="46">
        <f t="shared" si="6"/>
        <v>24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10</v>
      </c>
      <c r="F49" s="71">
        <v>2</v>
      </c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6</v>
      </c>
      <c r="F50" s="71">
        <v>5</v>
      </c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24</v>
      </c>
      <c r="F53" s="71">
        <v>5</v>
      </c>
      <c r="G53" s="46">
        <f t="shared" si="5"/>
        <v>29</v>
      </c>
      <c r="H53" s="78">
        <v>0</v>
      </c>
      <c r="I53" s="76">
        <v>0</v>
      </c>
      <c r="J53" s="46">
        <f t="shared" si="6"/>
        <v>29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26</v>
      </c>
      <c r="F55" s="71">
        <v>5</v>
      </c>
      <c r="G55" s="46">
        <f t="shared" si="5"/>
        <v>31</v>
      </c>
      <c r="H55" s="78">
        <v>0</v>
      </c>
      <c r="I55" s="76">
        <v>0</v>
      </c>
      <c r="J55" s="46">
        <f t="shared" si="6"/>
        <v>31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7</v>
      </c>
      <c r="F56" s="71">
        <v>5</v>
      </c>
      <c r="G56" s="46">
        <f t="shared" si="5"/>
        <v>12</v>
      </c>
      <c r="H56" s="78">
        <v>0</v>
      </c>
      <c r="I56" s="76">
        <v>0</v>
      </c>
      <c r="J56" s="46">
        <f t="shared" si="6"/>
        <v>11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2">
        <f>SUM(M56-O56)</f>
        <v>120</v>
      </c>
      <c r="Q56" s="121">
        <v>28.31</v>
      </c>
      <c r="R56" s="43">
        <f>+K56*Q56</f>
        <v>28.31</v>
      </c>
    </row>
    <row r="57" spans="1:18" ht="25.5" hidden="1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18</v>
      </c>
      <c r="F57" s="71"/>
      <c r="G57" s="46">
        <f t="shared" si="5"/>
        <v>18</v>
      </c>
      <c r="H57" s="78">
        <v>0</v>
      </c>
      <c r="I57" s="76">
        <v>0</v>
      </c>
      <c r="J57" s="46">
        <f t="shared" si="6"/>
        <v>11</v>
      </c>
      <c r="K57" s="72">
        <v>7</v>
      </c>
      <c r="L57" s="15">
        <v>120</v>
      </c>
      <c r="M57" s="65">
        <f t="shared" si="2"/>
        <v>840</v>
      </c>
      <c r="N57" s="17" t="s">
        <v>16</v>
      </c>
      <c r="O57" s="18">
        <v>245</v>
      </c>
      <c r="P57" s="122">
        <f t="shared" si="3"/>
        <v>595</v>
      </c>
      <c r="Q57" s="121">
        <v>31.29</v>
      </c>
      <c r="R57" s="43">
        <f t="shared" si="4"/>
        <v>219.03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13</v>
      </c>
      <c r="F58" s="71"/>
      <c r="G58" s="46">
        <f t="shared" si="5"/>
        <v>13</v>
      </c>
      <c r="H58" s="78">
        <v>0</v>
      </c>
      <c r="I58" s="76">
        <v>0</v>
      </c>
      <c r="J58" s="46">
        <f t="shared" si="6"/>
        <v>9</v>
      </c>
      <c r="K58" s="72">
        <v>4</v>
      </c>
      <c r="L58" s="15">
        <v>120</v>
      </c>
      <c r="M58" s="65">
        <f t="shared" si="2"/>
        <v>480</v>
      </c>
      <c r="N58" s="17" t="s">
        <v>16</v>
      </c>
      <c r="O58" s="18">
        <v>140</v>
      </c>
      <c r="P58" s="122">
        <f t="shared" si="3"/>
        <v>340</v>
      </c>
      <c r="Q58" s="121">
        <v>31.07</v>
      </c>
      <c r="R58" s="43">
        <f t="shared" si="4"/>
        <v>124.28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21</v>
      </c>
      <c r="F59" s="71">
        <v>5</v>
      </c>
      <c r="G59" s="46">
        <f t="shared" si="5"/>
        <v>26</v>
      </c>
      <c r="H59" s="78">
        <v>0</v>
      </c>
      <c r="I59" s="76">
        <v>0</v>
      </c>
      <c r="J59" s="46">
        <f t="shared" si="6"/>
        <v>18</v>
      </c>
      <c r="K59" s="72">
        <v>8</v>
      </c>
      <c r="L59" s="15">
        <v>120</v>
      </c>
      <c r="M59" s="65">
        <f t="shared" si="2"/>
        <v>960</v>
      </c>
      <c r="N59" s="17" t="s">
        <v>16</v>
      </c>
      <c r="O59" s="18">
        <v>280</v>
      </c>
      <c r="P59" s="122">
        <f t="shared" si="3"/>
        <v>680</v>
      </c>
      <c r="Q59" s="121">
        <v>29.83</v>
      </c>
      <c r="R59" s="43">
        <f t="shared" si="4"/>
        <v>238.64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21</v>
      </c>
      <c r="F62" s="71">
        <v>15</v>
      </c>
      <c r="G62" s="46">
        <f t="shared" si="5"/>
        <v>36</v>
      </c>
      <c r="H62" s="78">
        <v>0</v>
      </c>
      <c r="I62" s="76">
        <v>0</v>
      </c>
      <c r="J62" s="46">
        <f t="shared" si="6"/>
        <v>34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35</v>
      </c>
      <c r="P62" s="122">
        <f t="shared" si="3"/>
        <v>205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1</v>
      </c>
      <c r="F72" s="71">
        <v>5</v>
      </c>
      <c r="G72" s="46">
        <f t="shared" si="5"/>
        <v>6</v>
      </c>
      <c r="H72" s="78">
        <v>0</v>
      </c>
      <c r="I72" s="76">
        <v>0</v>
      </c>
      <c r="J72" s="46">
        <f t="shared" si="6"/>
        <v>5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22">
        <f t="shared" si="3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3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5</v>
      </c>
      <c r="F83" s="71"/>
      <c r="G83" s="46">
        <f t="shared" si="5"/>
        <v>5</v>
      </c>
      <c r="H83" s="78">
        <v>0</v>
      </c>
      <c r="I83" s="76">
        <v>0</v>
      </c>
      <c r="J83" s="46">
        <f t="shared" si="6"/>
        <v>2</v>
      </c>
      <c r="K83" s="72">
        <v>3</v>
      </c>
      <c r="L83" s="22">
        <v>50</v>
      </c>
      <c r="M83" s="65">
        <f t="shared" ref="M83:M91" si="10">+L83*K83</f>
        <v>150</v>
      </c>
      <c r="N83" s="17" t="s">
        <v>16</v>
      </c>
      <c r="O83" s="18">
        <v>75</v>
      </c>
      <c r="P83" s="122">
        <f t="shared" ref="P83:P91" si="11">SUM(M83-O83)</f>
        <v>75</v>
      </c>
      <c r="Q83" s="90">
        <v>18.14</v>
      </c>
      <c r="R83" s="43">
        <f t="shared" ref="R83:R91" si="12">+K83*Q83</f>
        <v>54.42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4</v>
      </c>
      <c r="K84" s="72">
        <v>2</v>
      </c>
      <c r="L84" s="22">
        <v>50</v>
      </c>
      <c r="M84" s="65">
        <f t="shared" si="10"/>
        <v>100</v>
      </c>
      <c r="N84" s="17" t="s">
        <v>16</v>
      </c>
      <c r="O84" s="18">
        <v>50</v>
      </c>
      <c r="P84" s="122">
        <f t="shared" si="11"/>
        <v>50</v>
      </c>
      <c r="Q84" s="90">
        <v>12.94</v>
      </c>
      <c r="R84" s="43">
        <f t="shared" si="12"/>
        <v>25.88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28</v>
      </c>
      <c r="F112" s="71"/>
      <c r="G112" s="46">
        <f t="shared" si="23"/>
        <v>28</v>
      </c>
      <c r="H112" s="78">
        <v>0</v>
      </c>
      <c r="I112" s="76">
        <v>0</v>
      </c>
      <c r="J112" s="46">
        <f t="shared" si="24"/>
        <v>28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6</v>
      </c>
      <c r="F115" s="71">
        <v>20</v>
      </c>
      <c r="G115" s="46">
        <f t="shared" si="23"/>
        <v>26</v>
      </c>
      <c r="H115" s="78">
        <v>0</v>
      </c>
      <c r="I115" s="76">
        <v>0</v>
      </c>
      <c r="J115" s="46">
        <f t="shared" si="24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4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22">
        <f t="shared" si="8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8</v>
      </c>
      <c r="F175" s="71">
        <v>5</v>
      </c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19</v>
      </c>
      <c r="F180" s="71"/>
      <c r="G180" s="46">
        <f t="shared" si="30"/>
        <v>19</v>
      </c>
      <c r="H180" s="78">
        <v>0</v>
      </c>
      <c r="I180" s="76">
        <v>0</v>
      </c>
      <c r="J180" s="46">
        <f t="shared" si="31"/>
        <v>19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26</v>
      </c>
      <c r="F185" s="71"/>
      <c r="G185" s="46">
        <f t="shared" si="30"/>
        <v>26</v>
      </c>
      <c r="H185" s="78">
        <v>0</v>
      </c>
      <c r="I185" s="76">
        <v>0</v>
      </c>
      <c r="J185" s="46">
        <f t="shared" si="31"/>
        <v>25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16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2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>
        <v>1</v>
      </c>
      <c r="G195" s="46">
        <f t="shared" si="30"/>
        <v>1</v>
      </c>
      <c r="H195" s="78">
        <v>0</v>
      </c>
      <c r="I195" s="76">
        <v>0</v>
      </c>
      <c r="J195" s="46">
        <f t="shared" si="31"/>
        <v>0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19</v>
      </c>
      <c r="F196" s="71"/>
      <c r="G196" s="46">
        <f t="shared" si="30"/>
        <v>19</v>
      </c>
      <c r="H196" s="78">
        <v>0</v>
      </c>
      <c r="I196" s="76">
        <v>0</v>
      </c>
      <c r="J196" s="46">
        <f t="shared" si="31"/>
        <v>17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23</v>
      </c>
      <c r="F197" s="71"/>
      <c r="G197" s="46">
        <f t="shared" si="30"/>
        <v>23</v>
      </c>
      <c r="H197" s="78">
        <v>0</v>
      </c>
      <c r="I197" s="76">
        <v>0</v>
      </c>
      <c r="J197" s="46">
        <f t="shared" si="31"/>
        <v>23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12</v>
      </c>
      <c r="F198" s="71">
        <v>10</v>
      </c>
      <c r="G198" s="46">
        <f t="shared" si="30"/>
        <v>22</v>
      </c>
      <c r="H198" s="78">
        <v>0</v>
      </c>
      <c r="I198" s="76">
        <v>0</v>
      </c>
      <c r="J198" s="46">
        <f t="shared" si="31"/>
        <v>18</v>
      </c>
      <c r="K198" s="72">
        <v>4</v>
      </c>
      <c r="L198" s="20">
        <v>150</v>
      </c>
      <c r="M198" s="65">
        <f t="shared" si="34"/>
        <v>600</v>
      </c>
      <c r="N198" s="17" t="s">
        <v>16</v>
      </c>
      <c r="O198" s="18"/>
      <c r="P198" s="122">
        <f t="shared" si="35"/>
        <v>600</v>
      </c>
      <c r="Q198" s="90">
        <v>64.38</v>
      </c>
      <c r="R198" s="43">
        <f t="shared" si="36"/>
        <v>257.52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+'11'!J248</f>
        <v>19</v>
      </c>
      <c r="F248" s="71"/>
      <c r="G248" s="46">
        <f t="shared" si="42"/>
        <v>19</v>
      </c>
      <c r="H248" s="78">
        <v>0</v>
      </c>
      <c r="I248" s="76">
        <v>0</v>
      </c>
      <c r="J248" s="46">
        <f t="shared" si="43"/>
        <v>19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+'11'!J249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3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>
        <v>25</v>
      </c>
      <c r="P249" s="122">
        <f t="shared" si="35"/>
        <v>25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+'11'!J250</f>
        <v>6</v>
      </c>
      <c r="F250" s="71"/>
      <c r="G250" s="46">
        <f t="shared" si="42"/>
        <v>6</v>
      </c>
      <c r="H250" s="78">
        <v>0</v>
      </c>
      <c r="I250" s="76">
        <v>0</v>
      </c>
      <c r="J250" s="46">
        <f t="shared" si="43"/>
        <v>4</v>
      </c>
      <c r="K250" s="72">
        <v>2</v>
      </c>
      <c r="L250" s="20">
        <v>50</v>
      </c>
      <c r="M250" s="65">
        <f t="shared" si="34"/>
        <v>100</v>
      </c>
      <c r="N250" s="17" t="s">
        <v>16</v>
      </c>
      <c r="O250" s="18">
        <v>50</v>
      </c>
      <c r="P250" s="122">
        <f t="shared" si="35"/>
        <v>50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4544.6100000000006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13320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2560</v>
      </c>
      <c r="O264" s="2">
        <v>250</v>
      </c>
      <c r="P264" s="2">
        <v>450</v>
      </c>
      <c r="Q264" s="88">
        <v>100</v>
      </c>
      <c r="R264" s="2">
        <v>250</v>
      </c>
      <c r="S264" s="2">
        <v>110</v>
      </c>
      <c r="T264" s="2">
        <v>270</v>
      </c>
      <c r="U264" s="2">
        <v>170</v>
      </c>
      <c r="V264" s="2">
        <v>500</v>
      </c>
      <c r="W264" s="2">
        <v>45</v>
      </c>
      <c r="X264" s="2">
        <v>85</v>
      </c>
      <c r="Y264" s="2">
        <v>130</v>
      </c>
      <c r="Z264" s="2">
        <v>100</v>
      </c>
      <c r="AA264" s="2">
        <v>100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3040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7720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7720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166.00"/>
        <filter val="100.00"/>
        <filter val="120.00"/>
        <filter val="150.00"/>
        <filter val="195.00"/>
        <filter val="205.00"/>
        <filter val="240.00"/>
        <filter val="25.00"/>
        <filter val="325.00"/>
        <filter val="340.00"/>
        <filter val="450"/>
        <filter val="50.00"/>
        <filter val="60.00"/>
        <filter val="600.00"/>
        <filter val="650.00"/>
        <filter val="680.00"/>
        <filter val="75.00"/>
        <filter val="750.00"/>
        <filter val="766.40"/>
        <filter val="80.00"/>
        <filter val="833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 filterMode="1">
    <tabColor rgb="FFFFCCFF"/>
  </sheetPr>
  <dimension ref="A1:AD346"/>
  <sheetViews>
    <sheetView zoomScale="70" zoomScaleNormal="70" workbookViewId="0">
      <pane xSplit="10" ySplit="4" topLeftCell="K250" activePane="bottomRight" state="frozen"/>
      <selection activeCell="V17" sqref="V17"/>
      <selection pane="topRight" activeCell="V17" sqref="V17"/>
      <selection pane="bottomLeft" activeCell="V17" sqref="V17"/>
      <selection pane="bottomRight" activeCell="R270" sqref="R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88</v>
      </c>
      <c r="F5" s="71"/>
      <c r="G5" s="46">
        <f t="shared" ref="G5:G26" si="0">E5+F5</f>
        <v>88</v>
      </c>
      <c r="H5" s="78">
        <v>0</v>
      </c>
      <c r="I5" s="76">
        <v>0</v>
      </c>
      <c r="J5" s="46">
        <f t="shared" ref="J5:J26" si="1">+G5-H5-K5-I5</f>
        <v>83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2">
        <f>SUM(M5-O5)</f>
        <v>250</v>
      </c>
      <c r="Q5" s="121">
        <v>18.97</v>
      </c>
      <c r="R5" s="43">
        <f>+K5*Q5</f>
        <v>94.85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215</v>
      </c>
      <c r="F6" s="71"/>
      <c r="G6" s="46">
        <f t="shared" si="0"/>
        <v>215</v>
      </c>
      <c r="H6" s="78">
        <v>0</v>
      </c>
      <c r="I6" s="76">
        <v>0</v>
      </c>
      <c r="J6" s="46">
        <f t="shared" si="1"/>
        <v>199</v>
      </c>
      <c r="K6" s="72">
        <v>16</v>
      </c>
      <c r="L6" s="15">
        <v>100</v>
      </c>
      <c r="M6" s="65">
        <f t="shared" ref="M6:M80" si="2">+L6*K6</f>
        <v>1600</v>
      </c>
      <c r="N6" s="17" t="s">
        <v>16</v>
      </c>
      <c r="O6" s="18">
        <v>216.4</v>
      </c>
      <c r="P6" s="122">
        <f t="shared" ref="P6:P80" si="3">SUM(M6-O6)</f>
        <v>1383.6</v>
      </c>
      <c r="Q6" s="121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31</v>
      </c>
      <c r="F11" s="71"/>
      <c r="G11" s="46">
        <f t="shared" si="0"/>
        <v>31</v>
      </c>
      <c r="H11" s="78">
        <v>0</v>
      </c>
      <c r="I11" s="76">
        <v>0</v>
      </c>
      <c r="J11" s="46">
        <f t="shared" si="1"/>
        <v>22</v>
      </c>
      <c r="K11" s="72">
        <v>9</v>
      </c>
      <c r="L11" s="15">
        <v>50</v>
      </c>
      <c r="M11" s="65">
        <f t="shared" si="2"/>
        <v>450</v>
      </c>
      <c r="N11" s="17" t="s">
        <v>16</v>
      </c>
      <c r="O11" s="18">
        <v>150</v>
      </c>
      <c r="P11" s="122">
        <f t="shared" si="3"/>
        <v>300</v>
      </c>
      <c r="Q11" s="121">
        <v>19.36</v>
      </c>
      <c r="R11" s="43">
        <f t="shared" si="4"/>
        <v>174.24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14</v>
      </c>
      <c r="F20" s="71"/>
      <c r="G20" s="46">
        <f t="shared" si="0"/>
        <v>14</v>
      </c>
      <c r="H20" s="78">
        <v>0</v>
      </c>
      <c r="I20" s="76">
        <v>0</v>
      </c>
      <c r="J20" s="46">
        <f t="shared" si="1"/>
        <v>11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65</v>
      </c>
      <c r="P20" s="122">
        <f t="shared" si="3"/>
        <v>130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3</v>
      </c>
      <c r="F21" s="71">
        <v>7</v>
      </c>
      <c r="G21" s="46">
        <f t="shared" si="0"/>
        <v>10</v>
      </c>
      <c r="H21" s="78">
        <v>0</v>
      </c>
      <c r="I21" s="76">
        <v>0</v>
      </c>
      <c r="J21" s="46">
        <f t="shared" si="1"/>
        <v>9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106</v>
      </c>
      <c r="F22" s="71"/>
      <c r="G22" s="46">
        <f t="shared" si="0"/>
        <v>106</v>
      </c>
      <c r="H22" s="78">
        <v>0</v>
      </c>
      <c r="I22" s="76">
        <v>0</v>
      </c>
      <c r="J22" s="46">
        <f t="shared" si="1"/>
        <v>92</v>
      </c>
      <c r="K22" s="72">
        <v>14</v>
      </c>
      <c r="L22" s="20">
        <v>100</v>
      </c>
      <c r="M22" s="65">
        <f t="shared" si="2"/>
        <v>1400</v>
      </c>
      <c r="N22" s="17" t="s">
        <v>16</v>
      </c>
      <c r="O22" s="18">
        <v>200</v>
      </c>
      <c r="P22" s="122">
        <f t="shared" si="3"/>
        <v>1200</v>
      </c>
      <c r="Q22" s="121">
        <v>27.98</v>
      </c>
      <c r="R22" s="43">
        <f t="shared" si="4"/>
        <v>391.72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49</v>
      </c>
      <c r="F24" s="71"/>
      <c r="G24" s="46">
        <f t="shared" si="0"/>
        <v>49</v>
      </c>
      <c r="H24" s="78">
        <v>0</v>
      </c>
      <c r="I24" s="76">
        <v>0</v>
      </c>
      <c r="J24" s="46">
        <f t="shared" si="1"/>
        <v>45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50</v>
      </c>
      <c r="P24" s="122">
        <f t="shared" si="3"/>
        <v>350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10</v>
      </c>
      <c r="F28" s="71">
        <v>21</v>
      </c>
      <c r="G28" s="46">
        <f t="shared" si="5"/>
        <v>31</v>
      </c>
      <c r="H28" s="78">
        <v>0</v>
      </c>
      <c r="I28" s="76">
        <v>0</v>
      </c>
      <c r="J28" s="46">
        <f t="shared" si="6"/>
        <v>21</v>
      </c>
      <c r="K28" s="72">
        <v>10</v>
      </c>
      <c r="L28" s="15">
        <v>100</v>
      </c>
      <c r="M28" s="65">
        <f t="shared" si="2"/>
        <v>1000</v>
      </c>
      <c r="N28" s="17" t="s">
        <v>16</v>
      </c>
      <c r="O28" s="18">
        <v>133.6</v>
      </c>
      <c r="P28" s="122">
        <f t="shared" si="3"/>
        <v>866.4</v>
      </c>
      <c r="Q28" s="121">
        <v>30.86</v>
      </c>
      <c r="R28" s="43">
        <f t="shared" si="4"/>
        <v>308.60000000000002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74</v>
      </c>
      <c r="F31" s="71"/>
      <c r="G31" s="46">
        <f t="shared" si="5"/>
        <v>74</v>
      </c>
      <c r="H31" s="78">
        <v>0</v>
      </c>
      <c r="I31" s="76">
        <v>0</v>
      </c>
      <c r="J31" s="46">
        <f t="shared" si="6"/>
        <v>72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2</v>
      </c>
      <c r="F32" s="71">
        <v>20</v>
      </c>
      <c r="G32" s="46">
        <f t="shared" si="5"/>
        <v>22</v>
      </c>
      <c r="H32" s="78">
        <v>0</v>
      </c>
      <c r="I32" s="76">
        <v>0</v>
      </c>
      <c r="J32" s="46">
        <f t="shared" si="6"/>
        <v>22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33</v>
      </c>
      <c r="F33" s="71"/>
      <c r="G33" s="46">
        <f t="shared" si="5"/>
        <v>33</v>
      </c>
      <c r="H33" s="78">
        <v>0</v>
      </c>
      <c r="I33" s="76">
        <v>0</v>
      </c>
      <c r="J33" s="46">
        <f t="shared" si="6"/>
        <v>33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11</v>
      </c>
      <c r="F35" s="71"/>
      <c r="G35" s="46">
        <f t="shared" si="5"/>
        <v>11</v>
      </c>
      <c r="H35" s="78">
        <v>0</v>
      </c>
      <c r="I35" s="76">
        <v>0</v>
      </c>
      <c r="J35" s="46">
        <f t="shared" si="6"/>
        <v>5</v>
      </c>
      <c r="K35" s="72">
        <v>6</v>
      </c>
      <c r="L35" s="15">
        <v>130</v>
      </c>
      <c r="M35" s="65">
        <f t="shared" si="2"/>
        <v>780</v>
      </c>
      <c r="N35" s="17" t="s">
        <v>16</v>
      </c>
      <c r="O35" s="18"/>
      <c r="P35" s="122">
        <f t="shared" si="3"/>
        <v>780</v>
      </c>
      <c r="Q35" s="90">
        <v>40.799999999999997</v>
      </c>
      <c r="R35" s="43">
        <f t="shared" si="4"/>
        <v>244.79999999999998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16</v>
      </c>
      <c r="F39" s="71"/>
      <c r="G39" s="46">
        <f t="shared" si="5"/>
        <v>16</v>
      </c>
      <c r="H39" s="78">
        <v>0</v>
      </c>
      <c r="I39" s="76">
        <v>0</v>
      </c>
      <c r="J39" s="46">
        <f t="shared" si="6"/>
        <v>14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3</v>
      </c>
      <c r="F40" s="71">
        <v>8</v>
      </c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15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6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24</v>
      </c>
      <c r="F48" s="71"/>
      <c r="G48" s="46">
        <f t="shared" si="5"/>
        <v>24</v>
      </c>
      <c r="H48" s="78">
        <v>0</v>
      </c>
      <c r="I48" s="76">
        <v>0</v>
      </c>
      <c r="J48" s="46">
        <f t="shared" si="6"/>
        <v>24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29</v>
      </c>
      <c r="F53" s="71"/>
      <c r="G53" s="46">
        <f t="shared" si="5"/>
        <v>29</v>
      </c>
      <c r="H53" s="78">
        <v>0</v>
      </c>
      <c r="I53" s="76">
        <v>0</v>
      </c>
      <c r="J53" s="46">
        <f t="shared" si="6"/>
        <v>27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31</v>
      </c>
      <c r="F55" s="71"/>
      <c r="G55" s="46">
        <f t="shared" si="5"/>
        <v>31</v>
      </c>
      <c r="H55" s="78">
        <v>0</v>
      </c>
      <c r="I55" s="76">
        <v>0</v>
      </c>
      <c r="J55" s="46">
        <f t="shared" si="6"/>
        <v>28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105</v>
      </c>
      <c r="P55" s="122">
        <f t="shared" si="3"/>
        <v>255</v>
      </c>
      <c r="Q55" s="121">
        <v>25.99</v>
      </c>
      <c r="R55" s="43">
        <f>+K55*Q55</f>
        <v>77.97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11</v>
      </c>
      <c r="F56" s="71"/>
      <c r="G56" s="46">
        <f t="shared" si="5"/>
        <v>11</v>
      </c>
      <c r="H56" s="78">
        <v>0</v>
      </c>
      <c r="I56" s="76">
        <v>0</v>
      </c>
      <c r="J56" s="46">
        <f t="shared" si="6"/>
        <v>10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 t="shared" si="3"/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11</v>
      </c>
      <c r="F57" s="71"/>
      <c r="G57" s="46">
        <f t="shared" si="5"/>
        <v>11</v>
      </c>
      <c r="H57" s="78">
        <v>0</v>
      </c>
      <c r="I57" s="76">
        <v>0</v>
      </c>
      <c r="J57" s="46">
        <f t="shared" si="6"/>
        <v>8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105</v>
      </c>
      <c r="P57" s="122">
        <f t="shared" si="3"/>
        <v>255</v>
      </c>
      <c r="Q57" s="121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5</v>
      </c>
      <c r="K58" s="72">
        <v>4</v>
      </c>
      <c r="L58" s="15">
        <v>120</v>
      </c>
      <c r="M58" s="65">
        <f t="shared" si="2"/>
        <v>480</v>
      </c>
      <c r="N58" s="17" t="s">
        <v>16</v>
      </c>
      <c r="O58" s="18">
        <v>140</v>
      </c>
      <c r="P58" s="122">
        <f t="shared" si="3"/>
        <v>340</v>
      </c>
      <c r="Q58" s="121">
        <v>31.07</v>
      </c>
      <c r="R58" s="43">
        <f t="shared" si="4"/>
        <v>124.28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18</v>
      </c>
      <c r="F59" s="71"/>
      <c r="G59" s="46">
        <f t="shared" si="5"/>
        <v>18</v>
      </c>
      <c r="H59" s="78">
        <v>0</v>
      </c>
      <c r="I59" s="76">
        <v>0</v>
      </c>
      <c r="J59" s="46">
        <f t="shared" si="6"/>
        <v>18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34</v>
      </c>
      <c r="F62" s="71"/>
      <c r="G62" s="46">
        <f t="shared" si="5"/>
        <v>34</v>
      </c>
      <c r="H62" s="78">
        <v>0</v>
      </c>
      <c r="I62" s="76">
        <v>0</v>
      </c>
      <c r="J62" s="46">
        <f t="shared" si="6"/>
        <v>27</v>
      </c>
      <c r="K62" s="72">
        <v>7</v>
      </c>
      <c r="L62" s="15">
        <v>120</v>
      </c>
      <c r="M62" s="65">
        <f t="shared" si="2"/>
        <v>840</v>
      </c>
      <c r="N62" s="17" t="s">
        <v>16</v>
      </c>
      <c r="O62" s="18">
        <v>245</v>
      </c>
      <c r="P62" s="122">
        <f t="shared" si="3"/>
        <v>595</v>
      </c>
      <c r="Q62" s="121">
        <v>26.69</v>
      </c>
      <c r="R62" s="43">
        <f t="shared" si="4"/>
        <v>186.83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4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2</v>
      </c>
      <c r="F77" s="71">
        <v>15</v>
      </c>
      <c r="G77" s="46">
        <f t="shared" si="5"/>
        <v>17</v>
      </c>
      <c r="H77" s="78">
        <v>0</v>
      </c>
      <c r="I77" s="76">
        <v>0</v>
      </c>
      <c r="J77" s="46">
        <f t="shared" si="6"/>
        <v>17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2</v>
      </c>
      <c r="F83" s="71">
        <v>5</v>
      </c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4</v>
      </c>
      <c r="F84" s="71">
        <v>5</v>
      </c>
      <c r="G84" s="46">
        <f t="shared" si="5"/>
        <v>9</v>
      </c>
      <c r="H84" s="78">
        <v>0</v>
      </c>
      <c r="I84" s="76">
        <v>0</v>
      </c>
      <c r="J84" s="46">
        <f t="shared" si="6"/>
        <v>9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28</v>
      </c>
      <c r="F112" s="71"/>
      <c r="G112" s="46">
        <f t="shared" si="23"/>
        <v>28</v>
      </c>
      <c r="H112" s="78">
        <v>0</v>
      </c>
      <c r="I112" s="76">
        <v>0</v>
      </c>
      <c r="J112" s="46">
        <f t="shared" si="24"/>
        <v>28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8</v>
      </c>
      <c r="F133" s="71">
        <v>10</v>
      </c>
      <c r="G133" s="46">
        <f t="shared" si="23"/>
        <v>18</v>
      </c>
      <c r="H133" s="78">
        <v>0</v>
      </c>
      <c r="I133" s="76">
        <v>0</v>
      </c>
      <c r="J133" s="46">
        <f t="shared" si="24"/>
        <v>17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 t="shared" ref="P175" si="34"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19</v>
      </c>
      <c r="F180" s="71"/>
      <c r="G180" s="46">
        <f t="shared" si="30"/>
        <v>19</v>
      </c>
      <c r="H180" s="78">
        <v>0</v>
      </c>
      <c r="I180" s="76">
        <v>0</v>
      </c>
      <c r="J180" s="46">
        <f t="shared" si="31"/>
        <v>18</v>
      </c>
      <c r="K180" s="72">
        <v>1</v>
      </c>
      <c r="L180" s="20">
        <v>35</v>
      </c>
      <c r="M180" s="65">
        <f t="shared" si="35"/>
        <v>35</v>
      </c>
      <c r="N180" s="17" t="s">
        <v>16</v>
      </c>
      <c r="O180" s="18"/>
      <c r="P180" s="122">
        <f t="shared" si="36"/>
        <v>35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25</v>
      </c>
      <c r="F185" s="71"/>
      <c r="G185" s="46">
        <f t="shared" si="30"/>
        <v>25</v>
      </c>
      <c r="H185" s="78">
        <v>0</v>
      </c>
      <c r="I185" s="76">
        <v>0</v>
      </c>
      <c r="J185" s="46">
        <f t="shared" si="31"/>
        <v>23</v>
      </c>
      <c r="K185" s="72">
        <v>2</v>
      </c>
      <c r="L185" s="20">
        <v>80</v>
      </c>
      <c r="M185" s="65">
        <f t="shared" si="35"/>
        <v>160</v>
      </c>
      <c r="N185" s="17" t="s">
        <v>16</v>
      </c>
      <c r="O185" s="18"/>
      <c r="P185" s="122">
        <f t="shared" si="36"/>
        <v>160</v>
      </c>
      <c r="Q185" s="90">
        <v>63</v>
      </c>
      <c r="R185" s="43">
        <f t="shared" si="37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16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11</v>
      </c>
      <c r="K194" s="72">
        <v>1</v>
      </c>
      <c r="L194" s="20">
        <v>120</v>
      </c>
      <c r="M194" s="65">
        <f t="shared" si="35"/>
        <v>120</v>
      </c>
      <c r="N194" s="17" t="s">
        <v>16</v>
      </c>
      <c r="O194" s="18"/>
      <c r="P194" s="122">
        <f t="shared" si="36"/>
        <v>120</v>
      </c>
      <c r="Q194" s="90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>
        <v>5</v>
      </c>
      <c r="G195" s="46">
        <f t="shared" si="30"/>
        <v>5</v>
      </c>
      <c r="H195" s="78">
        <v>0</v>
      </c>
      <c r="I195" s="76">
        <v>0</v>
      </c>
      <c r="J195" s="46">
        <f t="shared" si="31"/>
        <v>4</v>
      </c>
      <c r="K195" s="72">
        <v>1</v>
      </c>
      <c r="L195" s="20">
        <v>60</v>
      </c>
      <c r="M195" s="65">
        <f t="shared" si="35"/>
        <v>60</v>
      </c>
      <c r="N195" s="17" t="s">
        <v>16</v>
      </c>
      <c r="O195" s="18"/>
      <c r="P195" s="122">
        <f t="shared" si="36"/>
        <v>60</v>
      </c>
      <c r="Q195" s="90">
        <v>38</v>
      </c>
      <c r="R195" s="43">
        <f t="shared" si="37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17</v>
      </c>
      <c r="F196" s="71">
        <v>5</v>
      </c>
      <c r="G196" s="46">
        <f t="shared" si="30"/>
        <v>22</v>
      </c>
      <c r="H196" s="78">
        <v>0</v>
      </c>
      <c r="I196" s="76">
        <v>0</v>
      </c>
      <c r="J196" s="46">
        <f t="shared" si="31"/>
        <v>20</v>
      </c>
      <c r="K196" s="72">
        <v>2</v>
      </c>
      <c r="L196" s="20">
        <v>120</v>
      </c>
      <c r="M196" s="65">
        <f t="shared" si="35"/>
        <v>240</v>
      </c>
      <c r="N196" s="17" t="s">
        <v>16</v>
      </c>
      <c r="O196" s="18"/>
      <c r="P196" s="122">
        <f t="shared" si="36"/>
        <v>240</v>
      </c>
      <c r="Q196" s="90">
        <v>73</v>
      </c>
      <c r="R196" s="43">
        <f t="shared" si="37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23</v>
      </c>
      <c r="F197" s="71"/>
      <c r="G197" s="46">
        <f t="shared" si="30"/>
        <v>23</v>
      </c>
      <c r="H197" s="78">
        <v>0</v>
      </c>
      <c r="I197" s="76">
        <v>0</v>
      </c>
      <c r="J197" s="46">
        <f t="shared" si="31"/>
        <v>23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18</v>
      </c>
      <c r="F198" s="71"/>
      <c r="G198" s="46">
        <f t="shared" si="30"/>
        <v>18</v>
      </c>
      <c r="H198" s="78">
        <v>0</v>
      </c>
      <c r="I198" s="76">
        <v>0</v>
      </c>
      <c r="J198" s="46">
        <f t="shared" si="31"/>
        <v>18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50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+'12'!J248</f>
        <v>19</v>
      </c>
      <c r="F248" s="71"/>
      <c r="G248" s="46">
        <f t="shared" si="43"/>
        <v>19</v>
      </c>
      <c r="H248" s="78">
        <v>0</v>
      </c>
      <c r="I248" s="76">
        <v>0</v>
      </c>
      <c r="J248" s="46">
        <f t="shared" si="44"/>
        <v>19</v>
      </c>
      <c r="K248" s="72"/>
      <c r="L248" s="20">
        <v>35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+'12'!J249</f>
        <v>3</v>
      </c>
      <c r="F249" s="71"/>
      <c r="G249" s="46">
        <f t="shared" si="43"/>
        <v>3</v>
      </c>
      <c r="H249" s="78">
        <v>0</v>
      </c>
      <c r="I249" s="76">
        <v>0</v>
      </c>
      <c r="J249" s="46">
        <f t="shared" si="44"/>
        <v>3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+'12'!J250</f>
        <v>4</v>
      </c>
      <c r="F250" s="71"/>
      <c r="G250" s="46">
        <f t="shared" si="43"/>
        <v>4</v>
      </c>
      <c r="H250" s="78">
        <v>0</v>
      </c>
      <c r="I250" s="76">
        <v>0</v>
      </c>
      <c r="J250" s="46">
        <f t="shared" si="44"/>
        <v>4</v>
      </c>
      <c r="K250" s="72"/>
      <c r="L250" s="20">
        <v>50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30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30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3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3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3255.3999999999992</v>
      </c>
      <c r="S260" s="75"/>
    </row>
    <row r="261" spans="1:3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3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9785</v>
      </c>
    </row>
    <row r="263" spans="1:3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3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3595</v>
      </c>
      <c r="O264" s="2">
        <v>250</v>
      </c>
      <c r="P264" s="2">
        <v>320</v>
      </c>
      <c r="Q264" s="88">
        <v>100</v>
      </c>
      <c r="R264" s="2">
        <v>370</v>
      </c>
      <c r="S264" s="2">
        <v>115</v>
      </c>
      <c r="T264" s="2">
        <v>250</v>
      </c>
      <c r="U264" s="2">
        <v>135</v>
      </c>
      <c r="V264" s="2">
        <v>135</v>
      </c>
      <c r="W264" s="2">
        <v>180</v>
      </c>
      <c r="X264" s="2">
        <v>200</v>
      </c>
      <c r="Y264" s="2">
        <v>250</v>
      </c>
      <c r="Z264" s="2">
        <v>170</v>
      </c>
      <c r="AA264" s="2">
        <v>350</v>
      </c>
      <c r="AB264" s="2">
        <v>520</v>
      </c>
      <c r="AC264" s="2">
        <v>50</v>
      </c>
      <c r="AD264" s="2">
        <v>200</v>
      </c>
    </row>
    <row r="265" spans="1:3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1445</v>
      </c>
    </row>
    <row r="268" spans="1:3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4745</v>
      </c>
    </row>
    <row r="269" spans="1:3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4745</v>
      </c>
    </row>
    <row r="270" spans="1:3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200.00"/>
        <filter val="100.00"/>
        <filter val="120.00"/>
        <filter val="130.00"/>
        <filter val="160.00"/>
        <filter val="200.00"/>
        <filter val="240.00"/>
        <filter val="250.00"/>
        <filter val="255.00"/>
        <filter val="300.00"/>
        <filter val="320"/>
        <filter val="340.00"/>
        <filter val="35.00"/>
        <filter val="350.00"/>
        <filter val="50.00"/>
        <filter val="60.00"/>
        <filter val="780.00"/>
        <filter val="85.00"/>
        <filter val="866.4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 filterMode="1">
    <tabColor rgb="FFFFCCFF"/>
  </sheetPr>
  <dimension ref="A1:AB346"/>
  <sheetViews>
    <sheetView zoomScale="70" zoomScaleNormal="70" workbookViewId="0">
      <pane xSplit="10" ySplit="4" topLeftCell="K5" activePane="bottomRight" state="frozen"/>
      <selection activeCell="V17" sqref="V17"/>
      <selection pane="topRight" activeCell="V17" sqref="V17"/>
      <selection pane="bottomLeft" activeCell="V17" sqref="V17"/>
      <selection pane="bottomRight" activeCell="U284" sqref="U28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83</v>
      </c>
      <c r="F5" s="71"/>
      <c r="G5" s="46">
        <f t="shared" ref="G5:G26" si="0">E5+F5</f>
        <v>83</v>
      </c>
      <c r="H5" s="78">
        <v>0</v>
      </c>
      <c r="I5" s="76">
        <v>0</v>
      </c>
      <c r="J5" s="46">
        <f t="shared" ref="J5:J26" si="1">+G5-H5-K5-I5</f>
        <v>82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199</v>
      </c>
      <c r="F6" s="71"/>
      <c r="G6" s="46">
        <f t="shared" si="0"/>
        <v>199</v>
      </c>
      <c r="H6" s="78">
        <v>0</v>
      </c>
      <c r="I6" s="76">
        <v>0</v>
      </c>
      <c r="J6" s="46">
        <f t="shared" si="1"/>
        <v>185</v>
      </c>
      <c r="K6" s="72">
        <v>14</v>
      </c>
      <c r="L6" s="15">
        <v>100</v>
      </c>
      <c r="M6" s="65">
        <f t="shared" ref="M6:M80" si="2">+L6*K6</f>
        <v>1400</v>
      </c>
      <c r="N6" s="17" t="s">
        <v>16</v>
      </c>
      <c r="O6" s="18">
        <v>66.099999999999994</v>
      </c>
      <c r="P6" s="122">
        <f t="shared" ref="P6:P80" si="3">SUM(M6-O6)</f>
        <v>1333.9</v>
      </c>
      <c r="Q6" s="121">
        <v>36.43</v>
      </c>
      <c r="R6" s="43">
        <f t="shared" ref="R6:R80" si="4">+K6*Q6</f>
        <v>510.02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20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10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9</v>
      </c>
      <c r="F21" s="71"/>
      <c r="G21" s="46">
        <f t="shared" si="0"/>
        <v>9</v>
      </c>
      <c r="H21" s="78">
        <v>0</v>
      </c>
      <c r="I21" s="76">
        <v>0</v>
      </c>
      <c r="J21" s="46">
        <f t="shared" si="1"/>
        <v>5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/>
      <c r="P21" s="122">
        <f t="shared" si="3"/>
        <v>340</v>
      </c>
      <c r="Q21" s="90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92</v>
      </c>
      <c r="F22" s="71"/>
      <c r="G22" s="46">
        <f t="shared" si="0"/>
        <v>92</v>
      </c>
      <c r="H22" s="78">
        <v>0</v>
      </c>
      <c r="I22" s="76">
        <v>0</v>
      </c>
      <c r="J22" s="46">
        <f t="shared" si="1"/>
        <v>86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83</v>
      </c>
      <c r="P22" s="122">
        <f t="shared" si="3"/>
        <v>517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45</v>
      </c>
      <c r="F24" s="71"/>
      <c r="G24" s="46">
        <f t="shared" si="0"/>
        <v>45</v>
      </c>
      <c r="H24" s="78">
        <v>0</v>
      </c>
      <c r="I24" s="76">
        <v>0</v>
      </c>
      <c r="J24" s="46">
        <f t="shared" si="1"/>
        <v>38</v>
      </c>
      <c r="K24" s="72">
        <v>7</v>
      </c>
      <c r="L24" s="15">
        <v>100</v>
      </c>
      <c r="M24" s="65">
        <f t="shared" si="2"/>
        <v>700</v>
      </c>
      <c r="N24" s="17" t="s">
        <v>16</v>
      </c>
      <c r="O24" s="18">
        <v>116.9</v>
      </c>
      <c r="P24" s="122">
        <f t="shared" si="3"/>
        <v>583.1</v>
      </c>
      <c r="Q24" s="121">
        <v>38.659999999999997</v>
      </c>
      <c r="R24" s="43">
        <f t="shared" si="4"/>
        <v>270.62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21</v>
      </c>
      <c r="F28" s="71"/>
      <c r="G28" s="46">
        <f t="shared" si="5"/>
        <v>21</v>
      </c>
      <c r="H28" s="78">
        <v>0</v>
      </c>
      <c r="I28" s="76">
        <v>0</v>
      </c>
      <c r="J28" s="46">
        <f t="shared" si="6"/>
        <v>9</v>
      </c>
      <c r="K28" s="72">
        <v>12</v>
      </c>
      <c r="L28" s="15">
        <v>100</v>
      </c>
      <c r="M28" s="65">
        <f t="shared" si="2"/>
        <v>1200</v>
      </c>
      <c r="N28" s="17" t="s">
        <v>16</v>
      </c>
      <c r="O28" s="18">
        <v>134</v>
      </c>
      <c r="P28" s="122">
        <f t="shared" si="3"/>
        <v>1066</v>
      </c>
      <c r="Q28" s="121">
        <v>30.86</v>
      </c>
      <c r="R28" s="43">
        <f t="shared" si="4"/>
        <v>370.32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72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22</v>
      </c>
      <c r="F32" s="71"/>
      <c r="G32" s="46">
        <f t="shared" si="5"/>
        <v>22</v>
      </c>
      <c r="H32" s="78">
        <v>0</v>
      </c>
      <c r="I32" s="76">
        <v>0</v>
      </c>
      <c r="J32" s="46">
        <f t="shared" si="6"/>
        <v>17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22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33</v>
      </c>
      <c r="F33" s="71"/>
      <c r="G33" s="46">
        <f t="shared" si="5"/>
        <v>33</v>
      </c>
      <c r="H33" s="78">
        <v>0</v>
      </c>
      <c r="I33" s="76">
        <v>0</v>
      </c>
      <c r="J33" s="46">
        <f t="shared" si="6"/>
        <v>27</v>
      </c>
      <c r="K33" s="72">
        <v>6</v>
      </c>
      <c r="L33" s="15">
        <v>130</v>
      </c>
      <c r="M33" s="65">
        <f t="shared" si="2"/>
        <v>780</v>
      </c>
      <c r="N33" s="17" t="s">
        <v>16</v>
      </c>
      <c r="O33" s="18"/>
      <c r="P33" s="122">
        <f t="shared" si="3"/>
        <v>780</v>
      </c>
      <c r="Q33" s="90">
        <v>38.9</v>
      </c>
      <c r="R33" s="43">
        <f t="shared" si="4"/>
        <v>233.39999999999998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14</v>
      </c>
      <c r="F39" s="71"/>
      <c r="G39" s="46">
        <f t="shared" si="5"/>
        <v>14</v>
      </c>
      <c r="H39" s="78">
        <v>0</v>
      </c>
      <c r="I39" s="76">
        <v>0</v>
      </c>
      <c r="J39" s="46">
        <f t="shared" si="6"/>
        <v>11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4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24</v>
      </c>
      <c r="F48" s="71"/>
      <c r="G48" s="46">
        <f t="shared" si="5"/>
        <v>24</v>
      </c>
      <c r="H48" s="78">
        <v>0</v>
      </c>
      <c r="I48" s="76">
        <v>0</v>
      </c>
      <c r="J48" s="46">
        <f t="shared" si="6"/>
        <v>19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>
        <v>125</v>
      </c>
      <c r="P48" s="122">
        <f>SUM(M48-O48)</f>
        <v>125</v>
      </c>
      <c r="Q48" s="121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9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75</v>
      </c>
      <c r="P49" s="122">
        <f>SUM(M49-O49)</f>
        <v>75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8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2">
        <f t="shared" si="3"/>
        <v>50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27</v>
      </c>
      <c r="F53" s="71"/>
      <c r="G53" s="46">
        <f t="shared" si="5"/>
        <v>27</v>
      </c>
      <c r="H53" s="78">
        <v>0</v>
      </c>
      <c r="I53" s="76">
        <v>0</v>
      </c>
      <c r="J53" s="46">
        <f t="shared" si="6"/>
        <v>22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>
        <v>75</v>
      </c>
      <c r="P53" s="122">
        <f>SUM(M53-O53)</f>
        <v>175</v>
      </c>
      <c r="Q53" s="121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28</v>
      </c>
      <c r="F55" s="71"/>
      <c r="G55" s="46">
        <f t="shared" si="5"/>
        <v>28</v>
      </c>
      <c r="H55" s="78">
        <v>0</v>
      </c>
      <c r="I55" s="76">
        <v>0</v>
      </c>
      <c r="J55" s="46">
        <f t="shared" si="6"/>
        <v>23</v>
      </c>
      <c r="K55" s="72">
        <v>5</v>
      </c>
      <c r="L55" s="15">
        <v>120</v>
      </c>
      <c r="M55" s="65">
        <f>+L55*K55</f>
        <v>600</v>
      </c>
      <c r="N55" s="17" t="s">
        <v>16</v>
      </c>
      <c r="O55" s="18">
        <v>190</v>
      </c>
      <c r="P55" s="122">
        <f>SUM(M55-O55)</f>
        <v>410</v>
      </c>
      <c r="Q55" s="121">
        <v>25.99</v>
      </c>
      <c r="R55" s="43">
        <f>+K55*Q55</f>
        <v>129.94999999999999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8</v>
      </c>
      <c r="F57" s="71"/>
      <c r="G57" s="46">
        <f t="shared" si="5"/>
        <v>8</v>
      </c>
      <c r="H57" s="78">
        <v>0</v>
      </c>
      <c r="I57" s="76">
        <v>0</v>
      </c>
      <c r="J57" s="46">
        <f t="shared" si="6"/>
        <v>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18</v>
      </c>
      <c r="F59" s="71"/>
      <c r="G59" s="46">
        <f t="shared" si="5"/>
        <v>18</v>
      </c>
      <c r="H59" s="78">
        <v>0</v>
      </c>
      <c r="I59" s="76">
        <v>0</v>
      </c>
      <c r="J59" s="46">
        <f t="shared" si="6"/>
        <v>14</v>
      </c>
      <c r="K59" s="72">
        <v>4</v>
      </c>
      <c r="L59" s="15">
        <v>120</v>
      </c>
      <c r="M59" s="65">
        <f t="shared" si="2"/>
        <v>480</v>
      </c>
      <c r="N59" s="17" t="s">
        <v>16</v>
      </c>
      <c r="O59" s="18">
        <v>140</v>
      </c>
      <c r="P59" s="122">
        <f t="shared" si="3"/>
        <v>340</v>
      </c>
      <c r="Q59" s="121">
        <v>29.83</v>
      </c>
      <c r="R59" s="43">
        <f t="shared" si="4"/>
        <v>119.32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27</v>
      </c>
      <c r="F62" s="71"/>
      <c r="G62" s="46">
        <f t="shared" si="5"/>
        <v>27</v>
      </c>
      <c r="H62" s="78">
        <v>0</v>
      </c>
      <c r="I62" s="76">
        <v>0</v>
      </c>
      <c r="J62" s="46">
        <f t="shared" si="6"/>
        <v>25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17</v>
      </c>
      <c r="F77" s="71"/>
      <c r="G77" s="46">
        <f t="shared" si="5"/>
        <v>17</v>
      </c>
      <c r="H77" s="78">
        <v>0</v>
      </c>
      <c r="I77" s="76">
        <v>0</v>
      </c>
      <c r="J77" s="46">
        <f t="shared" si="6"/>
        <v>12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/>
      <c r="P77" s="122">
        <f t="shared" si="3"/>
        <v>250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9</v>
      </c>
      <c r="F84" s="71"/>
      <c r="G84" s="46">
        <f t="shared" si="5"/>
        <v>9</v>
      </c>
      <c r="H84" s="78">
        <v>0</v>
      </c>
      <c r="I84" s="76">
        <v>0</v>
      </c>
      <c r="J84" s="46">
        <f t="shared" si="6"/>
        <v>8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/>
      <c r="P84" s="122">
        <f t="shared" si="11"/>
        <v>50</v>
      </c>
      <c r="Q84" s="90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28</v>
      </c>
      <c r="F112" s="71"/>
      <c r="G112" s="46">
        <f t="shared" si="23"/>
        <v>28</v>
      </c>
      <c r="H112" s="78">
        <v>0</v>
      </c>
      <c r="I112" s="76">
        <v>0</v>
      </c>
      <c r="J112" s="46">
        <f t="shared" si="24"/>
        <v>27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17</v>
      </c>
      <c r="F133" s="71"/>
      <c r="G133" s="46">
        <f t="shared" si="23"/>
        <v>17</v>
      </c>
      <c r="H133" s="78">
        <v>0</v>
      </c>
      <c r="I133" s="76">
        <v>0</v>
      </c>
      <c r="J133" s="46">
        <f t="shared" si="24"/>
        <v>14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2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18</v>
      </c>
      <c r="F180" s="71"/>
      <c r="G180" s="46">
        <f t="shared" si="30"/>
        <v>18</v>
      </c>
      <c r="H180" s="78">
        <v>0</v>
      </c>
      <c r="I180" s="76">
        <v>0</v>
      </c>
      <c r="J180" s="46">
        <f t="shared" si="31"/>
        <v>18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23</v>
      </c>
      <c r="F185" s="71"/>
      <c r="G185" s="46">
        <f t="shared" si="30"/>
        <v>23</v>
      </c>
      <c r="H185" s="78">
        <v>0</v>
      </c>
      <c r="I185" s="76">
        <v>0</v>
      </c>
      <c r="J185" s="46">
        <f t="shared" si="31"/>
        <v>21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2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2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2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20</v>
      </c>
      <c r="F196" s="71"/>
      <c r="G196" s="46">
        <f t="shared" si="30"/>
        <v>20</v>
      </c>
      <c r="H196" s="78">
        <v>0</v>
      </c>
      <c r="I196" s="76">
        <v>0</v>
      </c>
      <c r="J196" s="46">
        <f t="shared" si="31"/>
        <v>18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23</v>
      </c>
      <c r="F197" s="71"/>
      <c r="G197" s="46">
        <f t="shared" si="30"/>
        <v>23</v>
      </c>
      <c r="H197" s="78">
        <v>0</v>
      </c>
      <c r="I197" s="76">
        <v>0</v>
      </c>
      <c r="J197" s="46">
        <f t="shared" si="31"/>
        <v>23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18</v>
      </c>
      <c r="F198" s="71"/>
      <c r="G198" s="46">
        <f t="shared" si="30"/>
        <v>18</v>
      </c>
      <c r="H198" s="78">
        <v>0</v>
      </c>
      <c r="I198" s="76">
        <v>0</v>
      </c>
      <c r="J198" s="46">
        <f t="shared" si="31"/>
        <v>17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2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+'13'!J248</f>
        <v>19</v>
      </c>
      <c r="F248" s="71"/>
      <c r="G248" s="46">
        <f t="shared" si="42"/>
        <v>19</v>
      </c>
      <c r="H248" s="78">
        <v>0</v>
      </c>
      <c r="I248" s="76">
        <v>0</v>
      </c>
      <c r="J248" s="46">
        <f t="shared" si="43"/>
        <v>19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+'13'!J249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+'13'!J250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3504.39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10010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2630</v>
      </c>
      <c r="O264" s="2">
        <v>250</v>
      </c>
      <c r="P264" s="2">
        <v>180</v>
      </c>
      <c r="Q264" s="88">
        <v>160</v>
      </c>
      <c r="R264" s="2">
        <v>250</v>
      </c>
      <c r="S264" s="2">
        <v>150</v>
      </c>
      <c r="T264" s="2">
        <v>50</v>
      </c>
      <c r="U264" s="2">
        <v>100</v>
      </c>
      <c r="V264" s="2">
        <v>170</v>
      </c>
      <c r="W264" s="2">
        <v>150</v>
      </c>
      <c r="X264" s="2">
        <v>65</v>
      </c>
      <c r="Y264" s="2">
        <v>420</v>
      </c>
      <c r="Z264" s="2">
        <v>100</v>
      </c>
      <c r="AA264" s="2">
        <v>500</v>
      </c>
      <c r="AB264" s="2">
        <v>85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1125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6255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6255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066.00"/>
        <filter val="100.00"/>
        <filter val="120.00"/>
        <filter val="125.00"/>
        <filter val="150.00"/>
        <filter val="160.00"/>
        <filter val="170.00"/>
        <filter val="175.00"/>
        <filter val="180"/>
        <filter val="240.00"/>
        <filter val="250.00"/>
        <filter val="260.00"/>
        <filter val="340.00"/>
        <filter val="410.00"/>
        <filter val="50.00"/>
        <filter val="517.00"/>
        <filter val="55.00"/>
        <filter val="583.10"/>
        <filter val="60.00"/>
        <filter val="65.00"/>
        <filter val="650.00"/>
        <filter val="75.00"/>
        <filter val="7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V17" sqref="V17"/>
      <selection pane="topRight" activeCell="V17" sqref="V17"/>
      <selection pane="bottomLeft" activeCell="V17" sqref="V17"/>
      <selection pane="bottomRight" activeCell="P273" sqref="P2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82</v>
      </c>
      <c r="F5" s="71"/>
      <c r="G5" s="46">
        <f t="shared" ref="G5:G26" si="0">E5+F5</f>
        <v>82</v>
      </c>
      <c r="H5" s="78">
        <v>0</v>
      </c>
      <c r="I5" s="76">
        <v>0</v>
      </c>
      <c r="J5" s="46">
        <f t="shared" ref="J5:J26" si="1">+G5-H5-K5-I5</f>
        <v>79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185</v>
      </c>
      <c r="F6" s="71"/>
      <c r="G6" s="46">
        <f t="shared" si="0"/>
        <v>185</v>
      </c>
      <c r="H6" s="78">
        <v>0</v>
      </c>
      <c r="I6" s="76">
        <v>0</v>
      </c>
      <c r="J6" s="46">
        <f t="shared" si="1"/>
        <v>178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66.5</v>
      </c>
      <c r="P6" s="122">
        <f t="shared" ref="P6:P80" si="3">SUM(M6-O6)</f>
        <v>633.5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86</v>
      </c>
      <c r="F22" s="71"/>
      <c r="G22" s="46">
        <f t="shared" si="0"/>
        <v>86</v>
      </c>
      <c r="H22" s="78">
        <v>0</v>
      </c>
      <c r="I22" s="76">
        <v>0</v>
      </c>
      <c r="J22" s="46">
        <f t="shared" si="1"/>
        <v>79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100</v>
      </c>
      <c r="P22" s="122">
        <f t="shared" si="3"/>
        <v>600</v>
      </c>
      <c r="Q22" s="121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38</v>
      </c>
      <c r="F24" s="71"/>
      <c r="G24" s="46">
        <f t="shared" si="0"/>
        <v>38</v>
      </c>
      <c r="H24" s="78">
        <v>0</v>
      </c>
      <c r="I24" s="76">
        <v>0</v>
      </c>
      <c r="J24" s="46">
        <f t="shared" si="1"/>
        <v>33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83.5</v>
      </c>
      <c r="P24" s="122">
        <f t="shared" si="3"/>
        <v>416.5</v>
      </c>
      <c r="Q24" s="121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9</v>
      </c>
      <c r="F28" s="71">
        <v>6</v>
      </c>
      <c r="G28" s="46">
        <f t="shared" si="5"/>
        <v>15</v>
      </c>
      <c r="H28" s="78">
        <v>0</v>
      </c>
      <c r="I28" s="76">
        <v>0</v>
      </c>
      <c r="J28" s="46">
        <f t="shared" si="6"/>
        <v>12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50</v>
      </c>
      <c r="P28" s="122">
        <f t="shared" si="3"/>
        <v>250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72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17</v>
      </c>
      <c r="F32" s="71"/>
      <c r="G32" s="46">
        <f t="shared" si="5"/>
        <v>17</v>
      </c>
      <c r="H32" s="78">
        <v>0</v>
      </c>
      <c r="I32" s="76">
        <v>0</v>
      </c>
      <c r="J32" s="46">
        <f t="shared" si="6"/>
        <v>16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27</v>
      </c>
      <c r="F33" s="71"/>
      <c r="G33" s="46">
        <f t="shared" si="5"/>
        <v>27</v>
      </c>
      <c r="H33" s="78">
        <v>0</v>
      </c>
      <c r="I33" s="76">
        <v>0</v>
      </c>
      <c r="J33" s="46">
        <f t="shared" si="6"/>
        <v>27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9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19</v>
      </c>
      <c r="F48" s="71"/>
      <c r="G48" s="46">
        <f t="shared" si="5"/>
        <v>19</v>
      </c>
      <c r="H48" s="78">
        <v>0</v>
      </c>
      <c r="I48" s="76">
        <v>0</v>
      </c>
      <c r="J48" s="46">
        <f t="shared" si="6"/>
        <v>19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22</v>
      </c>
      <c r="F53" s="71"/>
      <c r="G53" s="46">
        <f t="shared" si="5"/>
        <v>22</v>
      </c>
      <c r="H53" s="78">
        <v>0</v>
      </c>
      <c r="I53" s="76">
        <v>0</v>
      </c>
      <c r="J53" s="46">
        <f t="shared" si="6"/>
        <v>22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23</v>
      </c>
      <c r="F55" s="71"/>
      <c r="G55" s="46">
        <f t="shared" si="5"/>
        <v>23</v>
      </c>
      <c r="H55" s="78">
        <v>0</v>
      </c>
      <c r="I55" s="76">
        <v>0</v>
      </c>
      <c r="J55" s="46">
        <f t="shared" si="6"/>
        <v>22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8</v>
      </c>
      <c r="F57" s="71">
        <v>5</v>
      </c>
      <c r="G57" s="46">
        <f t="shared" si="5"/>
        <v>13</v>
      </c>
      <c r="H57" s="78">
        <v>0</v>
      </c>
      <c r="I57" s="76">
        <v>0</v>
      </c>
      <c r="J57" s="46">
        <f t="shared" si="6"/>
        <v>11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25</v>
      </c>
      <c r="F62" s="71"/>
      <c r="G62" s="46">
        <f t="shared" si="5"/>
        <v>25</v>
      </c>
      <c r="H62" s="78">
        <v>0</v>
      </c>
      <c r="I62" s="76">
        <v>0</v>
      </c>
      <c r="J62" s="46">
        <f t="shared" si="6"/>
        <v>22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22">
        <f t="shared" si="3"/>
        <v>255</v>
      </c>
      <c r="Q62" s="121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2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2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12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8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27</v>
      </c>
      <c r="F112" s="71"/>
      <c r="G112" s="46">
        <f t="shared" si="23"/>
        <v>27</v>
      </c>
      <c r="H112" s="78">
        <v>0</v>
      </c>
      <c r="I112" s="76">
        <v>0</v>
      </c>
      <c r="J112" s="46">
        <f t="shared" si="24"/>
        <v>27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25</v>
      </c>
      <c r="F115" s="71"/>
      <c r="G115" s="46">
        <f t="shared" si="23"/>
        <v>25</v>
      </c>
      <c r="H115" s="78">
        <v>0</v>
      </c>
      <c r="I115" s="76">
        <v>0</v>
      </c>
      <c r="J115" s="46">
        <f t="shared" si="24"/>
        <v>24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3</v>
      </c>
      <c r="F132" s="71">
        <v>6</v>
      </c>
      <c r="G132" s="46">
        <f t="shared" si="23"/>
        <v>9</v>
      </c>
      <c r="H132" s="78">
        <v>0</v>
      </c>
      <c r="I132" s="76">
        <v>0</v>
      </c>
      <c r="J132" s="46">
        <f t="shared" si="24"/>
        <v>7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18</v>
      </c>
      <c r="F180" s="71"/>
      <c r="G180" s="46">
        <f t="shared" si="30"/>
        <v>18</v>
      </c>
      <c r="H180" s="78">
        <v>0</v>
      </c>
      <c r="I180" s="76">
        <v>0</v>
      </c>
      <c r="J180" s="46">
        <f t="shared" si="31"/>
        <v>18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21</v>
      </c>
      <c r="F185" s="71"/>
      <c r="G185" s="46">
        <f t="shared" si="30"/>
        <v>21</v>
      </c>
      <c r="H185" s="78">
        <v>0</v>
      </c>
      <c r="I185" s="76">
        <v>0</v>
      </c>
      <c r="J185" s="46">
        <f t="shared" si="31"/>
        <v>21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0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2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18</v>
      </c>
      <c r="F196" s="71"/>
      <c r="G196" s="46">
        <f t="shared" si="30"/>
        <v>18</v>
      </c>
      <c r="H196" s="78">
        <v>0</v>
      </c>
      <c r="I196" s="76">
        <v>0</v>
      </c>
      <c r="J196" s="46">
        <f t="shared" si="31"/>
        <v>18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23</v>
      </c>
      <c r="F197" s="71"/>
      <c r="G197" s="46">
        <f t="shared" si="30"/>
        <v>23</v>
      </c>
      <c r="H197" s="78">
        <v>0</v>
      </c>
      <c r="I197" s="76">
        <v>0</v>
      </c>
      <c r="J197" s="46">
        <f t="shared" si="31"/>
        <v>23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17</v>
      </c>
      <c r="F198" s="71"/>
      <c r="G198" s="46">
        <f t="shared" si="30"/>
        <v>17</v>
      </c>
      <c r="H198" s="78">
        <v>0</v>
      </c>
      <c r="I198" s="76">
        <v>0</v>
      </c>
      <c r="J198" s="46">
        <f t="shared" si="31"/>
        <v>17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+'14'!J248</f>
        <v>19</v>
      </c>
      <c r="F248" s="71"/>
      <c r="G248" s="46">
        <f t="shared" si="42"/>
        <v>19</v>
      </c>
      <c r="H248" s="78">
        <v>0</v>
      </c>
      <c r="I248" s="76">
        <v>0</v>
      </c>
      <c r="J248" s="46">
        <f t="shared" si="43"/>
        <v>17</v>
      </c>
      <c r="K248" s="72">
        <v>2</v>
      </c>
      <c r="L248" s="20">
        <v>35</v>
      </c>
      <c r="M248" s="65">
        <f t="shared" si="34"/>
        <v>70</v>
      </c>
      <c r="N248" s="17" t="s">
        <v>16</v>
      </c>
      <c r="O248" s="18"/>
      <c r="P248" s="122">
        <f t="shared" si="35"/>
        <v>70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+'14'!J249</f>
        <v>2</v>
      </c>
      <c r="F249" s="71">
        <v>7</v>
      </c>
      <c r="G249" s="46">
        <f t="shared" si="42"/>
        <v>9</v>
      </c>
      <c r="H249" s="78">
        <v>0</v>
      </c>
      <c r="I249" s="76">
        <v>0</v>
      </c>
      <c r="J249" s="46">
        <f t="shared" si="43"/>
        <v>8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+'14'!J250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3</v>
      </c>
      <c r="K250" s="72">
        <v>1</v>
      </c>
      <c r="L250" s="20">
        <v>50</v>
      </c>
      <c r="M250" s="65">
        <f t="shared" si="34"/>
        <v>50</v>
      </c>
      <c r="N250" s="17" t="s">
        <v>16</v>
      </c>
      <c r="O250" s="18"/>
      <c r="P250" s="122">
        <f t="shared" si="35"/>
        <v>50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1325.3099999999997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4235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1490</v>
      </c>
      <c r="O264" s="2">
        <v>100</v>
      </c>
      <c r="P264" s="2">
        <v>500</v>
      </c>
      <c r="Q264" s="88">
        <v>110</v>
      </c>
      <c r="R264" s="2">
        <v>50</v>
      </c>
      <c r="S264" s="2">
        <v>170</v>
      </c>
      <c r="T264" s="2">
        <v>300</v>
      </c>
      <c r="U264" s="2">
        <v>130</v>
      </c>
      <c r="V264" s="2">
        <v>130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510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2235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2235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50.00"/>
        <filter val="170.00"/>
        <filter val="250.00"/>
        <filter val="255.00"/>
        <filter val="416.50"/>
        <filter val="50.00"/>
        <filter val="500"/>
        <filter val="60.00"/>
        <filter val="600.00"/>
        <filter val="7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 filterMode="1">
    <tabColor rgb="FFFFCCFF"/>
  </sheetPr>
  <dimension ref="A1:Z346"/>
  <sheetViews>
    <sheetView zoomScale="70" zoomScaleNormal="70" workbookViewId="0">
      <pane xSplit="10" ySplit="4" topLeftCell="M5" activePane="bottomRight" state="frozen"/>
      <selection activeCell="V17" sqref="V17"/>
      <selection pane="topRight" activeCell="V17" sqref="V17"/>
      <selection pane="bottomLeft" activeCell="V17" sqref="V17"/>
      <selection pane="bottomRight" activeCell="N13" sqref="N13:N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79</v>
      </c>
      <c r="F5" s="71"/>
      <c r="G5" s="46">
        <f t="shared" ref="G5:G26" si="0">E5+F5</f>
        <v>79</v>
      </c>
      <c r="H5" s="78">
        <v>0</v>
      </c>
      <c r="I5" s="76">
        <v>0</v>
      </c>
      <c r="J5" s="46">
        <f t="shared" ref="J5:J26" si="1">+G5-H5-K5-I5</f>
        <v>78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178</v>
      </c>
      <c r="F6" s="71"/>
      <c r="G6" s="46">
        <f t="shared" si="0"/>
        <v>178</v>
      </c>
      <c r="H6" s="78">
        <v>0</v>
      </c>
      <c r="I6" s="76">
        <v>0</v>
      </c>
      <c r="J6" s="46">
        <f t="shared" si="1"/>
        <v>165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>
        <v>167.1</v>
      </c>
      <c r="P6" s="23">
        <f t="shared" ref="P6:P80" si="3">SUM(M6-O6)</f>
        <v>1132.9000000000001</v>
      </c>
      <c r="Q6" s="121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17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9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79</v>
      </c>
      <c r="F22" s="71"/>
      <c r="G22" s="46">
        <f t="shared" si="0"/>
        <v>79</v>
      </c>
      <c r="H22" s="78">
        <v>0</v>
      </c>
      <c r="I22" s="76">
        <v>0</v>
      </c>
      <c r="J22" s="46">
        <f t="shared" si="1"/>
        <v>70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116</v>
      </c>
      <c r="P22" s="122">
        <f t="shared" si="3"/>
        <v>784</v>
      </c>
      <c r="Q22" s="121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33</v>
      </c>
      <c r="F24" s="71"/>
      <c r="G24" s="46">
        <f t="shared" si="0"/>
        <v>33</v>
      </c>
      <c r="H24" s="78">
        <v>0</v>
      </c>
      <c r="I24" s="76">
        <v>0</v>
      </c>
      <c r="J24" s="46">
        <f t="shared" si="1"/>
        <v>31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33.4</v>
      </c>
      <c r="P24" s="122">
        <f t="shared" si="3"/>
        <v>166.6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7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83.5</v>
      </c>
      <c r="P28" s="122">
        <f t="shared" si="3"/>
        <v>416.5</v>
      </c>
      <c r="Q28" s="121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72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16</v>
      </c>
      <c r="F32" s="71"/>
      <c r="G32" s="46">
        <f t="shared" si="5"/>
        <v>16</v>
      </c>
      <c r="H32" s="78">
        <v>0</v>
      </c>
      <c r="I32" s="76">
        <v>0</v>
      </c>
      <c r="J32" s="46">
        <f t="shared" si="6"/>
        <v>14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27</v>
      </c>
      <c r="F33" s="71"/>
      <c r="G33" s="46">
        <f t="shared" si="5"/>
        <v>27</v>
      </c>
      <c r="H33" s="78">
        <v>0</v>
      </c>
      <c r="I33" s="76">
        <v>0</v>
      </c>
      <c r="J33" s="46">
        <f t="shared" si="6"/>
        <v>26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7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9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19</v>
      </c>
      <c r="F48" s="71"/>
      <c r="G48" s="46">
        <f t="shared" si="5"/>
        <v>19</v>
      </c>
      <c r="H48" s="78">
        <v>0</v>
      </c>
      <c r="I48" s="76">
        <v>0</v>
      </c>
      <c r="J48" s="46">
        <f t="shared" si="6"/>
        <v>19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22</v>
      </c>
      <c r="F53" s="71"/>
      <c r="G53" s="46">
        <f t="shared" si="5"/>
        <v>22</v>
      </c>
      <c r="H53" s="78">
        <v>0</v>
      </c>
      <c r="I53" s="76">
        <v>0</v>
      </c>
      <c r="J53" s="46">
        <f t="shared" si="6"/>
        <v>22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9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11</v>
      </c>
      <c r="F57" s="71"/>
      <c r="G57" s="46">
        <f t="shared" si="5"/>
        <v>11</v>
      </c>
      <c r="H57" s="78">
        <v>0</v>
      </c>
      <c r="I57" s="76">
        <v>0</v>
      </c>
      <c r="J57" s="46">
        <f t="shared" si="6"/>
        <v>9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3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22">
        <f t="shared" si="3"/>
        <v>170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12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22">
        <f t="shared" si="3"/>
        <v>170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20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11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8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27</v>
      </c>
      <c r="F112" s="71"/>
      <c r="G112" s="46">
        <f t="shared" si="23"/>
        <v>27</v>
      </c>
      <c r="H112" s="78">
        <v>0</v>
      </c>
      <c r="I112" s="76">
        <v>0</v>
      </c>
      <c r="J112" s="46">
        <f t="shared" si="24"/>
        <v>26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24</v>
      </c>
      <c r="F115" s="71"/>
      <c r="G115" s="46">
        <f t="shared" si="23"/>
        <v>24</v>
      </c>
      <c r="H115" s="78">
        <v>0</v>
      </c>
      <c r="I115" s="76">
        <v>0</v>
      </c>
      <c r="J115" s="46">
        <f t="shared" si="24"/>
        <v>24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5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13</v>
      </c>
      <c r="F133" s="71"/>
      <c r="G133" s="46">
        <f t="shared" si="23"/>
        <v>13</v>
      </c>
      <c r="H133" s="78">
        <v>0</v>
      </c>
      <c r="I133" s="76">
        <v>0</v>
      </c>
      <c r="J133" s="46">
        <f t="shared" si="24"/>
        <v>13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18</v>
      </c>
      <c r="F180" s="71"/>
      <c r="G180" s="46">
        <f t="shared" si="30"/>
        <v>18</v>
      </c>
      <c r="H180" s="78">
        <v>0</v>
      </c>
      <c r="I180" s="76">
        <v>0</v>
      </c>
      <c r="J180" s="46">
        <f t="shared" si="31"/>
        <v>17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21</v>
      </c>
      <c r="F185" s="71"/>
      <c r="G185" s="46">
        <f t="shared" si="30"/>
        <v>21</v>
      </c>
      <c r="H185" s="78">
        <v>0</v>
      </c>
      <c r="I185" s="76">
        <v>0</v>
      </c>
      <c r="J185" s="46">
        <f t="shared" si="31"/>
        <v>20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18</v>
      </c>
      <c r="F196" s="71"/>
      <c r="G196" s="46">
        <f t="shared" si="30"/>
        <v>18</v>
      </c>
      <c r="H196" s="78">
        <v>0</v>
      </c>
      <c r="I196" s="76">
        <v>0</v>
      </c>
      <c r="J196" s="46">
        <f t="shared" si="31"/>
        <v>14</v>
      </c>
      <c r="K196" s="72">
        <v>4</v>
      </c>
      <c r="L196" s="20">
        <v>120</v>
      </c>
      <c r="M196" s="65">
        <f t="shared" si="34"/>
        <v>480</v>
      </c>
      <c r="N196" s="17" t="s">
        <v>16</v>
      </c>
      <c r="O196" s="18"/>
      <c r="P196" s="122">
        <f t="shared" si="35"/>
        <v>480</v>
      </c>
      <c r="Q196" s="90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23</v>
      </c>
      <c r="F197" s="71"/>
      <c r="G197" s="46">
        <f t="shared" si="30"/>
        <v>23</v>
      </c>
      <c r="H197" s="78">
        <v>0</v>
      </c>
      <c r="I197" s="76">
        <v>0</v>
      </c>
      <c r="J197" s="46">
        <f t="shared" si="31"/>
        <v>23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17</v>
      </c>
      <c r="F198" s="71"/>
      <c r="G198" s="46">
        <f t="shared" si="30"/>
        <v>17</v>
      </c>
      <c r="H198" s="78">
        <v>0</v>
      </c>
      <c r="I198" s="76">
        <v>0</v>
      </c>
      <c r="J198" s="46">
        <f t="shared" si="31"/>
        <v>16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2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+'15'!J248</f>
        <v>17</v>
      </c>
      <c r="F248" s="71"/>
      <c r="G248" s="46">
        <f t="shared" si="42"/>
        <v>17</v>
      </c>
      <c r="H248" s="78">
        <v>0</v>
      </c>
      <c r="I248" s="76">
        <v>0</v>
      </c>
      <c r="J248" s="46">
        <f t="shared" si="43"/>
        <v>17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+'15'!J249</f>
        <v>8</v>
      </c>
      <c r="F249" s="71"/>
      <c r="G249" s="46">
        <f t="shared" si="42"/>
        <v>8</v>
      </c>
      <c r="H249" s="78">
        <v>0</v>
      </c>
      <c r="I249" s="76">
        <v>0</v>
      </c>
      <c r="J249" s="46">
        <f t="shared" si="43"/>
        <v>7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+'15'!J250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1</v>
      </c>
      <c r="K250" s="72">
        <v>2</v>
      </c>
      <c r="L250" s="20">
        <v>50</v>
      </c>
      <c r="M250" s="65">
        <f t="shared" si="34"/>
        <v>100</v>
      </c>
      <c r="N250" s="17" t="s">
        <v>16</v>
      </c>
      <c r="O250" s="18"/>
      <c r="P250" s="122">
        <f t="shared" si="35"/>
        <v>100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2135.8500000000004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6250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2275</v>
      </c>
      <c r="O264" s="2">
        <v>50</v>
      </c>
      <c r="P264" s="2">
        <v>370</v>
      </c>
      <c r="Q264" s="88">
        <v>250</v>
      </c>
      <c r="R264" s="2">
        <v>100</v>
      </c>
      <c r="S264" s="2">
        <v>50</v>
      </c>
      <c r="T264" s="2">
        <v>50</v>
      </c>
      <c r="U264" s="2">
        <v>290</v>
      </c>
      <c r="V264" s="2">
        <v>65</v>
      </c>
      <c r="W264" s="2">
        <v>120</v>
      </c>
      <c r="X264" s="2">
        <v>340</v>
      </c>
      <c r="Y264" s="2">
        <v>250</v>
      </c>
      <c r="Z264" s="2">
        <v>340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3225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3225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50.00"/>
        <filter val="166.60"/>
        <filter val="170.00"/>
        <filter val="260.00"/>
        <filter val="35.00"/>
        <filter val="370"/>
        <filter val="416.50"/>
        <filter val="480.00"/>
        <filter val="50.00"/>
        <filter val="65.00"/>
        <filter val="784.00"/>
        <filter val="8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 filterMode="1">
    <tabColor rgb="FFFFCCFF"/>
  </sheetPr>
  <dimension ref="A1:AA346"/>
  <sheetViews>
    <sheetView zoomScale="70" zoomScaleNormal="70" workbookViewId="0">
      <pane xSplit="10" ySplit="4" topLeftCell="K242" activePane="bottomRight" state="frozen"/>
      <selection activeCell="V17" sqref="V17"/>
      <selection pane="topRight" activeCell="V17" sqref="V17"/>
      <selection pane="bottomLeft" activeCell="V17" sqref="V17"/>
      <selection pane="bottomRight" activeCell="L254" sqref="L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78</v>
      </c>
      <c r="F5" s="71"/>
      <c r="G5" s="46">
        <f t="shared" ref="G5:G21" si="0">E5+F5</f>
        <v>78</v>
      </c>
      <c r="H5" s="78">
        <v>0</v>
      </c>
      <c r="I5" s="76">
        <v>0</v>
      </c>
      <c r="J5" s="46">
        <f t="shared" ref="J5:J26" si="1">+G5-H5-K5-I5</f>
        <v>76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165</v>
      </c>
      <c r="F6" s="71"/>
      <c r="G6" s="46">
        <f t="shared" si="0"/>
        <v>165</v>
      </c>
      <c r="H6" s="78">
        <v>0</v>
      </c>
      <c r="I6" s="76">
        <v>0</v>
      </c>
      <c r="J6" s="46">
        <f t="shared" si="1"/>
        <v>161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16</v>
      </c>
      <c r="P6" s="122">
        <f t="shared" ref="P6:P80" si="3">SUM(M6-O6)</f>
        <v>384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2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70</v>
      </c>
      <c r="F22" s="71"/>
      <c r="G22" s="46">
        <f t="shared" ref="G22:G26" si="5">E22+F22</f>
        <v>70</v>
      </c>
      <c r="H22" s="78">
        <v>0</v>
      </c>
      <c r="I22" s="76">
        <v>0</v>
      </c>
      <c r="J22" s="46">
        <f t="shared" si="1"/>
        <v>66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67</v>
      </c>
      <c r="P22" s="122">
        <f t="shared" si="3"/>
        <v>333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5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31</v>
      </c>
      <c r="F24" s="71"/>
      <c r="G24" s="46">
        <f t="shared" si="5"/>
        <v>31</v>
      </c>
      <c r="H24" s="78">
        <v>0</v>
      </c>
      <c r="I24" s="76">
        <v>0</v>
      </c>
      <c r="J24" s="46">
        <f t="shared" si="1"/>
        <v>27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67</v>
      </c>
      <c r="P24" s="122">
        <f t="shared" si="3"/>
        <v>333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5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5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7</v>
      </c>
      <c r="F28" s="71"/>
      <c r="G28" s="46">
        <f t="shared" si="6"/>
        <v>7</v>
      </c>
      <c r="H28" s="78">
        <v>0</v>
      </c>
      <c r="I28" s="76">
        <v>0</v>
      </c>
      <c r="J28" s="46">
        <f t="shared" si="7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72</v>
      </c>
      <c r="F31" s="71"/>
      <c r="G31" s="46">
        <f t="shared" si="6"/>
        <v>72</v>
      </c>
      <c r="H31" s="78">
        <v>0</v>
      </c>
      <c r="I31" s="76">
        <v>0</v>
      </c>
      <c r="J31" s="46">
        <f t="shared" si="7"/>
        <v>72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14</v>
      </c>
      <c r="F32" s="71"/>
      <c r="G32" s="46">
        <f t="shared" si="6"/>
        <v>14</v>
      </c>
      <c r="H32" s="78">
        <v>0</v>
      </c>
      <c r="I32" s="76">
        <v>0</v>
      </c>
      <c r="J32" s="46">
        <f t="shared" si="7"/>
        <v>10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2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26</v>
      </c>
      <c r="F33" s="71"/>
      <c r="G33" s="46">
        <f t="shared" si="6"/>
        <v>26</v>
      </c>
      <c r="H33" s="78">
        <v>0</v>
      </c>
      <c r="I33" s="76">
        <v>0</v>
      </c>
      <c r="J33" s="46">
        <f t="shared" si="7"/>
        <v>23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1</v>
      </c>
      <c r="F35" s="71"/>
      <c r="G35" s="46">
        <f t="shared" si="6"/>
        <v>1</v>
      </c>
      <c r="H35" s="78">
        <v>0</v>
      </c>
      <c r="I35" s="76">
        <v>0</v>
      </c>
      <c r="J35" s="46">
        <f t="shared" si="7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7</v>
      </c>
      <c r="F39" s="71"/>
      <c r="G39" s="46">
        <f t="shared" si="6"/>
        <v>7</v>
      </c>
      <c r="H39" s="78">
        <v>0</v>
      </c>
      <c r="I39" s="76">
        <v>0</v>
      </c>
      <c r="J39" s="46">
        <f t="shared" si="7"/>
        <v>4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9</v>
      </c>
      <c r="F40" s="71"/>
      <c r="G40" s="46">
        <f t="shared" si="6"/>
        <v>9</v>
      </c>
      <c r="H40" s="78">
        <v>0</v>
      </c>
      <c r="I40" s="76">
        <v>0</v>
      </c>
      <c r="J40" s="46">
        <f t="shared" si="7"/>
        <v>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10</v>
      </c>
      <c r="F41" s="71"/>
      <c r="G41" s="46">
        <f t="shared" si="6"/>
        <v>10</v>
      </c>
      <c r="H41" s="78">
        <v>0</v>
      </c>
      <c r="I41" s="76">
        <v>0</v>
      </c>
      <c r="J41" s="46">
        <f t="shared" si="7"/>
        <v>9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15</v>
      </c>
      <c r="F46" s="71"/>
      <c r="G46" s="46">
        <f t="shared" si="6"/>
        <v>15</v>
      </c>
      <c r="H46" s="78">
        <v>0</v>
      </c>
      <c r="I46" s="76">
        <v>0</v>
      </c>
      <c r="J46" s="46">
        <f t="shared" si="7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4</v>
      </c>
      <c r="F47" s="71"/>
      <c r="G47" s="46">
        <f t="shared" si="6"/>
        <v>4</v>
      </c>
      <c r="H47" s="78">
        <v>0</v>
      </c>
      <c r="I47" s="76">
        <v>0</v>
      </c>
      <c r="J47" s="46">
        <f t="shared" si="7"/>
        <v>1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22">
        <f t="shared" si="3"/>
        <v>150</v>
      </c>
      <c r="Q47" s="121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19</v>
      </c>
      <c r="F48" s="71"/>
      <c r="G48" s="46">
        <f t="shared" si="6"/>
        <v>19</v>
      </c>
      <c r="H48" s="78">
        <v>0</v>
      </c>
      <c r="I48" s="76">
        <v>0</v>
      </c>
      <c r="J48" s="46">
        <f t="shared" si="7"/>
        <v>17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8</v>
      </c>
      <c r="F49" s="71"/>
      <c r="G49" s="46">
        <f t="shared" si="6"/>
        <v>8</v>
      </c>
      <c r="H49" s="78">
        <v>0</v>
      </c>
      <c r="I49" s="76">
        <v>0</v>
      </c>
      <c r="J49" s="46">
        <f t="shared" si="7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8</v>
      </c>
      <c r="F50" s="71"/>
      <c r="G50" s="46">
        <f t="shared" si="6"/>
        <v>8</v>
      </c>
      <c r="H50" s="78">
        <v>0</v>
      </c>
      <c r="I50" s="76">
        <v>0</v>
      </c>
      <c r="J50" s="46">
        <f t="shared" si="7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22</v>
      </c>
      <c r="F53" s="71"/>
      <c r="G53" s="46">
        <f t="shared" si="6"/>
        <v>22</v>
      </c>
      <c r="H53" s="78">
        <v>0</v>
      </c>
      <c r="I53" s="76">
        <v>0</v>
      </c>
      <c r="J53" s="46">
        <f t="shared" si="7"/>
        <v>20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21</v>
      </c>
      <c r="F55" s="71"/>
      <c r="G55" s="46">
        <f t="shared" si="6"/>
        <v>21</v>
      </c>
      <c r="H55" s="78">
        <v>0</v>
      </c>
      <c r="I55" s="76">
        <v>0</v>
      </c>
      <c r="J55" s="46">
        <f t="shared" si="7"/>
        <v>20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2">
        <f>SUM(M55-O55)</f>
        <v>120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9</v>
      </c>
      <c r="F56" s="71"/>
      <c r="G56" s="46">
        <f t="shared" si="6"/>
        <v>9</v>
      </c>
      <c r="H56" s="78">
        <v>0</v>
      </c>
      <c r="I56" s="76">
        <v>0</v>
      </c>
      <c r="J56" s="46">
        <f t="shared" si="7"/>
        <v>8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9</v>
      </c>
      <c r="F57" s="71"/>
      <c r="G57" s="46">
        <f t="shared" si="6"/>
        <v>9</v>
      </c>
      <c r="H57" s="78">
        <v>0</v>
      </c>
      <c r="I57" s="76">
        <v>0</v>
      </c>
      <c r="J57" s="46">
        <f t="shared" si="7"/>
        <v>7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3</v>
      </c>
      <c r="F58" s="71"/>
      <c r="G58" s="46">
        <f t="shared" si="6"/>
        <v>3</v>
      </c>
      <c r="H58" s="78">
        <v>0</v>
      </c>
      <c r="I58" s="76">
        <v>0</v>
      </c>
      <c r="J58" s="46">
        <f t="shared" si="7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12</v>
      </c>
      <c r="F59" s="71"/>
      <c r="G59" s="46">
        <f t="shared" si="6"/>
        <v>12</v>
      </c>
      <c r="H59" s="78">
        <v>0</v>
      </c>
      <c r="I59" s="76">
        <v>0</v>
      </c>
      <c r="J59" s="46">
        <f t="shared" si="7"/>
        <v>12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20</v>
      </c>
      <c r="F62" s="71"/>
      <c r="G62" s="46">
        <f t="shared" si="6"/>
        <v>20</v>
      </c>
      <c r="H62" s="78">
        <v>0</v>
      </c>
      <c r="I62" s="76">
        <v>0</v>
      </c>
      <c r="J62" s="46">
        <f t="shared" si="7"/>
        <v>18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2</v>
      </c>
      <c r="F72" s="71"/>
      <c r="G72" s="46">
        <f t="shared" si="6"/>
        <v>2</v>
      </c>
      <c r="H72" s="78">
        <v>0</v>
      </c>
      <c r="I72" s="76">
        <v>0</v>
      </c>
      <c r="J72" s="46">
        <f t="shared" si="7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1</v>
      </c>
      <c r="F74" s="71"/>
      <c r="G74" s="46">
        <f t="shared" si="6"/>
        <v>1</v>
      </c>
      <c r="H74" s="78">
        <v>0</v>
      </c>
      <c r="I74" s="76">
        <v>0</v>
      </c>
      <c r="J74" s="46">
        <f t="shared" si="7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11</v>
      </c>
      <c r="F77" s="71"/>
      <c r="G77" s="46">
        <f t="shared" si="6"/>
        <v>11</v>
      </c>
      <c r="H77" s="78">
        <v>0</v>
      </c>
      <c r="I77" s="76">
        <v>0</v>
      </c>
      <c r="J77" s="46">
        <f t="shared" si="7"/>
        <v>9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7</v>
      </c>
      <c r="F83" s="71"/>
      <c r="G83" s="46">
        <f t="shared" si="6"/>
        <v>7</v>
      </c>
      <c r="H83" s="78">
        <v>0</v>
      </c>
      <c r="I83" s="76">
        <v>0</v>
      </c>
      <c r="J83" s="46">
        <f t="shared" si="7"/>
        <v>7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8</v>
      </c>
      <c r="F84" s="71"/>
      <c r="G84" s="46">
        <f t="shared" si="6"/>
        <v>8</v>
      </c>
      <c r="H84" s="78">
        <v>0</v>
      </c>
      <c r="I84" s="76">
        <v>0</v>
      </c>
      <c r="J84" s="46">
        <f t="shared" si="7"/>
        <v>7</v>
      </c>
      <c r="K84" s="72">
        <v>1</v>
      </c>
      <c r="L84" s="22">
        <v>50</v>
      </c>
      <c r="M84" s="65">
        <f t="shared" si="11"/>
        <v>50</v>
      </c>
      <c r="N84" s="17" t="s">
        <v>16</v>
      </c>
      <c r="O84" s="18"/>
      <c r="P84" s="122">
        <f t="shared" si="12"/>
        <v>50</v>
      </c>
      <c r="Q84" s="90">
        <v>12.94</v>
      </c>
      <c r="R84" s="43">
        <f t="shared" si="13"/>
        <v>12.94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26</v>
      </c>
      <c r="F112" s="71"/>
      <c r="G112" s="46">
        <f t="shared" si="24"/>
        <v>26</v>
      </c>
      <c r="H112" s="78">
        <v>0</v>
      </c>
      <c r="I112" s="76">
        <v>0</v>
      </c>
      <c r="J112" s="46">
        <f t="shared" si="25"/>
        <v>24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7</v>
      </c>
      <c r="F113" s="71"/>
      <c r="G113" s="46">
        <f t="shared" si="24"/>
        <v>7</v>
      </c>
      <c r="H113" s="78">
        <v>0</v>
      </c>
      <c r="I113" s="76">
        <v>0</v>
      </c>
      <c r="J113" s="46">
        <f t="shared" si="25"/>
        <v>5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22">
        <f t="shared" si="9"/>
        <v>110</v>
      </c>
      <c r="Q113" s="121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24</v>
      </c>
      <c r="F115" s="71"/>
      <c r="G115" s="46">
        <f t="shared" si="24"/>
        <v>24</v>
      </c>
      <c r="H115" s="78">
        <v>0</v>
      </c>
      <c r="I115" s="76">
        <v>0</v>
      </c>
      <c r="J115" s="46">
        <f t="shared" si="25"/>
        <v>24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0</v>
      </c>
      <c r="F116" s="71"/>
      <c r="G116" s="46">
        <f t="shared" si="24"/>
        <v>0</v>
      </c>
      <c r="H116" s="78">
        <v>0</v>
      </c>
      <c r="I116" s="76">
        <v>0</v>
      </c>
      <c r="J116" s="46">
        <f t="shared" si="25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5</v>
      </c>
      <c r="F132" s="71"/>
      <c r="G132" s="46">
        <f t="shared" si="24"/>
        <v>5</v>
      </c>
      <c r="H132" s="78">
        <v>0</v>
      </c>
      <c r="I132" s="76">
        <v>0</v>
      </c>
      <c r="J132" s="46">
        <f t="shared" si="25"/>
        <v>2</v>
      </c>
      <c r="K132" s="72">
        <v>3</v>
      </c>
      <c r="L132" s="22">
        <v>60</v>
      </c>
      <c r="M132" s="65">
        <f t="shared" si="8"/>
        <v>180</v>
      </c>
      <c r="N132" s="17" t="s">
        <v>16</v>
      </c>
      <c r="O132" s="18"/>
      <c r="P132" s="122">
        <f t="shared" si="9"/>
        <v>180</v>
      </c>
      <c r="Q132" s="90">
        <v>16.690000000000001</v>
      </c>
      <c r="R132" s="43">
        <f t="shared" si="10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13</v>
      </c>
      <c r="F133" s="71"/>
      <c r="G133" s="46">
        <f t="shared" si="24"/>
        <v>13</v>
      </c>
      <c r="H133" s="78">
        <v>0</v>
      </c>
      <c r="I133" s="76">
        <v>0</v>
      </c>
      <c r="J133" s="46">
        <f t="shared" si="25"/>
        <v>12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9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9</v>
      </c>
      <c r="F175" s="71"/>
      <c r="G175" s="46">
        <f t="shared" si="31"/>
        <v>9</v>
      </c>
      <c r="H175" s="78">
        <v>0</v>
      </c>
      <c r="I175" s="76">
        <v>0</v>
      </c>
      <c r="J175" s="46">
        <f t="shared" si="32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17</v>
      </c>
      <c r="F180" s="71"/>
      <c r="G180" s="46">
        <f t="shared" si="31"/>
        <v>17</v>
      </c>
      <c r="H180" s="78">
        <v>0</v>
      </c>
      <c r="I180" s="76">
        <v>0</v>
      </c>
      <c r="J180" s="46">
        <f t="shared" si="32"/>
        <v>16</v>
      </c>
      <c r="K180" s="72">
        <v>1</v>
      </c>
      <c r="L180" s="20">
        <v>35</v>
      </c>
      <c r="M180" s="65">
        <f t="shared" si="35"/>
        <v>35</v>
      </c>
      <c r="N180" s="17" t="s">
        <v>16</v>
      </c>
      <c r="O180" s="18"/>
      <c r="P180" s="122">
        <f t="shared" si="36"/>
        <v>35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20</v>
      </c>
      <c r="F185" s="71"/>
      <c r="G185" s="46">
        <f t="shared" si="31"/>
        <v>20</v>
      </c>
      <c r="H185" s="78">
        <v>0</v>
      </c>
      <c r="I185" s="76">
        <v>0</v>
      </c>
      <c r="J185" s="46">
        <f t="shared" si="32"/>
        <v>17</v>
      </c>
      <c r="K185" s="72">
        <v>3</v>
      </c>
      <c r="L185" s="20">
        <v>80</v>
      </c>
      <c r="M185" s="65">
        <f t="shared" si="35"/>
        <v>240</v>
      </c>
      <c r="N185" s="17" t="s">
        <v>16</v>
      </c>
      <c r="O185" s="18"/>
      <c r="P185" s="122">
        <f t="shared" si="36"/>
        <v>240</v>
      </c>
      <c r="Q185" s="90">
        <v>63</v>
      </c>
      <c r="R185" s="43">
        <f t="shared" si="37"/>
        <v>189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16</v>
      </c>
      <c r="F193" s="71"/>
      <c r="G193" s="46">
        <f t="shared" si="31"/>
        <v>16</v>
      </c>
      <c r="H193" s="78">
        <v>0</v>
      </c>
      <c r="I193" s="76">
        <v>0</v>
      </c>
      <c r="J193" s="46">
        <f t="shared" si="32"/>
        <v>16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11</v>
      </c>
      <c r="F194" s="71"/>
      <c r="G194" s="46">
        <f t="shared" si="31"/>
        <v>11</v>
      </c>
      <c r="H194" s="78">
        <v>0</v>
      </c>
      <c r="I194" s="76">
        <v>0</v>
      </c>
      <c r="J194" s="46">
        <f t="shared" si="32"/>
        <v>10</v>
      </c>
      <c r="K194" s="72">
        <v>1</v>
      </c>
      <c r="L194" s="20">
        <v>120</v>
      </c>
      <c r="M194" s="65">
        <f t="shared" si="35"/>
        <v>120</v>
      </c>
      <c r="N194" s="17" t="s">
        <v>16</v>
      </c>
      <c r="O194" s="18"/>
      <c r="P194" s="122">
        <f t="shared" si="36"/>
        <v>120</v>
      </c>
      <c r="Q194" s="90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14</v>
      </c>
      <c r="F196" s="71"/>
      <c r="G196" s="46">
        <f t="shared" si="31"/>
        <v>14</v>
      </c>
      <c r="H196" s="78">
        <v>0</v>
      </c>
      <c r="I196" s="76">
        <v>0</v>
      </c>
      <c r="J196" s="46">
        <f t="shared" si="32"/>
        <v>14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23</v>
      </c>
      <c r="F197" s="71"/>
      <c r="G197" s="46">
        <f t="shared" si="31"/>
        <v>23</v>
      </c>
      <c r="H197" s="78">
        <v>0</v>
      </c>
      <c r="I197" s="76">
        <v>0</v>
      </c>
      <c r="J197" s="46">
        <f t="shared" si="32"/>
        <v>23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16</v>
      </c>
      <c r="F198" s="71"/>
      <c r="G198" s="46">
        <f t="shared" si="31"/>
        <v>16</v>
      </c>
      <c r="H198" s="78">
        <v>0</v>
      </c>
      <c r="I198" s="76">
        <v>0</v>
      </c>
      <c r="J198" s="46">
        <f t="shared" si="32"/>
        <v>16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0</v>
      </c>
      <c r="F205" s="71"/>
      <c r="G205" s="46">
        <f t="shared" si="31"/>
        <v>0</v>
      </c>
      <c r="H205" s="78">
        <v>0</v>
      </c>
      <c r="I205" s="76">
        <v>0</v>
      </c>
      <c r="J205" s="46">
        <f t="shared" si="32"/>
        <v>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24</v>
      </c>
      <c r="F217" s="71"/>
      <c r="G217" s="46">
        <f t="shared" si="31"/>
        <v>24</v>
      </c>
      <c r="H217" s="78">
        <v>0</v>
      </c>
      <c r="I217" s="76">
        <v>0</v>
      </c>
      <c r="J217" s="46">
        <f t="shared" si="32"/>
        <v>24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50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+'16'!J248</f>
        <v>17</v>
      </c>
      <c r="F248" s="71"/>
      <c r="G248" s="46">
        <f t="shared" si="43"/>
        <v>17</v>
      </c>
      <c r="H248" s="78">
        <v>0</v>
      </c>
      <c r="I248" s="76">
        <v>0</v>
      </c>
      <c r="J248" s="46">
        <f t="shared" si="44"/>
        <v>17</v>
      </c>
      <c r="K248" s="72"/>
      <c r="L248" s="20">
        <v>35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+'16'!J249</f>
        <v>7</v>
      </c>
      <c r="F249" s="71"/>
      <c r="G249" s="46">
        <f t="shared" si="43"/>
        <v>7</v>
      </c>
      <c r="H249" s="78">
        <v>0</v>
      </c>
      <c r="I249" s="76">
        <v>0</v>
      </c>
      <c r="J249" s="46">
        <f t="shared" si="44"/>
        <v>4</v>
      </c>
      <c r="K249" s="72">
        <v>3</v>
      </c>
      <c r="L249" s="20">
        <v>50</v>
      </c>
      <c r="M249" s="65">
        <f t="shared" si="35"/>
        <v>150</v>
      </c>
      <c r="N249" s="17" t="s">
        <v>16</v>
      </c>
      <c r="O249" s="18"/>
      <c r="P249" s="122">
        <f t="shared" si="36"/>
        <v>150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+'16'!J250</f>
        <v>1</v>
      </c>
      <c r="F250" s="71">
        <v>1</v>
      </c>
      <c r="G250" s="46">
        <f t="shared" si="43"/>
        <v>2</v>
      </c>
      <c r="H250" s="78">
        <v>0</v>
      </c>
      <c r="I250" s="76">
        <v>0</v>
      </c>
      <c r="J250" s="46">
        <f t="shared" si="44"/>
        <v>0</v>
      </c>
      <c r="K250" s="72">
        <v>2</v>
      </c>
      <c r="L250" s="20">
        <v>50</v>
      </c>
      <c r="M250" s="65">
        <f t="shared" si="35"/>
        <v>100</v>
      </c>
      <c r="N250" s="17" t="s">
        <v>16</v>
      </c>
      <c r="O250" s="18"/>
      <c r="P250" s="122">
        <f t="shared" si="36"/>
        <v>100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1865.9099999999996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5455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7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2770</v>
      </c>
      <c r="O264" s="2">
        <v>380</v>
      </c>
      <c r="P264" s="2">
        <v>315</v>
      </c>
      <c r="Q264" s="88">
        <v>130</v>
      </c>
      <c r="R264" s="2">
        <v>50</v>
      </c>
      <c r="S264" s="2">
        <v>350</v>
      </c>
      <c r="T264" s="2">
        <v>240</v>
      </c>
      <c r="U264" s="2">
        <v>50</v>
      </c>
      <c r="V264" s="2">
        <v>500</v>
      </c>
      <c r="W264" s="2">
        <v>200</v>
      </c>
      <c r="X264" s="2">
        <v>220</v>
      </c>
      <c r="Y264" s="2">
        <v>100</v>
      </c>
      <c r="Z264" s="2">
        <v>130</v>
      </c>
      <c r="AA264" s="2">
        <v>105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360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2325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2325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50.00"/>
        <filter val="170.00"/>
        <filter val="180.00"/>
        <filter val="200.00"/>
        <filter val="240.00"/>
        <filter val="333.00"/>
        <filter val="35.00"/>
        <filter val="390.00"/>
        <filter val="50.00"/>
        <filter val="52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V17" sqref="V17"/>
      <selection pane="topRight" activeCell="V17" sqref="V17"/>
      <selection pane="bottomLeft" activeCell="V17" sqref="V17"/>
      <selection pane="bottomRight" activeCell="Z20" sqref="Z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76</v>
      </c>
      <c r="F5" s="71"/>
      <c r="G5" s="46">
        <f t="shared" ref="G5:G26" si="0">E5+F5</f>
        <v>76</v>
      </c>
      <c r="H5" s="78">
        <v>0</v>
      </c>
      <c r="I5" s="76">
        <v>0</v>
      </c>
      <c r="J5" s="46">
        <f t="shared" ref="J5:J26" si="1">+G5-H5-K5-I5</f>
        <v>76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161</v>
      </c>
      <c r="F6" s="71"/>
      <c r="G6" s="46">
        <f t="shared" si="0"/>
        <v>161</v>
      </c>
      <c r="H6" s="78">
        <v>0</v>
      </c>
      <c r="I6" s="76">
        <v>0</v>
      </c>
      <c r="J6" s="46">
        <f t="shared" si="1"/>
        <v>159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66</v>
      </c>
      <c r="F22" s="71"/>
      <c r="G22" s="46">
        <f t="shared" si="0"/>
        <v>66</v>
      </c>
      <c r="H22" s="78">
        <v>0</v>
      </c>
      <c r="I22" s="76">
        <v>0</v>
      </c>
      <c r="J22" s="46">
        <f t="shared" si="1"/>
        <v>64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27</v>
      </c>
      <c r="F24" s="71"/>
      <c r="G24" s="46">
        <f t="shared" si="0"/>
        <v>27</v>
      </c>
      <c r="H24" s="78">
        <v>0</v>
      </c>
      <c r="I24" s="76">
        <v>0</v>
      </c>
      <c r="J24" s="46">
        <f t="shared" si="1"/>
        <v>25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72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8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23</v>
      </c>
      <c r="F33" s="71"/>
      <c r="G33" s="46">
        <f t="shared" si="5"/>
        <v>23</v>
      </c>
      <c r="H33" s="78">
        <v>0</v>
      </c>
      <c r="I33" s="76">
        <v>0</v>
      </c>
      <c r="J33" s="46">
        <f t="shared" si="6"/>
        <v>23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17</v>
      </c>
      <c r="F48" s="71"/>
      <c r="G48" s="46">
        <f t="shared" si="5"/>
        <v>17</v>
      </c>
      <c r="H48" s="78">
        <v>0</v>
      </c>
      <c r="I48" s="76">
        <v>0</v>
      </c>
      <c r="J48" s="46">
        <f t="shared" si="6"/>
        <v>17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19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19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7</v>
      </c>
      <c r="F57" s="71"/>
      <c r="G57" s="46">
        <f t="shared" si="5"/>
        <v>7</v>
      </c>
      <c r="H57" s="78">
        <v>0</v>
      </c>
      <c r="I57" s="76">
        <v>0</v>
      </c>
      <c r="J57" s="46">
        <f t="shared" si="6"/>
        <v>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12</v>
      </c>
      <c r="F59" s="71"/>
      <c r="G59" s="46">
        <f t="shared" si="5"/>
        <v>12</v>
      </c>
      <c r="H59" s="78">
        <v>0</v>
      </c>
      <c r="I59" s="76">
        <v>0</v>
      </c>
      <c r="J59" s="46">
        <f t="shared" si="6"/>
        <v>9</v>
      </c>
      <c r="K59" s="72">
        <v>3</v>
      </c>
      <c r="L59" s="15">
        <v>120</v>
      </c>
      <c r="M59" s="65">
        <f t="shared" si="2"/>
        <v>360</v>
      </c>
      <c r="N59" s="17" t="s">
        <v>16</v>
      </c>
      <c r="O59" s="18">
        <v>105</v>
      </c>
      <c r="P59" s="122">
        <f t="shared" si="3"/>
        <v>255</v>
      </c>
      <c r="Q59" s="121">
        <v>29.83</v>
      </c>
      <c r="R59" s="43">
        <f t="shared" si="4"/>
        <v>89.49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18</v>
      </c>
      <c r="F62" s="71"/>
      <c r="G62" s="46">
        <f t="shared" si="5"/>
        <v>18</v>
      </c>
      <c r="H62" s="78">
        <v>0</v>
      </c>
      <c r="I62" s="76">
        <v>0</v>
      </c>
      <c r="J62" s="46">
        <f t="shared" si="6"/>
        <v>17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7</v>
      </c>
      <c r="F84" s="71"/>
      <c r="G84" s="46">
        <f t="shared" si="5"/>
        <v>7</v>
      </c>
      <c r="H84" s="78">
        <v>0</v>
      </c>
      <c r="I84" s="76">
        <v>0</v>
      </c>
      <c r="J84" s="46">
        <f t="shared" si="6"/>
        <v>7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24</v>
      </c>
      <c r="F112" s="71"/>
      <c r="G112" s="46">
        <f t="shared" si="23"/>
        <v>24</v>
      </c>
      <c r="H112" s="78">
        <v>0</v>
      </c>
      <c r="I112" s="76">
        <v>0</v>
      </c>
      <c r="J112" s="46">
        <f t="shared" si="24"/>
        <v>23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24</v>
      </c>
      <c r="F115" s="71"/>
      <c r="G115" s="46">
        <f t="shared" si="23"/>
        <v>24</v>
      </c>
      <c r="H115" s="78">
        <v>0</v>
      </c>
      <c r="I115" s="76">
        <v>0</v>
      </c>
      <c r="J115" s="46">
        <f t="shared" si="24"/>
        <v>24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12</v>
      </c>
      <c r="F133" s="71"/>
      <c r="G133" s="46">
        <f t="shared" si="23"/>
        <v>12</v>
      </c>
      <c r="H133" s="78">
        <v>0</v>
      </c>
      <c r="I133" s="76">
        <v>0</v>
      </c>
      <c r="J133" s="46">
        <f t="shared" si="24"/>
        <v>12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16</v>
      </c>
      <c r="F180" s="71"/>
      <c r="G180" s="46">
        <f t="shared" si="30"/>
        <v>16</v>
      </c>
      <c r="H180" s="78">
        <v>0</v>
      </c>
      <c r="I180" s="76">
        <v>0</v>
      </c>
      <c r="J180" s="46">
        <f t="shared" si="31"/>
        <v>16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17</v>
      </c>
      <c r="F185" s="71"/>
      <c r="G185" s="46">
        <f t="shared" si="30"/>
        <v>17</v>
      </c>
      <c r="H185" s="78">
        <v>0</v>
      </c>
      <c r="I185" s="76">
        <v>0</v>
      </c>
      <c r="J185" s="46">
        <f t="shared" si="31"/>
        <v>17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14</v>
      </c>
      <c r="F196" s="71"/>
      <c r="G196" s="46">
        <f t="shared" si="30"/>
        <v>14</v>
      </c>
      <c r="H196" s="78">
        <v>0</v>
      </c>
      <c r="I196" s="76">
        <v>0</v>
      </c>
      <c r="J196" s="46">
        <f t="shared" si="31"/>
        <v>14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23</v>
      </c>
      <c r="F197" s="71"/>
      <c r="G197" s="46">
        <f t="shared" si="30"/>
        <v>23</v>
      </c>
      <c r="H197" s="78">
        <v>0</v>
      </c>
      <c r="I197" s="76">
        <v>0</v>
      </c>
      <c r="J197" s="46">
        <f t="shared" si="31"/>
        <v>23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+'17'!J248</f>
        <v>17</v>
      </c>
      <c r="F248" s="71"/>
      <c r="G248" s="46">
        <f t="shared" si="42"/>
        <v>17</v>
      </c>
      <c r="H248" s="78">
        <v>0</v>
      </c>
      <c r="I248" s="76">
        <v>0</v>
      </c>
      <c r="J248" s="46">
        <f t="shared" si="43"/>
        <v>17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+'17'!J249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3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+'17'!J250</f>
        <v>0</v>
      </c>
      <c r="F250" s="71">
        <v>5</v>
      </c>
      <c r="G250" s="46">
        <f t="shared" si="42"/>
        <v>5</v>
      </c>
      <c r="H250" s="78">
        <v>0</v>
      </c>
      <c r="I250" s="76">
        <v>0</v>
      </c>
      <c r="J250" s="46">
        <f t="shared" si="43"/>
        <v>5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583.94000000000005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640</v>
      </c>
      <c r="O264" s="2">
        <v>190</v>
      </c>
      <c r="P264" s="2">
        <v>450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 filterMode="1">
    <tabColor rgb="FFFFCCFF"/>
  </sheetPr>
  <dimension ref="A1:Y346"/>
  <sheetViews>
    <sheetView zoomScale="70" zoomScaleNormal="70" workbookViewId="0">
      <pane xSplit="10" ySplit="4" topLeftCell="L5" activePane="bottomRight" state="frozen"/>
      <selection activeCell="V17" sqref="V17"/>
      <selection pane="topRight" activeCell="V17" sqref="V17"/>
      <selection pane="bottomLeft" activeCell="V17" sqref="V17"/>
      <selection pane="bottomRight" activeCell="L68" sqref="L68:L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76</v>
      </c>
      <c r="F5" s="71"/>
      <c r="G5" s="46">
        <f t="shared" ref="G5:G26" si="0">E5+F5</f>
        <v>76</v>
      </c>
      <c r="H5" s="78">
        <v>0</v>
      </c>
      <c r="I5" s="76">
        <v>0</v>
      </c>
      <c r="J5" s="46">
        <f t="shared" ref="J5:J68" si="1">+G5-H5-K5-I5</f>
        <v>72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159</v>
      </c>
      <c r="F6" s="71"/>
      <c r="G6" s="46">
        <f t="shared" si="0"/>
        <v>159</v>
      </c>
      <c r="H6" s="78">
        <v>0</v>
      </c>
      <c r="I6" s="76">
        <v>0</v>
      </c>
      <c r="J6" s="46">
        <f t="shared" si="1"/>
        <v>149</v>
      </c>
      <c r="K6" s="72">
        <v>10</v>
      </c>
      <c r="L6" s="15">
        <v>100</v>
      </c>
      <c r="M6" s="65">
        <f t="shared" ref="M6:M69" si="2">+L6*K6</f>
        <v>1000</v>
      </c>
      <c r="N6" s="17" t="s">
        <v>16</v>
      </c>
      <c r="O6" s="18">
        <v>100</v>
      </c>
      <c r="P6" s="122">
        <f t="shared" ref="P6:P80" si="3">SUM(M6-O6)</f>
        <v>900</v>
      </c>
      <c r="Q6" s="121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15</v>
      </c>
      <c r="F11" s="71">
        <v>10</v>
      </c>
      <c r="G11" s="46">
        <f t="shared" si="0"/>
        <v>25</v>
      </c>
      <c r="H11" s="78">
        <v>0</v>
      </c>
      <c r="I11" s="76">
        <v>0</v>
      </c>
      <c r="J11" s="46">
        <f t="shared" si="1"/>
        <v>20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22">
        <f t="shared" si="3"/>
        <v>250</v>
      </c>
      <c r="Q11" s="121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9</v>
      </c>
      <c r="F20" s="71">
        <v>2</v>
      </c>
      <c r="G20" s="46">
        <f t="shared" si="0"/>
        <v>11</v>
      </c>
      <c r="H20" s="78">
        <v>0</v>
      </c>
      <c r="I20" s="76">
        <v>0</v>
      </c>
      <c r="J20" s="46">
        <f t="shared" si="1"/>
        <v>7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>
        <v>130</v>
      </c>
      <c r="P20" s="122">
        <f t="shared" si="3"/>
        <v>130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2</v>
      </c>
      <c r="F21" s="71">
        <v>5</v>
      </c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64</v>
      </c>
      <c r="F22" s="71">
        <v>28</v>
      </c>
      <c r="G22" s="46">
        <f t="shared" si="0"/>
        <v>92</v>
      </c>
      <c r="H22" s="78">
        <v>0</v>
      </c>
      <c r="I22" s="76">
        <v>0</v>
      </c>
      <c r="J22" s="46">
        <f t="shared" si="1"/>
        <v>87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33.4</v>
      </c>
      <c r="P22" s="122">
        <f t="shared" si="3"/>
        <v>466.6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25</v>
      </c>
      <c r="F24" s="71">
        <v>10</v>
      </c>
      <c r="G24" s="46">
        <f t="shared" si="0"/>
        <v>35</v>
      </c>
      <c r="H24" s="78">
        <v>0</v>
      </c>
      <c r="I24" s="76">
        <v>0</v>
      </c>
      <c r="J24" s="46">
        <f t="shared" si="1"/>
        <v>34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7</v>
      </c>
      <c r="F28" s="71">
        <v>10</v>
      </c>
      <c r="G28" s="46">
        <f t="shared" si="5"/>
        <v>17</v>
      </c>
      <c r="H28" s="78">
        <v>0</v>
      </c>
      <c r="I28" s="76">
        <v>0</v>
      </c>
      <c r="J28" s="46">
        <f t="shared" si="1"/>
        <v>14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16.600000000000001</v>
      </c>
      <c r="P28" s="122">
        <f t="shared" si="3"/>
        <v>283.39999999999998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1"/>
        <v>72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8</v>
      </c>
      <c r="F32" s="71">
        <v>7</v>
      </c>
      <c r="G32" s="46">
        <f t="shared" si="5"/>
        <v>15</v>
      </c>
      <c r="H32" s="78">
        <v>0</v>
      </c>
      <c r="I32" s="76">
        <v>0</v>
      </c>
      <c r="J32" s="46">
        <f t="shared" si="1"/>
        <v>15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23</v>
      </c>
      <c r="F33" s="71"/>
      <c r="G33" s="46">
        <f t="shared" si="5"/>
        <v>23</v>
      </c>
      <c r="H33" s="78">
        <v>0</v>
      </c>
      <c r="I33" s="76">
        <v>0</v>
      </c>
      <c r="J33" s="46">
        <f t="shared" si="1"/>
        <v>21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130</v>
      </c>
      <c r="P33" s="122">
        <f t="shared" si="3"/>
        <v>130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1</v>
      </c>
      <c r="F35" s="71">
        <v>5</v>
      </c>
      <c r="G35" s="46">
        <f t="shared" si="5"/>
        <v>6</v>
      </c>
      <c r="H35" s="78">
        <v>0</v>
      </c>
      <c r="I35" s="76">
        <v>0</v>
      </c>
      <c r="J35" s="46">
        <f t="shared" si="1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4</v>
      </c>
      <c r="F39" s="71">
        <v>5</v>
      </c>
      <c r="G39" s="46">
        <f t="shared" si="5"/>
        <v>9</v>
      </c>
      <c r="H39" s="78">
        <v>0</v>
      </c>
      <c r="I39" s="76">
        <v>0</v>
      </c>
      <c r="J39" s="46">
        <f t="shared" si="1"/>
        <v>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7</v>
      </c>
      <c r="F40" s="71">
        <v>5</v>
      </c>
      <c r="G40" s="46">
        <f t="shared" si="5"/>
        <v>12</v>
      </c>
      <c r="H40" s="78">
        <v>0</v>
      </c>
      <c r="I40" s="76">
        <v>0</v>
      </c>
      <c r="J40" s="46">
        <f t="shared" si="1"/>
        <v>9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22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9</v>
      </c>
      <c r="F41" s="71">
        <v>5</v>
      </c>
      <c r="G41" s="46">
        <f t="shared" si="5"/>
        <v>14</v>
      </c>
      <c r="H41" s="78">
        <v>0</v>
      </c>
      <c r="I41" s="76">
        <v>0</v>
      </c>
      <c r="J41" s="46">
        <f t="shared" si="1"/>
        <v>10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>
        <v>100</v>
      </c>
      <c r="P41" s="122">
        <f t="shared" si="3"/>
        <v>100</v>
      </c>
      <c r="Q41" s="90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15</v>
      </c>
      <c r="F46" s="71">
        <v>3</v>
      </c>
      <c r="G46" s="46">
        <f t="shared" si="5"/>
        <v>18</v>
      </c>
      <c r="H46" s="78">
        <v>0</v>
      </c>
      <c r="I46" s="76">
        <v>0</v>
      </c>
      <c r="J46" s="46">
        <f t="shared" si="1"/>
        <v>15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2">
        <f t="shared" si="3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1</v>
      </c>
      <c r="F47" s="71">
        <v>2</v>
      </c>
      <c r="G47" s="46">
        <f t="shared" si="5"/>
        <v>3</v>
      </c>
      <c r="H47" s="78">
        <v>0</v>
      </c>
      <c r="I47" s="76">
        <v>0</v>
      </c>
      <c r="J47" s="46">
        <f t="shared" si="1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17</v>
      </c>
      <c r="F48" s="71"/>
      <c r="G48" s="46">
        <f t="shared" si="5"/>
        <v>17</v>
      </c>
      <c r="H48" s="78">
        <v>0</v>
      </c>
      <c r="I48" s="76">
        <v>0</v>
      </c>
      <c r="J48" s="46">
        <f t="shared" si="1"/>
        <v>17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7</v>
      </c>
      <c r="F49" s="71">
        <v>3</v>
      </c>
      <c r="G49" s="46">
        <f t="shared" si="5"/>
        <v>10</v>
      </c>
      <c r="H49" s="78">
        <v>0</v>
      </c>
      <c r="I49" s="76">
        <v>0</v>
      </c>
      <c r="J49" s="46">
        <f t="shared" si="1"/>
        <v>10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7</v>
      </c>
      <c r="F50" s="71">
        <v>3</v>
      </c>
      <c r="G50" s="46">
        <f t="shared" si="5"/>
        <v>10</v>
      </c>
      <c r="H50" s="78">
        <v>0</v>
      </c>
      <c r="I50" s="76">
        <v>0</v>
      </c>
      <c r="J50" s="46">
        <f t="shared" si="1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1"/>
        <v>17</v>
      </c>
      <c r="K53" s="72">
        <v>2</v>
      </c>
      <c r="L53" s="20">
        <v>50</v>
      </c>
      <c r="M53" s="65">
        <f t="shared" si="2"/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19</v>
      </c>
      <c r="F55" s="71">
        <v>5</v>
      </c>
      <c r="G55" s="46">
        <f t="shared" si="5"/>
        <v>24</v>
      </c>
      <c r="H55" s="78">
        <v>0</v>
      </c>
      <c r="I55" s="76">
        <v>0</v>
      </c>
      <c r="J55" s="46">
        <f t="shared" si="1"/>
        <v>24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8</v>
      </c>
      <c r="F56" s="71">
        <v>2</v>
      </c>
      <c r="G56" s="46">
        <f t="shared" si="5"/>
        <v>10</v>
      </c>
      <c r="H56" s="78">
        <v>0</v>
      </c>
      <c r="I56" s="76">
        <v>0</v>
      </c>
      <c r="J56" s="46">
        <f t="shared" si="1"/>
        <v>9</v>
      </c>
      <c r="K56" s="72">
        <v>1</v>
      </c>
      <c r="L56" s="15">
        <v>120</v>
      </c>
      <c r="M56" s="65">
        <f t="shared" si="2"/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7</v>
      </c>
      <c r="F57" s="71">
        <v>10</v>
      </c>
      <c r="G57" s="46">
        <f t="shared" si="5"/>
        <v>17</v>
      </c>
      <c r="H57" s="78">
        <v>0</v>
      </c>
      <c r="I57" s="76">
        <v>0</v>
      </c>
      <c r="J57" s="46">
        <f t="shared" si="1"/>
        <v>16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1</v>
      </c>
      <c r="F58" s="71">
        <v>5</v>
      </c>
      <c r="G58" s="46">
        <f t="shared" si="5"/>
        <v>6</v>
      </c>
      <c r="H58" s="78">
        <v>0</v>
      </c>
      <c r="I58" s="76">
        <v>0</v>
      </c>
      <c r="J58" s="46">
        <f t="shared" si="1"/>
        <v>5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9</v>
      </c>
      <c r="F59" s="71">
        <v>10</v>
      </c>
      <c r="G59" s="46">
        <f t="shared" si="5"/>
        <v>19</v>
      </c>
      <c r="H59" s="78">
        <v>0</v>
      </c>
      <c r="I59" s="76">
        <v>0</v>
      </c>
      <c r="J59" s="46">
        <f t="shared" si="1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17</v>
      </c>
      <c r="F62" s="71">
        <v>10</v>
      </c>
      <c r="G62" s="46">
        <f t="shared" si="5"/>
        <v>27</v>
      </c>
      <c r="H62" s="78">
        <v>0</v>
      </c>
      <c r="I62" s="76">
        <v>0</v>
      </c>
      <c r="J62" s="46">
        <f t="shared" si="1"/>
        <v>26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2</v>
      </c>
      <c r="K74" s="72">
        <v>3</v>
      </c>
      <c r="L74" s="21">
        <v>50</v>
      </c>
      <c r="M74" s="65">
        <f t="shared" si="7"/>
        <v>150</v>
      </c>
      <c r="N74" s="17" t="s">
        <v>16</v>
      </c>
      <c r="O74" s="18">
        <v>75</v>
      </c>
      <c r="P74" s="122">
        <f t="shared" si="3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8</v>
      </c>
      <c r="F77" s="71">
        <v>5</v>
      </c>
      <c r="G77" s="46">
        <f t="shared" si="5"/>
        <v>13</v>
      </c>
      <c r="H77" s="78">
        <v>0</v>
      </c>
      <c r="I77" s="76">
        <v>0</v>
      </c>
      <c r="J77" s="46">
        <f t="shared" si="6"/>
        <v>9</v>
      </c>
      <c r="K77" s="72">
        <v>4</v>
      </c>
      <c r="L77" s="21">
        <v>50</v>
      </c>
      <c r="M77" s="65">
        <f t="shared" si="7"/>
        <v>200</v>
      </c>
      <c r="N77" s="17" t="s">
        <v>16</v>
      </c>
      <c r="O77" s="18">
        <v>100</v>
      </c>
      <c r="P77" s="122">
        <f t="shared" si="3"/>
        <v>100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7</v>
      </c>
      <c r="F83" s="71">
        <v>2</v>
      </c>
      <c r="G83" s="46">
        <f t="shared" si="5"/>
        <v>9</v>
      </c>
      <c r="H83" s="78">
        <v>0</v>
      </c>
      <c r="I83" s="76">
        <v>0</v>
      </c>
      <c r="J83" s="46">
        <f t="shared" si="6"/>
        <v>7</v>
      </c>
      <c r="K83" s="72">
        <v>2</v>
      </c>
      <c r="L83" s="22">
        <v>50</v>
      </c>
      <c r="M83" s="65">
        <f t="shared" si="7"/>
        <v>100</v>
      </c>
      <c r="N83" s="17" t="s">
        <v>16</v>
      </c>
      <c r="O83" s="18">
        <v>50</v>
      </c>
      <c r="P83" s="122">
        <f t="shared" ref="P83:P91" si="10">SUM(M83-O83)</f>
        <v>50</v>
      </c>
      <c r="Q83" s="90">
        <v>18.14</v>
      </c>
      <c r="R83" s="43">
        <f t="shared" ref="R83:R91" si="11">+K83*Q83</f>
        <v>36.28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7</v>
      </c>
      <c r="F84" s="71">
        <v>2</v>
      </c>
      <c r="G84" s="46">
        <f t="shared" si="5"/>
        <v>9</v>
      </c>
      <c r="H84" s="78">
        <v>0</v>
      </c>
      <c r="I84" s="76">
        <v>0</v>
      </c>
      <c r="J84" s="46">
        <f t="shared" si="6"/>
        <v>6</v>
      </c>
      <c r="K84" s="72">
        <v>3</v>
      </c>
      <c r="L84" s="22">
        <v>50</v>
      </c>
      <c r="M84" s="65">
        <f t="shared" si="7"/>
        <v>150</v>
      </c>
      <c r="N84" s="17" t="s">
        <v>16</v>
      </c>
      <c r="O84" s="18">
        <v>75</v>
      </c>
      <c r="P84" s="122">
        <f t="shared" si="10"/>
        <v>75</v>
      </c>
      <c r="Q84" s="90">
        <v>12.94</v>
      </c>
      <c r="R84" s="43">
        <f t="shared" si="11"/>
        <v>38.82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7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7"/>
      <c r="R100" s="43">
        <f t="shared" si="20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7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7"/>
      <c r="R102" s="43">
        <f t="shared" si="20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23</v>
      </c>
      <c r="F112" s="71"/>
      <c r="G112" s="46">
        <f t="shared" si="18"/>
        <v>23</v>
      </c>
      <c r="H112" s="78">
        <v>0</v>
      </c>
      <c r="I112" s="76">
        <v>0</v>
      </c>
      <c r="J112" s="46">
        <f t="shared" si="6"/>
        <v>22</v>
      </c>
      <c r="K112" s="72">
        <v>1</v>
      </c>
      <c r="L112" s="20">
        <v>100</v>
      </c>
      <c r="M112" s="65">
        <f t="shared" si="7"/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5</v>
      </c>
      <c r="F113" s="71"/>
      <c r="G113" s="46">
        <f t="shared" si="18"/>
        <v>5</v>
      </c>
      <c r="H113" s="78">
        <v>0</v>
      </c>
      <c r="I113" s="76">
        <v>0</v>
      </c>
      <c r="J113" s="46">
        <f t="shared" si="6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24</v>
      </c>
      <c r="F115" s="71"/>
      <c r="G115" s="46">
        <f t="shared" si="18"/>
        <v>24</v>
      </c>
      <c r="H115" s="78">
        <v>0</v>
      </c>
      <c r="I115" s="76">
        <v>0</v>
      </c>
      <c r="J115" s="46">
        <f t="shared" si="6"/>
        <v>24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0</v>
      </c>
      <c r="F116" s="71"/>
      <c r="G116" s="46">
        <f t="shared" si="18"/>
        <v>0</v>
      </c>
      <c r="H116" s="78">
        <v>0</v>
      </c>
      <c r="I116" s="76">
        <v>0</v>
      </c>
      <c r="J116" s="46">
        <f t="shared" si="6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18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1</v>
      </c>
      <c r="F132" s="71">
        <v>3</v>
      </c>
      <c r="G132" s="46">
        <f t="shared" si="18"/>
        <v>4</v>
      </c>
      <c r="H132" s="78">
        <v>0</v>
      </c>
      <c r="I132" s="76">
        <v>0</v>
      </c>
      <c r="J132" s="46">
        <f t="shared" si="6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12</v>
      </c>
      <c r="F133" s="71"/>
      <c r="G133" s="46">
        <f t="shared" si="18"/>
        <v>12</v>
      </c>
      <c r="H133" s="78">
        <v>0</v>
      </c>
      <c r="I133" s="76">
        <v>0</v>
      </c>
      <c r="J133" s="46">
        <f t="shared" ref="J133:J196" si="22">+G133-H133-K133-I133</f>
        <v>4</v>
      </c>
      <c r="K133" s="72">
        <v>8</v>
      </c>
      <c r="L133" s="20">
        <v>50</v>
      </c>
      <c r="M133" s="65">
        <f t="shared" si="7"/>
        <v>400</v>
      </c>
      <c r="N133" s="17" t="s">
        <v>16</v>
      </c>
      <c r="O133" s="18">
        <v>200</v>
      </c>
      <c r="P133" s="122">
        <f t="shared" si="8"/>
        <v>200</v>
      </c>
      <c r="Q133" s="90">
        <v>24.21</v>
      </c>
      <c r="R133" s="43">
        <f t="shared" si="9"/>
        <v>193.68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9</v>
      </c>
      <c r="F175" s="71"/>
      <c r="G175" s="46">
        <f t="shared" si="24"/>
        <v>9</v>
      </c>
      <c r="H175" s="78">
        <v>0</v>
      </c>
      <c r="I175" s="76">
        <v>0</v>
      </c>
      <c r="J175" s="46">
        <f t="shared" si="22"/>
        <v>9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16</v>
      </c>
      <c r="F180" s="71"/>
      <c r="G180" s="46">
        <f t="shared" si="24"/>
        <v>16</v>
      </c>
      <c r="H180" s="78">
        <v>0</v>
      </c>
      <c r="I180" s="76">
        <v>0</v>
      </c>
      <c r="J180" s="46">
        <f t="shared" si="22"/>
        <v>16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17</v>
      </c>
      <c r="F185" s="71"/>
      <c r="G185" s="46">
        <f t="shared" si="24"/>
        <v>17</v>
      </c>
      <c r="H185" s="78">
        <v>0</v>
      </c>
      <c r="I185" s="76">
        <v>0</v>
      </c>
      <c r="J185" s="46">
        <f t="shared" si="22"/>
        <v>16</v>
      </c>
      <c r="K185" s="72">
        <v>1</v>
      </c>
      <c r="L185" s="20">
        <v>80</v>
      </c>
      <c r="M185" s="65">
        <f t="shared" si="23"/>
        <v>80</v>
      </c>
      <c r="N185" s="17" t="s">
        <v>16</v>
      </c>
      <c r="O185" s="18"/>
      <c r="P185" s="122">
        <f t="shared" si="26"/>
        <v>80</v>
      </c>
      <c r="Q185" s="90">
        <v>63</v>
      </c>
      <c r="R185" s="43">
        <f t="shared" si="27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16</v>
      </c>
      <c r="F193" s="71"/>
      <c r="G193" s="46">
        <f t="shared" si="24"/>
        <v>16</v>
      </c>
      <c r="H193" s="78">
        <v>0</v>
      </c>
      <c r="I193" s="76">
        <v>0</v>
      </c>
      <c r="J193" s="46">
        <f t="shared" si="22"/>
        <v>15</v>
      </c>
      <c r="K193" s="72">
        <v>1</v>
      </c>
      <c r="L193" s="20">
        <v>60</v>
      </c>
      <c r="M193" s="65">
        <f t="shared" si="23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2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10</v>
      </c>
      <c r="F194" s="71">
        <v>9</v>
      </c>
      <c r="G194" s="46">
        <f t="shared" si="24"/>
        <v>19</v>
      </c>
      <c r="H194" s="78">
        <v>0</v>
      </c>
      <c r="I194" s="76">
        <v>0</v>
      </c>
      <c r="J194" s="46">
        <f t="shared" si="22"/>
        <v>18</v>
      </c>
      <c r="K194" s="72">
        <v>1</v>
      </c>
      <c r="L194" s="20">
        <v>120</v>
      </c>
      <c r="M194" s="65">
        <f t="shared" si="23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2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>
        <v>10</v>
      </c>
      <c r="G195" s="46">
        <f t="shared" si="24"/>
        <v>10</v>
      </c>
      <c r="H195" s="78">
        <v>0</v>
      </c>
      <c r="I195" s="76">
        <v>0</v>
      </c>
      <c r="J195" s="46">
        <f t="shared" si="22"/>
        <v>9</v>
      </c>
      <c r="K195" s="72">
        <v>1</v>
      </c>
      <c r="L195" s="20">
        <v>60</v>
      </c>
      <c r="M195" s="65">
        <f t="shared" si="23"/>
        <v>60</v>
      </c>
      <c r="N195" s="17" t="s">
        <v>16</v>
      </c>
      <c r="O195" s="18"/>
      <c r="P195" s="122">
        <f t="shared" si="26"/>
        <v>60</v>
      </c>
      <c r="Q195" s="90">
        <v>38</v>
      </c>
      <c r="R195" s="43">
        <f t="shared" si="27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14</v>
      </c>
      <c r="F196" s="71">
        <v>9</v>
      </c>
      <c r="G196" s="46">
        <f t="shared" si="24"/>
        <v>23</v>
      </c>
      <c r="H196" s="78">
        <v>0</v>
      </c>
      <c r="I196" s="76">
        <v>0</v>
      </c>
      <c r="J196" s="46">
        <f t="shared" si="22"/>
        <v>22</v>
      </c>
      <c r="K196" s="72">
        <v>1</v>
      </c>
      <c r="L196" s="20">
        <v>120</v>
      </c>
      <c r="M196" s="65">
        <f t="shared" si="23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27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23</v>
      </c>
      <c r="F197" s="71"/>
      <c r="G197" s="46">
        <f t="shared" si="24"/>
        <v>23</v>
      </c>
      <c r="H197" s="78">
        <v>0</v>
      </c>
      <c r="I197" s="76">
        <v>0</v>
      </c>
      <c r="J197" s="46">
        <f t="shared" ref="J197:J258" si="30">+G197-H197-K197-I197</f>
        <v>23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16</v>
      </c>
      <c r="F198" s="71"/>
      <c r="G198" s="46">
        <f t="shared" si="24"/>
        <v>16</v>
      </c>
      <c r="H198" s="78">
        <v>0</v>
      </c>
      <c r="I198" s="76">
        <v>0</v>
      </c>
      <c r="J198" s="46">
        <f t="shared" si="30"/>
        <v>13</v>
      </c>
      <c r="K198" s="72">
        <v>3</v>
      </c>
      <c r="L198" s="20">
        <v>150</v>
      </c>
      <c r="M198" s="65">
        <f t="shared" ref="M198:M259" si="31">+L198*K198</f>
        <v>450</v>
      </c>
      <c r="N198" s="17" t="s">
        <v>16</v>
      </c>
      <c r="O198" s="18"/>
      <c r="P198" s="122">
        <f t="shared" si="26"/>
        <v>450</v>
      </c>
      <c r="Q198" s="90">
        <v>64.38</v>
      </c>
      <c r="R198" s="43">
        <f t="shared" si="27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0</v>
      </c>
      <c r="F205" s="71"/>
      <c r="G205" s="46">
        <f t="shared" si="24"/>
        <v>0</v>
      </c>
      <c r="H205" s="78">
        <v>0</v>
      </c>
      <c r="I205" s="76">
        <v>0</v>
      </c>
      <c r="J205" s="46">
        <f t="shared" si="30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24</v>
      </c>
      <c r="F217" s="71"/>
      <c r="G217" s="46">
        <f t="shared" si="24"/>
        <v>24</v>
      </c>
      <c r="H217" s="78">
        <v>0</v>
      </c>
      <c r="I217" s="76">
        <v>0</v>
      </c>
      <c r="J217" s="46">
        <f t="shared" si="30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1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+'18'!J248</f>
        <v>17</v>
      </c>
      <c r="F248" s="71"/>
      <c r="G248" s="46">
        <f t="shared" si="34"/>
        <v>17</v>
      </c>
      <c r="H248" s="78">
        <v>0</v>
      </c>
      <c r="I248" s="76">
        <v>0</v>
      </c>
      <c r="J248" s="46">
        <f t="shared" si="30"/>
        <v>16</v>
      </c>
      <c r="K248" s="72">
        <v>1</v>
      </c>
      <c r="L248" s="20">
        <v>35</v>
      </c>
      <c r="M248" s="65">
        <f t="shared" si="31"/>
        <v>35</v>
      </c>
      <c r="N248" s="17" t="s">
        <v>16</v>
      </c>
      <c r="O248" s="18"/>
      <c r="P248" s="122">
        <f t="shared" si="26"/>
        <v>35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+'18'!J249</f>
        <v>3</v>
      </c>
      <c r="F249" s="71">
        <v>5</v>
      </c>
      <c r="G249" s="46">
        <f t="shared" si="34"/>
        <v>8</v>
      </c>
      <c r="H249" s="78">
        <v>0</v>
      </c>
      <c r="I249" s="76">
        <v>0</v>
      </c>
      <c r="J249" s="46">
        <f t="shared" si="30"/>
        <v>6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>
        <v>50</v>
      </c>
      <c r="P249" s="122">
        <f t="shared" si="26"/>
        <v>50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+'18'!J250</f>
        <v>5</v>
      </c>
      <c r="F250" s="71">
        <v>5</v>
      </c>
      <c r="G250" s="46">
        <f t="shared" si="34"/>
        <v>10</v>
      </c>
      <c r="H250" s="78">
        <v>0</v>
      </c>
      <c r="I250" s="76">
        <v>0</v>
      </c>
      <c r="J250" s="46">
        <f t="shared" si="30"/>
        <v>6</v>
      </c>
      <c r="K250" s="72">
        <v>4</v>
      </c>
      <c r="L250" s="20">
        <v>50</v>
      </c>
      <c r="M250" s="65">
        <f t="shared" si="31"/>
        <v>200</v>
      </c>
      <c r="N250" s="17" t="s">
        <v>16</v>
      </c>
      <c r="O250" s="18">
        <v>100</v>
      </c>
      <c r="P250" s="122">
        <f t="shared" si="26"/>
        <v>100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3"/>
        <v>0</v>
      </c>
      <c r="H252" s="78">
        <v>0</v>
      </c>
      <c r="I252" s="76">
        <v>0</v>
      </c>
      <c r="J252" s="46">
        <f t="shared" si="3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9">E253+F253</f>
        <v>0</v>
      </c>
      <c r="H253" s="78">
        <v>0</v>
      </c>
      <c r="I253" s="76">
        <v>0</v>
      </c>
      <c r="J253" s="46">
        <f t="shared" si="3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3">SUM(M257-O257)</f>
        <v>0</v>
      </c>
      <c r="Q257" s="90"/>
      <c r="R257" s="43">
        <f t="shared" ref="R257" si="44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5">E259+F259</f>
        <v>0</v>
      </c>
      <c r="H259" s="78">
        <v>0</v>
      </c>
      <c r="I259" s="76">
        <v>0</v>
      </c>
      <c r="J259" s="46">
        <f t="shared" ref="J259" si="46">+G259-H259-K259-I259</f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ref="P259" si="47">SUM(M259-O259)</f>
        <v>0</v>
      </c>
      <c r="Q259" s="90"/>
      <c r="R259" s="43">
        <f t="shared" ref="R259" si="48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2319.2899999999995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6435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1850</v>
      </c>
      <c r="O264" s="2">
        <v>200</v>
      </c>
      <c r="P264" s="2">
        <v>50</v>
      </c>
      <c r="Q264" s="88">
        <v>50</v>
      </c>
      <c r="R264" s="2">
        <v>125</v>
      </c>
      <c r="S264" s="2">
        <v>150</v>
      </c>
      <c r="T264" s="2">
        <v>175</v>
      </c>
      <c r="U264" s="2">
        <v>50</v>
      </c>
      <c r="V264" s="2">
        <v>330</v>
      </c>
      <c r="W264" s="2">
        <v>120</v>
      </c>
      <c r="X264" s="2">
        <v>400</v>
      </c>
      <c r="Y264" s="2">
        <v>200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3185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3185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50.00"/>
        <filter val="200.00"/>
        <filter val="25.00"/>
        <filter val="250.00"/>
        <filter val="35.00"/>
        <filter val="450.00"/>
        <filter val="466.60"/>
        <filter val="50"/>
        <filter val="50.00"/>
        <filter val="60.00"/>
        <filter val="75.00"/>
        <filter val="80.00"/>
        <filter val="85.00"/>
        <filter val="9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 filterMode="1">
    <tabColor rgb="FFFFCCFF"/>
  </sheetPr>
  <dimension ref="A1:W346"/>
  <sheetViews>
    <sheetView zoomScale="70" zoomScaleNormal="70" workbookViewId="0">
      <pane xSplit="10" ySplit="4" topLeftCell="L5" activePane="bottomRight" state="frozen"/>
      <selection activeCell="V17" sqref="V17"/>
      <selection pane="topRight" activeCell="V17" sqref="V17"/>
      <selection pane="bottomLeft" activeCell="V17" sqref="V17"/>
      <selection pane="bottomRight" activeCell="Y54" sqref="Y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72</v>
      </c>
      <c r="F5" s="71">
        <v>20</v>
      </c>
      <c r="G5" s="46">
        <f t="shared" ref="G5:G26" si="0">E5+F5</f>
        <v>92</v>
      </c>
      <c r="H5" s="78">
        <v>0</v>
      </c>
      <c r="I5" s="76">
        <v>0</v>
      </c>
      <c r="J5" s="46">
        <f t="shared" ref="J5:J26" si="1">+G5-H5-K5-I5</f>
        <v>88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149</v>
      </c>
      <c r="F6" s="71">
        <v>3</v>
      </c>
      <c r="G6" s="46">
        <f t="shared" si="0"/>
        <v>152</v>
      </c>
      <c r="H6" s="78">
        <v>0</v>
      </c>
      <c r="I6" s="76">
        <v>0</v>
      </c>
      <c r="J6" s="46">
        <f t="shared" si="1"/>
        <v>142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116.9</v>
      </c>
      <c r="P6" s="122">
        <f t="shared" ref="P6:P69" si="3">SUM(M6-O6)</f>
        <v>883.1</v>
      </c>
      <c r="Q6" s="121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17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87</v>
      </c>
      <c r="F22" s="71"/>
      <c r="G22" s="46">
        <f t="shared" si="0"/>
        <v>87</v>
      </c>
      <c r="H22" s="78">
        <v>0</v>
      </c>
      <c r="I22" s="76">
        <v>0</v>
      </c>
      <c r="J22" s="46">
        <f t="shared" si="1"/>
        <v>86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34</v>
      </c>
      <c r="F24" s="71"/>
      <c r="G24" s="46">
        <f t="shared" si="0"/>
        <v>34</v>
      </c>
      <c r="H24" s="78">
        <v>0</v>
      </c>
      <c r="I24" s="76">
        <v>0</v>
      </c>
      <c r="J24" s="46">
        <f t="shared" si="1"/>
        <v>34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14</v>
      </c>
      <c r="F28" s="71">
        <v>3</v>
      </c>
      <c r="G28" s="46">
        <f t="shared" si="5"/>
        <v>17</v>
      </c>
      <c r="H28" s="78">
        <v>0</v>
      </c>
      <c r="I28" s="76">
        <v>0</v>
      </c>
      <c r="J28" s="46">
        <f t="shared" si="6"/>
        <v>15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13.1</v>
      </c>
      <c r="P28" s="122">
        <f t="shared" si="3"/>
        <v>186.9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72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15</v>
      </c>
      <c r="F32" s="71"/>
      <c r="G32" s="46">
        <f t="shared" si="5"/>
        <v>15</v>
      </c>
      <c r="H32" s="78">
        <v>1</v>
      </c>
      <c r="I32" s="76">
        <v>0</v>
      </c>
      <c r="J32" s="46">
        <f t="shared" si="6"/>
        <v>14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21</v>
      </c>
      <c r="F33" s="71"/>
      <c r="G33" s="46">
        <f t="shared" si="5"/>
        <v>21</v>
      </c>
      <c r="H33" s="78">
        <v>0</v>
      </c>
      <c r="I33" s="76">
        <v>0</v>
      </c>
      <c r="J33" s="46">
        <f t="shared" si="6"/>
        <v>21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7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22">
        <f t="shared" si="3"/>
        <v>75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15</v>
      </c>
      <c r="F46" s="71"/>
      <c r="G46" s="46">
        <f t="shared" si="5"/>
        <v>15</v>
      </c>
      <c r="H46" s="78">
        <v>1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17</v>
      </c>
      <c r="F48" s="71"/>
      <c r="G48" s="46">
        <f t="shared" si="5"/>
        <v>17</v>
      </c>
      <c r="H48" s="78">
        <v>0</v>
      </c>
      <c r="I48" s="76">
        <v>0</v>
      </c>
      <c r="J48" s="46">
        <f t="shared" si="6"/>
        <v>15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22">
        <f t="shared" si="3"/>
        <v>50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 t="shared" si="3"/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6"/>
        <v>22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22">
        <f t="shared" si="3"/>
        <v>170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16</v>
      </c>
      <c r="F57" s="71">
        <v>5</v>
      </c>
      <c r="G57" s="46">
        <f t="shared" si="5"/>
        <v>21</v>
      </c>
      <c r="H57" s="78">
        <v>0</v>
      </c>
      <c r="I57" s="76">
        <v>0</v>
      </c>
      <c r="J57" s="46">
        <f t="shared" si="6"/>
        <v>20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5</v>
      </c>
      <c r="F58" s="71">
        <v>4</v>
      </c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26</v>
      </c>
      <c r="F62" s="71"/>
      <c r="G62" s="46">
        <f t="shared" si="5"/>
        <v>26</v>
      </c>
      <c r="H62" s="78">
        <v>0</v>
      </c>
      <c r="I62" s="76">
        <v>0</v>
      </c>
      <c r="J62" s="46">
        <f t="shared" si="6"/>
        <v>25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22">
        <f t="shared" si="7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22</v>
      </c>
      <c r="F112" s="71"/>
      <c r="G112" s="46">
        <f t="shared" si="20"/>
        <v>22</v>
      </c>
      <c r="H112" s="78">
        <v>0</v>
      </c>
      <c r="I112" s="76">
        <v>0</v>
      </c>
      <c r="J112" s="46">
        <f t="shared" si="21"/>
        <v>21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24</v>
      </c>
      <c r="F115" s="71"/>
      <c r="G115" s="46">
        <f t="shared" si="20"/>
        <v>24</v>
      </c>
      <c r="H115" s="78">
        <v>0</v>
      </c>
      <c r="I115" s="76">
        <v>0</v>
      </c>
      <c r="J115" s="46">
        <f t="shared" si="21"/>
        <v>12</v>
      </c>
      <c r="K115" s="72">
        <v>12</v>
      </c>
      <c r="L115" s="22">
        <v>60</v>
      </c>
      <c r="M115" s="65">
        <f t="shared" si="8"/>
        <v>720</v>
      </c>
      <c r="N115" s="17" t="s">
        <v>16</v>
      </c>
      <c r="O115" s="18"/>
      <c r="P115" s="122">
        <f t="shared" si="7"/>
        <v>720</v>
      </c>
      <c r="Q115" s="90">
        <v>23.61</v>
      </c>
      <c r="R115" s="43">
        <f t="shared" si="9"/>
        <v>283.32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2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16</v>
      </c>
      <c r="F180" s="71"/>
      <c r="G180" s="46">
        <f t="shared" si="27"/>
        <v>16</v>
      </c>
      <c r="H180" s="78">
        <v>0</v>
      </c>
      <c r="I180" s="76">
        <v>0</v>
      </c>
      <c r="J180" s="46">
        <f t="shared" si="28"/>
        <v>16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16</v>
      </c>
      <c r="F185" s="71"/>
      <c r="G185" s="46">
        <f t="shared" si="27"/>
        <v>16</v>
      </c>
      <c r="H185" s="78">
        <v>0</v>
      </c>
      <c r="I185" s="76">
        <v>0</v>
      </c>
      <c r="J185" s="46">
        <f t="shared" si="28"/>
        <v>16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15</v>
      </c>
      <c r="F193" s="71">
        <v>5</v>
      </c>
      <c r="G193" s="46">
        <f t="shared" si="27"/>
        <v>20</v>
      </c>
      <c r="H193" s="78">
        <v>0</v>
      </c>
      <c r="I193" s="76">
        <v>0</v>
      </c>
      <c r="J193" s="46">
        <f t="shared" si="28"/>
        <v>20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18</v>
      </c>
      <c r="F194" s="71"/>
      <c r="G194" s="46">
        <f t="shared" si="27"/>
        <v>18</v>
      </c>
      <c r="H194" s="78">
        <v>0</v>
      </c>
      <c r="I194" s="76">
        <v>0</v>
      </c>
      <c r="J194" s="46">
        <f t="shared" si="28"/>
        <v>15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22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9</v>
      </c>
      <c r="F195" s="71"/>
      <c r="G195" s="46">
        <f t="shared" si="27"/>
        <v>9</v>
      </c>
      <c r="H195" s="78">
        <v>0</v>
      </c>
      <c r="I195" s="76">
        <v>0</v>
      </c>
      <c r="J195" s="46">
        <f t="shared" si="28"/>
        <v>9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22</v>
      </c>
      <c r="F196" s="71"/>
      <c r="G196" s="46">
        <f t="shared" si="27"/>
        <v>22</v>
      </c>
      <c r="H196" s="78">
        <v>0</v>
      </c>
      <c r="I196" s="76">
        <v>0</v>
      </c>
      <c r="J196" s="46">
        <f t="shared" si="28"/>
        <v>21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23</v>
      </c>
      <c r="F197" s="71"/>
      <c r="G197" s="46">
        <f t="shared" si="27"/>
        <v>23</v>
      </c>
      <c r="H197" s="78">
        <v>0</v>
      </c>
      <c r="I197" s="76">
        <v>0</v>
      </c>
      <c r="J197" s="46">
        <f t="shared" si="28"/>
        <v>23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11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/>
      <c r="P198" s="122">
        <f t="shared" ref="P198:P258" si="35">SUM(M198-O198)</f>
        <v>300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+'19'!J248</f>
        <v>16</v>
      </c>
      <c r="F248" s="71"/>
      <c r="G248" s="46">
        <f t="shared" si="39"/>
        <v>16</v>
      </c>
      <c r="H248" s="78">
        <v>0</v>
      </c>
      <c r="I248" s="76">
        <v>0</v>
      </c>
      <c r="J248" s="46">
        <f t="shared" si="40"/>
        <v>15</v>
      </c>
      <c r="K248" s="72">
        <v>1</v>
      </c>
      <c r="L248" s="20">
        <v>35</v>
      </c>
      <c r="M248" s="65">
        <f t="shared" si="31"/>
        <v>35</v>
      </c>
      <c r="N248" s="17" t="s">
        <v>16</v>
      </c>
      <c r="O248" s="18"/>
      <c r="P248" s="122">
        <f t="shared" si="35"/>
        <v>35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+'19'!J249</f>
        <v>6</v>
      </c>
      <c r="F249" s="71"/>
      <c r="G249" s="46">
        <f t="shared" si="39"/>
        <v>6</v>
      </c>
      <c r="H249" s="78">
        <v>0</v>
      </c>
      <c r="I249" s="76">
        <v>0</v>
      </c>
      <c r="J249" s="46">
        <f t="shared" si="40"/>
        <v>5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+'19'!J250</f>
        <v>6</v>
      </c>
      <c r="F250" s="71"/>
      <c r="G250" s="46">
        <f t="shared" si="39"/>
        <v>6</v>
      </c>
      <c r="H250" s="78">
        <v>0</v>
      </c>
      <c r="I250" s="76">
        <v>0</v>
      </c>
      <c r="J250" s="46">
        <f t="shared" si="40"/>
        <v>5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>
        <v>25</v>
      </c>
      <c r="P250" s="122">
        <f t="shared" si="35"/>
        <v>25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1675.8100000000002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4525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2855</v>
      </c>
      <c r="O264" s="2">
        <v>220</v>
      </c>
      <c r="P264" s="2">
        <v>1130</v>
      </c>
      <c r="Q264" s="88">
        <v>400</v>
      </c>
      <c r="R264" s="2">
        <v>250</v>
      </c>
      <c r="S264" s="2">
        <v>50</v>
      </c>
      <c r="T264" s="2">
        <v>235</v>
      </c>
      <c r="U264" s="2">
        <v>150</v>
      </c>
      <c r="V264" s="2">
        <v>100</v>
      </c>
      <c r="W264" s="2">
        <v>320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89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570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1011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1011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30"/>
        <filter val="120.00"/>
        <filter val="150.00"/>
        <filter val="170.00"/>
        <filter val="200.00"/>
        <filter val="25.00"/>
        <filter val="300.00"/>
        <filter val="35.00"/>
        <filter val="360.00"/>
        <filter val="50.00"/>
        <filter val="60.00"/>
        <filter val="720.00"/>
        <filter val="75.00"/>
        <filter val="85.00"/>
        <filter val="883.1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V17" sqref="V17"/>
      <selection pane="topRight" activeCell="V17" sqref="V17"/>
      <selection pane="bottomLeft" activeCell="V17" sqref="V17"/>
      <selection pane="bottomRight" activeCell="M12" sqref="M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88</v>
      </c>
      <c r="F5" s="71"/>
      <c r="G5" s="46">
        <f t="shared" ref="G5:G26" si="0">E5+F5</f>
        <v>88</v>
      </c>
      <c r="H5" s="78">
        <v>0</v>
      </c>
      <c r="I5" s="76">
        <v>0</v>
      </c>
      <c r="J5" s="46">
        <f t="shared" ref="J5:J26" si="1">+G5-H5-K5-I5</f>
        <v>88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142</v>
      </c>
      <c r="F6" s="71"/>
      <c r="G6" s="46">
        <f t="shared" si="0"/>
        <v>142</v>
      </c>
      <c r="H6" s="78">
        <v>0</v>
      </c>
      <c r="I6" s="76">
        <v>0</v>
      </c>
      <c r="J6" s="46">
        <f t="shared" si="1"/>
        <v>141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86</v>
      </c>
      <c r="F22" s="71"/>
      <c r="G22" s="46">
        <f t="shared" si="0"/>
        <v>86</v>
      </c>
      <c r="H22" s="78">
        <v>0</v>
      </c>
      <c r="I22" s="76">
        <v>0</v>
      </c>
      <c r="J22" s="46">
        <f t="shared" si="1"/>
        <v>84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34</v>
      </c>
      <c r="F24" s="71"/>
      <c r="G24" s="46">
        <f t="shared" si="0"/>
        <v>34</v>
      </c>
      <c r="H24" s="78">
        <v>0</v>
      </c>
      <c r="I24" s="76">
        <v>0</v>
      </c>
      <c r="J24" s="46">
        <f t="shared" si="1"/>
        <v>34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72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14</v>
      </c>
      <c r="F32" s="71"/>
      <c r="G32" s="46">
        <f t="shared" si="5"/>
        <v>14</v>
      </c>
      <c r="H32" s="78">
        <v>0</v>
      </c>
      <c r="I32" s="76">
        <v>0</v>
      </c>
      <c r="J32" s="46">
        <f t="shared" si="6"/>
        <v>14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21</v>
      </c>
      <c r="F33" s="71"/>
      <c r="G33" s="46">
        <f t="shared" si="5"/>
        <v>21</v>
      </c>
      <c r="H33" s="78">
        <v>0</v>
      </c>
      <c r="I33" s="76">
        <v>0</v>
      </c>
      <c r="J33" s="46">
        <f t="shared" si="6"/>
        <v>20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8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2">
        <f>SUM(M56-O56)</f>
        <v>120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20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25</v>
      </c>
      <c r="F62" s="71"/>
      <c r="G62" s="46">
        <f t="shared" si="5"/>
        <v>25</v>
      </c>
      <c r="H62" s="78">
        <v>0</v>
      </c>
      <c r="I62" s="76">
        <v>0</v>
      </c>
      <c r="J62" s="46">
        <f t="shared" si="6"/>
        <v>23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21</v>
      </c>
      <c r="F112" s="71"/>
      <c r="G112" s="46">
        <f t="shared" si="23"/>
        <v>21</v>
      </c>
      <c r="H112" s="78">
        <v>0</v>
      </c>
      <c r="I112" s="76">
        <v>0</v>
      </c>
      <c r="J112" s="46">
        <f t="shared" si="24"/>
        <v>21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16</v>
      </c>
      <c r="F180" s="71"/>
      <c r="G180" s="46">
        <f t="shared" si="30"/>
        <v>16</v>
      </c>
      <c r="H180" s="78">
        <v>0</v>
      </c>
      <c r="I180" s="76">
        <v>0</v>
      </c>
      <c r="J180" s="46">
        <f t="shared" si="31"/>
        <v>16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16</v>
      </c>
      <c r="F185" s="71"/>
      <c r="G185" s="46">
        <f t="shared" si="30"/>
        <v>16</v>
      </c>
      <c r="H185" s="78">
        <v>0</v>
      </c>
      <c r="I185" s="76">
        <v>0</v>
      </c>
      <c r="J185" s="46">
        <f t="shared" si="31"/>
        <v>16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15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8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21</v>
      </c>
      <c r="F196" s="71"/>
      <c r="G196" s="46">
        <f t="shared" si="30"/>
        <v>21</v>
      </c>
      <c r="H196" s="78">
        <v>0</v>
      </c>
      <c r="I196" s="76">
        <v>0</v>
      </c>
      <c r="J196" s="46">
        <f t="shared" si="31"/>
        <v>20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23</v>
      </c>
      <c r="F197" s="71"/>
      <c r="G197" s="46">
        <f t="shared" si="30"/>
        <v>23</v>
      </c>
      <c r="H197" s="78">
        <v>0</v>
      </c>
      <c r="I197" s="76">
        <v>0</v>
      </c>
      <c r="J197" s="46">
        <f t="shared" si="31"/>
        <v>23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+'20'!J248</f>
        <v>15</v>
      </c>
      <c r="F248" s="71"/>
      <c r="G248" s="46">
        <f t="shared" si="42"/>
        <v>15</v>
      </c>
      <c r="H248" s="78">
        <v>0</v>
      </c>
      <c r="I248" s="76">
        <v>0</v>
      </c>
      <c r="J248" s="46">
        <f t="shared" si="43"/>
        <v>15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+'20'!J249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+'20'!J250</f>
        <v>5</v>
      </c>
      <c r="F250" s="71"/>
      <c r="G250" s="46">
        <f t="shared" si="42"/>
        <v>5</v>
      </c>
      <c r="H250" s="78">
        <v>0</v>
      </c>
      <c r="I250" s="76">
        <v>0</v>
      </c>
      <c r="J250" s="46">
        <f t="shared" si="43"/>
        <v>5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415.09000000000003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405</v>
      </c>
      <c r="O264" s="2">
        <v>120</v>
      </c>
      <c r="P264" s="2">
        <v>120</v>
      </c>
      <c r="Q264" s="2">
        <v>165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250" activePane="bottomRight" state="frozen"/>
      <selection activeCell="V17" sqref="V17"/>
      <selection pane="topRight" activeCell="V17" sqref="V17"/>
      <selection pane="bottomLeft" activeCell="V17" sqref="V17"/>
      <selection pane="bottomRight" activeCell="S271" sqref="S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11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88</v>
      </c>
      <c r="F5" s="71"/>
      <c r="G5" s="46">
        <f t="shared" ref="G5:G26" si="0">E5+F5</f>
        <v>88</v>
      </c>
      <c r="H5" s="78">
        <v>0</v>
      </c>
      <c r="I5" s="76">
        <v>0</v>
      </c>
      <c r="J5" s="46">
        <f t="shared" ref="J5:J26" si="1">+G5-H5-K5-I5</f>
        <v>84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141</v>
      </c>
      <c r="F6" s="71"/>
      <c r="G6" s="46">
        <f t="shared" si="0"/>
        <v>141</v>
      </c>
      <c r="H6" s="78">
        <v>0</v>
      </c>
      <c r="I6" s="76">
        <v>0</v>
      </c>
      <c r="J6" s="46">
        <f t="shared" si="1"/>
        <v>139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84</v>
      </c>
      <c r="F22" s="71"/>
      <c r="G22" s="46">
        <f t="shared" si="0"/>
        <v>84</v>
      </c>
      <c r="H22" s="78">
        <v>0</v>
      </c>
      <c r="I22" s="76">
        <v>0</v>
      </c>
      <c r="J22" s="46">
        <f t="shared" si="1"/>
        <v>79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34</v>
      </c>
      <c r="F24" s="71"/>
      <c r="G24" s="46">
        <f t="shared" si="0"/>
        <v>34</v>
      </c>
      <c r="H24" s="78">
        <v>0</v>
      </c>
      <c r="I24" s="76">
        <v>0</v>
      </c>
      <c r="J24" s="46">
        <f t="shared" si="1"/>
        <v>34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72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14</v>
      </c>
      <c r="F32" s="71"/>
      <c r="G32" s="46">
        <f t="shared" si="5"/>
        <v>14</v>
      </c>
      <c r="H32" s="78">
        <v>0</v>
      </c>
      <c r="I32" s="76">
        <v>0</v>
      </c>
      <c r="J32" s="46">
        <f t="shared" si="6"/>
        <v>14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20</v>
      </c>
      <c r="F33" s="71"/>
      <c r="G33" s="46">
        <f t="shared" si="5"/>
        <v>20</v>
      </c>
      <c r="H33" s="78">
        <v>0</v>
      </c>
      <c r="I33" s="76">
        <v>0</v>
      </c>
      <c r="J33" s="46">
        <f t="shared" si="6"/>
        <v>19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20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23</v>
      </c>
      <c r="F62" s="71"/>
      <c r="G62" s="46">
        <f t="shared" si="5"/>
        <v>23</v>
      </c>
      <c r="H62" s="78">
        <v>0</v>
      </c>
      <c r="I62" s="76">
        <v>0</v>
      </c>
      <c r="J62" s="46">
        <f t="shared" si="6"/>
        <v>22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21</v>
      </c>
      <c r="F112" s="71"/>
      <c r="G112" s="46">
        <f t="shared" si="23"/>
        <v>21</v>
      </c>
      <c r="H112" s="78">
        <v>0</v>
      </c>
      <c r="I112" s="76">
        <v>0</v>
      </c>
      <c r="J112" s="46">
        <f t="shared" si="24"/>
        <v>21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16</v>
      </c>
      <c r="F180" s="71"/>
      <c r="G180" s="46">
        <f t="shared" si="30"/>
        <v>16</v>
      </c>
      <c r="H180" s="78">
        <v>0</v>
      </c>
      <c r="I180" s="76">
        <v>0</v>
      </c>
      <c r="J180" s="46">
        <f t="shared" si="31"/>
        <v>16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16</v>
      </c>
      <c r="F185" s="71"/>
      <c r="G185" s="46">
        <f t="shared" si="30"/>
        <v>16</v>
      </c>
      <c r="H185" s="78">
        <v>0</v>
      </c>
      <c r="I185" s="76">
        <v>0</v>
      </c>
      <c r="J185" s="46">
        <f t="shared" si="31"/>
        <v>16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18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15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20</v>
      </c>
      <c r="F196" s="71"/>
      <c r="G196" s="46">
        <f t="shared" si="30"/>
        <v>20</v>
      </c>
      <c r="H196" s="78">
        <v>0</v>
      </c>
      <c r="I196" s="76">
        <v>0</v>
      </c>
      <c r="J196" s="46">
        <f t="shared" si="31"/>
        <v>19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23</v>
      </c>
      <c r="F197" s="71"/>
      <c r="G197" s="46">
        <f t="shared" si="30"/>
        <v>23</v>
      </c>
      <c r="H197" s="78">
        <v>0</v>
      </c>
      <c r="I197" s="76">
        <v>0</v>
      </c>
      <c r="J197" s="46">
        <f t="shared" si="31"/>
        <v>23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+'21'!J248</f>
        <v>15</v>
      </c>
      <c r="F248" s="71">
        <v>10</v>
      </c>
      <c r="G248" s="46">
        <f t="shared" si="42"/>
        <v>25</v>
      </c>
      <c r="H248" s="78">
        <v>0</v>
      </c>
      <c r="I248" s="76">
        <v>0</v>
      </c>
      <c r="J248" s="46">
        <f t="shared" si="43"/>
        <v>24</v>
      </c>
      <c r="K248" s="72">
        <v>1</v>
      </c>
      <c r="L248" s="20">
        <v>35</v>
      </c>
      <c r="M248" s="65">
        <f t="shared" si="34"/>
        <v>35</v>
      </c>
      <c r="N248" s="17" t="s">
        <v>16</v>
      </c>
      <c r="O248" s="18"/>
      <c r="P248" s="122">
        <f t="shared" si="35"/>
        <v>35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+'21'!J249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+'21'!J250</f>
        <v>5</v>
      </c>
      <c r="F250" s="71"/>
      <c r="G250" s="46">
        <f t="shared" si="42"/>
        <v>5</v>
      </c>
      <c r="H250" s="78">
        <v>0</v>
      </c>
      <c r="I250" s="76">
        <v>0</v>
      </c>
      <c r="J250" s="46">
        <f t="shared" si="43"/>
        <v>4</v>
      </c>
      <c r="K250" s="72">
        <v>1</v>
      </c>
      <c r="L250" s="20">
        <v>50</v>
      </c>
      <c r="M250" s="65">
        <f t="shared" si="34"/>
        <v>50</v>
      </c>
      <c r="N250" s="17" t="s">
        <v>16</v>
      </c>
      <c r="O250" s="18"/>
      <c r="P250" s="122">
        <f t="shared" si="35"/>
        <v>50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589.38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765</v>
      </c>
      <c r="O264" s="2">
        <v>300</v>
      </c>
      <c r="P264" s="2">
        <v>180</v>
      </c>
      <c r="Q264" s="2">
        <v>35</v>
      </c>
      <c r="R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V17" sqref="V17"/>
      <selection pane="topRight" activeCell="V17" sqref="V17"/>
      <selection pane="bottomLeft" activeCell="V17" sqref="V17"/>
      <selection pane="bottomRight" activeCell="N21" sqref="N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84</v>
      </c>
      <c r="F5" s="71"/>
      <c r="G5" s="46">
        <f t="shared" ref="G5:G26" si="0">E5+F5</f>
        <v>84</v>
      </c>
      <c r="H5" s="78">
        <v>0</v>
      </c>
      <c r="I5" s="76">
        <v>0</v>
      </c>
      <c r="J5" s="46">
        <f t="shared" ref="J5:J26" si="1">+G5-H5-K5-I5</f>
        <v>82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2">
        <f>SUM(M5-O5)</f>
        <v>50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139</v>
      </c>
      <c r="F6" s="71"/>
      <c r="G6" s="46">
        <f t="shared" si="0"/>
        <v>139</v>
      </c>
      <c r="H6" s="78">
        <v>0</v>
      </c>
      <c r="I6" s="76">
        <v>0</v>
      </c>
      <c r="J6" s="46">
        <f t="shared" si="1"/>
        <v>133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69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79</v>
      </c>
      <c r="F22" s="71"/>
      <c r="G22" s="46">
        <f t="shared" si="0"/>
        <v>79</v>
      </c>
      <c r="H22" s="78">
        <v>0</v>
      </c>
      <c r="I22" s="76">
        <v>0</v>
      </c>
      <c r="J22" s="46">
        <f t="shared" si="1"/>
        <v>71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/>
      <c r="P22" s="122">
        <f t="shared" si="3"/>
        <v>800</v>
      </c>
      <c r="Q22" s="121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34</v>
      </c>
      <c r="F24" s="71"/>
      <c r="G24" s="46">
        <f t="shared" si="0"/>
        <v>34</v>
      </c>
      <c r="H24" s="78">
        <v>0</v>
      </c>
      <c r="I24" s="76">
        <v>0</v>
      </c>
      <c r="J24" s="46">
        <f t="shared" si="1"/>
        <v>33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72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14</v>
      </c>
      <c r="F32" s="71"/>
      <c r="G32" s="46">
        <f t="shared" si="5"/>
        <v>14</v>
      </c>
      <c r="H32" s="78">
        <v>0</v>
      </c>
      <c r="I32" s="76">
        <v>0</v>
      </c>
      <c r="J32" s="46">
        <f t="shared" si="6"/>
        <v>14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19</v>
      </c>
      <c r="F33" s="71"/>
      <c r="G33" s="46">
        <f t="shared" si="5"/>
        <v>19</v>
      </c>
      <c r="H33" s="78">
        <v>0</v>
      </c>
      <c r="I33" s="76">
        <v>0</v>
      </c>
      <c r="J33" s="46">
        <f t="shared" si="6"/>
        <v>19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20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22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21</v>
      </c>
      <c r="F112" s="71"/>
      <c r="G112" s="46">
        <f t="shared" si="20"/>
        <v>21</v>
      </c>
      <c r="H112" s="78">
        <v>0</v>
      </c>
      <c r="I112" s="76">
        <v>0</v>
      </c>
      <c r="J112" s="46">
        <f t="shared" si="21"/>
        <v>21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9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1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16</v>
      </c>
      <c r="F180" s="71"/>
      <c r="G180" s="46">
        <f t="shared" si="27"/>
        <v>16</v>
      </c>
      <c r="H180" s="78">
        <v>0</v>
      </c>
      <c r="I180" s="76">
        <v>0</v>
      </c>
      <c r="J180" s="46">
        <f t="shared" si="28"/>
        <v>16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16</v>
      </c>
      <c r="F185" s="71"/>
      <c r="G185" s="46">
        <f t="shared" si="27"/>
        <v>16</v>
      </c>
      <c r="H185" s="78">
        <v>0</v>
      </c>
      <c r="I185" s="76">
        <v>0</v>
      </c>
      <c r="J185" s="46">
        <f t="shared" si="28"/>
        <v>15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2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18</v>
      </c>
      <c r="F193" s="71"/>
      <c r="G193" s="46">
        <f t="shared" si="27"/>
        <v>18</v>
      </c>
      <c r="H193" s="78">
        <v>0</v>
      </c>
      <c r="I193" s="76">
        <v>0</v>
      </c>
      <c r="J193" s="46">
        <f t="shared" si="28"/>
        <v>18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15</v>
      </c>
      <c r="F194" s="71"/>
      <c r="G194" s="46">
        <f t="shared" si="27"/>
        <v>15</v>
      </c>
      <c r="H194" s="78">
        <v>0</v>
      </c>
      <c r="I194" s="76">
        <v>0</v>
      </c>
      <c r="J194" s="46">
        <f t="shared" si="28"/>
        <v>14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8</v>
      </c>
      <c r="F195" s="71"/>
      <c r="G195" s="46">
        <f t="shared" si="27"/>
        <v>8</v>
      </c>
      <c r="H195" s="78">
        <v>0</v>
      </c>
      <c r="I195" s="76">
        <v>0</v>
      </c>
      <c r="J195" s="46">
        <f t="shared" si="28"/>
        <v>8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19</v>
      </c>
      <c r="F196" s="71"/>
      <c r="G196" s="46">
        <f t="shared" si="27"/>
        <v>19</v>
      </c>
      <c r="H196" s="78">
        <v>0</v>
      </c>
      <c r="I196" s="76">
        <v>0</v>
      </c>
      <c r="J196" s="46">
        <f t="shared" si="28"/>
        <v>18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23</v>
      </c>
      <c r="F197" s="71"/>
      <c r="G197" s="46">
        <f t="shared" si="27"/>
        <v>23</v>
      </c>
      <c r="H197" s="78">
        <v>0</v>
      </c>
      <c r="I197" s="76">
        <v>0</v>
      </c>
      <c r="J197" s="46">
        <f t="shared" si="28"/>
        <v>23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11</v>
      </c>
      <c r="F198" s="71"/>
      <c r="G198" s="46">
        <f t="shared" si="27"/>
        <v>11</v>
      </c>
      <c r="H198" s="78">
        <v>0</v>
      </c>
      <c r="I198" s="76">
        <v>0</v>
      </c>
      <c r="J198" s="46">
        <f t="shared" si="28"/>
        <v>11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6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+'22'!J248</f>
        <v>24</v>
      </c>
      <c r="F248" s="71"/>
      <c r="G248" s="46">
        <f t="shared" si="39"/>
        <v>24</v>
      </c>
      <c r="H248" s="78">
        <v>0</v>
      </c>
      <c r="I248" s="76">
        <v>0</v>
      </c>
      <c r="J248" s="46">
        <f t="shared" si="40"/>
        <v>24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+'22'!J249</f>
        <v>5</v>
      </c>
      <c r="F249" s="71"/>
      <c r="G249" s="46">
        <f t="shared" si="39"/>
        <v>5</v>
      </c>
      <c r="H249" s="78">
        <v>0</v>
      </c>
      <c r="I249" s="76">
        <v>0</v>
      </c>
      <c r="J249" s="46">
        <f t="shared" si="40"/>
        <v>5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+'22'!J250</f>
        <v>4</v>
      </c>
      <c r="F250" s="71"/>
      <c r="G250" s="46">
        <f t="shared" si="39"/>
        <v>4</v>
      </c>
      <c r="H250" s="78">
        <v>0</v>
      </c>
      <c r="I250" s="76">
        <v>0</v>
      </c>
      <c r="J250" s="46">
        <f t="shared" si="40"/>
        <v>4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4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847.74000000000012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850</v>
      </c>
      <c r="O264" s="2">
        <v>250</v>
      </c>
      <c r="P264" s="2">
        <v>200</v>
      </c>
      <c r="Q264" s="2">
        <v>100</v>
      </c>
      <c r="R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V17" sqref="V17"/>
      <selection pane="topRight" activeCell="V17" sqref="V17"/>
      <selection pane="bottomLeft" activeCell="V17" sqref="V17"/>
      <selection pane="bottomRight" activeCell="G18" sqref="G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82</v>
      </c>
      <c r="F5" s="71"/>
      <c r="G5" s="46">
        <f t="shared" ref="G5:G26" si="0">E5+F5</f>
        <v>82</v>
      </c>
      <c r="H5" s="78">
        <v>0</v>
      </c>
      <c r="I5" s="76">
        <v>0</v>
      </c>
      <c r="J5" s="46">
        <f t="shared" ref="J5:J26" si="1">+G5-H5-K5-I5</f>
        <v>82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133</v>
      </c>
      <c r="F6" s="71"/>
      <c r="G6" s="46">
        <f t="shared" si="0"/>
        <v>133</v>
      </c>
      <c r="H6" s="78">
        <v>0</v>
      </c>
      <c r="I6" s="76">
        <v>0</v>
      </c>
      <c r="J6" s="46">
        <f t="shared" si="1"/>
        <v>132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5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71</v>
      </c>
      <c r="F22" s="71"/>
      <c r="G22" s="46">
        <f t="shared" si="0"/>
        <v>71</v>
      </c>
      <c r="H22" s="78">
        <v>0</v>
      </c>
      <c r="I22" s="76">
        <v>0</v>
      </c>
      <c r="J22" s="46">
        <f t="shared" si="1"/>
        <v>68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33</v>
      </c>
      <c r="F24" s="71"/>
      <c r="G24" s="46">
        <f t="shared" si="0"/>
        <v>33</v>
      </c>
      <c r="H24" s="78">
        <v>0</v>
      </c>
      <c r="I24" s="76">
        <v>0</v>
      </c>
      <c r="J24" s="46">
        <f t="shared" si="1"/>
        <v>32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72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14</v>
      </c>
      <c r="F32" s="71"/>
      <c r="G32" s="46">
        <f t="shared" si="5"/>
        <v>14</v>
      </c>
      <c r="H32" s="78">
        <v>0</v>
      </c>
      <c r="I32" s="76">
        <v>0</v>
      </c>
      <c r="J32" s="46">
        <f t="shared" si="6"/>
        <v>14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19</v>
      </c>
      <c r="F33" s="71"/>
      <c r="G33" s="46">
        <f t="shared" si="5"/>
        <v>19</v>
      </c>
      <c r="H33" s="78">
        <v>0</v>
      </c>
      <c r="I33" s="76">
        <v>0</v>
      </c>
      <c r="J33" s="46">
        <f t="shared" si="6"/>
        <v>19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5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20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22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21</v>
      </c>
      <c r="F112" s="71"/>
      <c r="G112" s="46">
        <f t="shared" si="23"/>
        <v>21</v>
      </c>
      <c r="H112" s="78">
        <v>0</v>
      </c>
      <c r="I112" s="76">
        <v>0</v>
      </c>
      <c r="J112" s="46">
        <f t="shared" si="24"/>
        <v>21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16</v>
      </c>
      <c r="F180" s="71"/>
      <c r="G180" s="46">
        <f t="shared" si="30"/>
        <v>16</v>
      </c>
      <c r="H180" s="78">
        <v>0</v>
      </c>
      <c r="I180" s="76">
        <v>0</v>
      </c>
      <c r="J180" s="46">
        <f t="shared" si="31"/>
        <v>16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18</v>
      </c>
      <c r="F196" s="71"/>
      <c r="G196" s="46">
        <f t="shared" si="30"/>
        <v>18</v>
      </c>
      <c r="H196" s="78">
        <v>0</v>
      </c>
      <c r="I196" s="76">
        <v>0</v>
      </c>
      <c r="J196" s="46">
        <f t="shared" si="31"/>
        <v>18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23</v>
      </c>
      <c r="F197" s="71"/>
      <c r="G197" s="46">
        <f t="shared" si="30"/>
        <v>23</v>
      </c>
      <c r="H197" s="78">
        <v>0</v>
      </c>
      <c r="I197" s="76">
        <v>0</v>
      </c>
      <c r="J197" s="46">
        <f t="shared" si="31"/>
        <v>23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+'23'!J248</f>
        <v>24</v>
      </c>
      <c r="F248" s="71"/>
      <c r="G248" s="46">
        <f t="shared" si="42"/>
        <v>24</v>
      </c>
      <c r="H248" s="78">
        <v>0</v>
      </c>
      <c r="I248" s="76">
        <v>0</v>
      </c>
      <c r="J248" s="46">
        <f t="shared" si="43"/>
        <v>24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+'23'!J249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+'23'!J250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382.89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120</v>
      </c>
      <c r="O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V17" sqref="V17"/>
      <selection pane="topRight" activeCell="V17" sqref="V17"/>
      <selection pane="bottomLeft" activeCell="V17" sqref="V17"/>
      <selection pane="bottomRight" activeCell="X204" sqref="X20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82</v>
      </c>
      <c r="F5" s="71"/>
      <c r="G5" s="46">
        <f t="shared" ref="G5:G26" si="0">E5+F5</f>
        <v>82</v>
      </c>
      <c r="H5" s="78">
        <v>0</v>
      </c>
      <c r="I5" s="76">
        <v>0</v>
      </c>
      <c r="J5" s="46">
        <f t="shared" ref="J5:J26" si="1">+G5-H5-K5-I5</f>
        <v>81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132</v>
      </c>
      <c r="F6" s="71"/>
      <c r="G6" s="46">
        <f t="shared" si="0"/>
        <v>132</v>
      </c>
      <c r="H6" s="78">
        <v>0</v>
      </c>
      <c r="I6" s="76">
        <v>0</v>
      </c>
      <c r="J6" s="46">
        <f t="shared" si="1"/>
        <v>129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68</v>
      </c>
      <c r="F22" s="71"/>
      <c r="G22" s="46">
        <f t="shared" si="0"/>
        <v>68</v>
      </c>
      <c r="H22" s="78">
        <v>0</v>
      </c>
      <c r="I22" s="76">
        <v>0</v>
      </c>
      <c r="J22" s="46">
        <f t="shared" si="1"/>
        <v>67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32</v>
      </c>
      <c r="F24" s="71"/>
      <c r="G24" s="46">
        <f t="shared" si="0"/>
        <v>32</v>
      </c>
      <c r="H24" s="78">
        <v>0</v>
      </c>
      <c r="I24" s="76">
        <v>0</v>
      </c>
      <c r="J24" s="46">
        <f t="shared" si="1"/>
        <v>31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72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14</v>
      </c>
      <c r="F32" s="71"/>
      <c r="G32" s="46">
        <f t="shared" si="5"/>
        <v>14</v>
      </c>
      <c r="H32" s="78">
        <v>0</v>
      </c>
      <c r="I32" s="76">
        <v>0</v>
      </c>
      <c r="J32" s="46">
        <f t="shared" si="6"/>
        <v>14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19</v>
      </c>
      <c r="F33" s="71"/>
      <c r="G33" s="46">
        <f t="shared" si="5"/>
        <v>19</v>
      </c>
      <c r="H33" s="78">
        <v>0</v>
      </c>
      <c r="I33" s="76">
        <v>0</v>
      </c>
      <c r="J33" s="46">
        <f t="shared" si="6"/>
        <v>19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1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20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18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22">
        <f t="shared" si="3"/>
        <v>120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22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21</v>
      </c>
      <c r="F112" s="71"/>
      <c r="G112" s="46">
        <f t="shared" si="20"/>
        <v>21</v>
      </c>
      <c r="H112" s="78">
        <v>0</v>
      </c>
      <c r="I112" s="76">
        <v>0</v>
      </c>
      <c r="J112" s="46">
        <f t="shared" si="21"/>
        <v>19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8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16</v>
      </c>
      <c r="F180" s="71"/>
      <c r="G180" s="46">
        <f t="shared" si="27"/>
        <v>16</v>
      </c>
      <c r="H180" s="78">
        <v>0</v>
      </c>
      <c r="I180" s="76">
        <v>0</v>
      </c>
      <c r="J180" s="46">
        <f t="shared" si="28"/>
        <v>16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18</v>
      </c>
      <c r="F193" s="71"/>
      <c r="G193" s="46">
        <f t="shared" si="27"/>
        <v>18</v>
      </c>
      <c r="H193" s="78">
        <v>0</v>
      </c>
      <c r="I193" s="76">
        <v>0</v>
      </c>
      <c r="J193" s="46">
        <f t="shared" si="28"/>
        <v>17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13</v>
      </c>
      <c r="F194" s="71"/>
      <c r="G194" s="46">
        <f t="shared" si="27"/>
        <v>13</v>
      </c>
      <c r="H194" s="78">
        <v>0</v>
      </c>
      <c r="I194" s="76">
        <v>0</v>
      </c>
      <c r="J194" s="46">
        <f t="shared" si="28"/>
        <v>13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8</v>
      </c>
      <c r="F195" s="71"/>
      <c r="G195" s="46">
        <f t="shared" si="27"/>
        <v>8</v>
      </c>
      <c r="H195" s="78">
        <v>0</v>
      </c>
      <c r="I195" s="76">
        <v>0</v>
      </c>
      <c r="J195" s="46">
        <f t="shared" si="28"/>
        <v>8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18</v>
      </c>
      <c r="F196" s="71"/>
      <c r="G196" s="46">
        <f t="shared" si="27"/>
        <v>18</v>
      </c>
      <c r="H196" s="78">
        <v>0</v>
      </c>
      <c r="I196" s="76">
        <v>0</v>
      </c>
      <c r="J196" s="46">
        <f t="shared" si="28"/>
        <v>16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22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23</v>
      </c>
      <c r="F197" s="71"/>
      <c r="G197" s="46">
        <f t="shared" si="27"/>
        <v>23</v>
      </c>
      <c r="H197" s="78">
        <v>0</v>
      </c>
      <c r="I197" s="76">
        <v>0</v>
      </c>
      <c r="J197" s="46">
        <f t="shared" si="28"/>
        <v>23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11</v>
      </c>
      <c r="F198" s="71"/>
      <c r="G198" s="46">
        <f t="shared" si="27"/>
        <v>11</v>
      </c>
      <c r="H198" s="78">
        <v>0</v>
      </c>
      <c r="I198" s="76">
        <v>0</v>
      </c>
      <c r="J198" s="46">
        <f t="shared" si="28"/>
        <v>11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+'24'!J248</f>
        <v>24</v>
      </c>
      <c r="F248" s="71"/>
      <c r="G248" s="46">
        <f t="shared" si="39"/>
        <v>24</v>
      </c>
      <c r="H248" s="78">
        <v>0</v>
      </c>
      <c r="I248" s="76">
        <v>0</v>
      </c>
      <c r="J248" s="46">
        <f t="shared" si="40"/>
        <v>24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+'24'!J249</f>
        <v>5</v>
      </c>
      <c r="F249" s="71"/>
      <c r="G249" s="46">
        <f t="shared" si="39"/>
        <v>5</v>
      </c>
      <c r="H249" s="78">
        <v>0</v>
      </c>
      <c r="I249" s="76">
        <v>0</v>
      </c>
      <c r="J249" s="46">
        <f t="shared" si="40"/>
        <v>5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+'24'!J250</f>
        <v>4</v>
      </c>
      <c r="F250" s="71"/>
      <c r="G250" s="46">
        <f t="shared" si="39"/>
        <v>4</v>
      </c>
      <c r="H250" s="78">
        <v>0</v>
      </c>
      <c r="I250" s="76">
        <v>0</v>
      </c>
      <c r="J250" s="46">
        <f t="shared" si="40"/>
        <v>4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575.8599999999999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</v>
      </c>
      <c r="O264" s="2">
        <v>100</v>
      </c>
      <c r="P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 filterMode="1">
    <tabColor rgb="FFFFCCFF"/>
  </sheetPr>
  <dimension ref="A1:T346"/>
  <sheetViews>
    <sheetView zoomScale="70" zoomScaleNormal="70" workbookViewId="0">
      <pane xSplit="10" ySplit="4" topLeftCell="K235" activePane="bottomRight" state="frozen"/>
      <selection activeCell="V17" sqref="V17"/>
      <selection pane="topRight" activeCell="V17" sqref="V17"/>
      <selection pane="bottomLeft" activeCell="V17" sqref="V17"/>
      <selection pane="bottomRight" activeCell="M18" sqref="M18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81</v>
      </c>
      <c r="F5" s="71"/>
      <c r="G5" s="46">
        <f t="shared" ref="G5:G26" si="0">E5+F5</f>
        <v>81</v>
      </c>
      <c r="H5" s="78">
        <v>0</v>
      </c>
      <c r="I5" s="76">
        <v>0</v>
      </c>
      <c r="J5" s="46">
        <f t="shared" ref="J5:J26" si="1">+G5-H5-K5-I5</f>
        <v>80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129</v>
      </c>
      <c r="F6" s="71">
        <v>40</v>
      </c>
      <c r="G6" s="46">
        <f t="shared" si="0"/>
        <v>169</v>
      </c>
      <c r="H6" s="78">
        <v>0</v>
      </c>
      <c r="I6" s="76">
        <v>0</v>
      </c>
      <c r="J6" s="46">
        <f t="shared" si="1"/>
        <v>168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13</v>
      </c>
      <c r="F11" s="71">
        <v>10</v>
      </c>
      <c r="G11" s="46">
        <f t="shared" si="0"/>
        <v>23</v>
      </c>
      <c r="H11" s="78">
        <v>0</v>
      </c>
      <c r="I11" s="76">
        <v>0</v>
      </c>
      <c r="J11" s="46">
        <f t="shared" si="1"/>
        <v>22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6</v>
      </c>
      <c r="F20" s="71">
        <v>5</v>
      </c>
      <c r="G20" s="46">
        <f t="shared" si="0"/>
        <v>11</v>
      </c>
      <c r="H20" s="78">
        <v>0</v>
      </c>
      <c r="I20" s="76">
        <v>0</v>
      </c>
      <c r="J20" s="46">
        <f t="shared" si="1"/>
        <v>11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5</v>
      </c>
      <c r="F21" s="71">
        <v>5</v>
      </c>
      <c r="G21" s="46">
        <f t="shared" si="0"/>
        <v>10</v>
      </c>
      <c r="H21" s="78">
        <v>0</v>
      </c>
      <c r="I21" s="76">
        <v>0</v>
      </c>
      <c r="J21" s="46">
        <f t="shared" si="1"/>
        <v>8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85</v>
      </c>
      <c r="P21" s="122">
        <f t="shared" si="3"/>
        <v>85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67</v>
      </c>
      <c r="F22" s="71">
        <v>30</v>
      </c>
      <c r="G22" s="46">
        <f t="shared" si="0"/>
        <v>97</v>
      </c>
      <c r="H22" s="78">
        <v>0</v>
      </c>
      <c r="I22" s="76">
        <v>0</v>
      </c>
      <c r="J22" s="46">
        <f t="shared" si="1"/>
        <v>95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31</v>
      </c>
      <c r="F24" s="71">
        <v>10</v>
      </c>
      <c r="G24" s="46">
        <f t="shared" si="0"/>
        <v>41</v>
      </c>
      <c r="H24" s="78">
        <v>0</v>
      </c>
      <c r="I24" s="76">
        <v>0</v>
      </c>
      <c r="J24" s="46">
        <f t="shared" si="1"/>
        <v>41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13</v>
      </c>
      <c r="F28" s="71">
        <v>10</v>
      </c>
      <c r="G28" s="46">
        <f t="shared" si="5"/>
        <v>23</v>
      </c>
      <c r="H28" s="78">
        <v>0</v>
      </c>
      <c r="I28" s="76">
        <v>0</v>
      </c>
      <c r="J28" s="46">
        <f t="shared" si="6"/>
        <v>23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72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hidden="1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14</v>
      </c>
      <c r="F32" s="71">
        <v>7</v>
      </c>
      <c r="G32" s="46">
        <f t="shared" si="5"/>
        <v>21</v>
      </c>
      <c r="H32" s="78">
        <v>1</v>
      </c>
      <c r="I32" s="76">
        <v>0</v>
      </c>
      <c r="J32" s="46">
        <f t="shared" si="6"/>
        <v>14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>
        <v>310</v>
      </c>
      <c r="P32" s="122">
        <f t="shared" si="3"/>
        <v>470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19</v>
      </c>
      <c r="F33" s="71"/>
      <c r="G33" s="46">
        <f t="shared" si="5"/>
        <v>19</v>
      </c>
      <c r="H33" s="78">
        <v>0</v>
      </c>
      <c r="I33" s="76">
        <v>0</v>
      </c>
      <c r="J33" s="46">
        <f t="shared" si="6"/>
        <v>18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22">
        <f t="shared" si="3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5</v>
      </c>
      <c r="F35" s="71">
        <v>5</v>
      </c>
      <c r="G35" s="46">
        <f t="shared" si="5"/>
        <v>10</v>
      </c>
      <c r="H35" s="78">
        <v>0</v>
      </c>
      <c r="I35" s="76">
        <v>0</v>
      </c>
      <c r="J35" s="46">
        <f t="shared" si="6"/>
        <v>6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>
        <v>130</v>
      </c>
      <c r="P35" s="122">
        <f t="shared" si="3"/>
        <v>390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6</v>
      </c>
      <c r="F39" s="71">
        <v>5</v>
      </c>
      <c r="G39" s="46">
        <f t="shared" si="5"/>
        <v>11</v>
      </c>
      <c r="H39" s="78">
        <v>0</v>
      </c>
      <c r="I39" s="76">
        <v>0</v>
      </c>
      <c r="J39" s="46">
        <f t="shared" si="6"/>
        <v>8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22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6</v>
      </c>
      <c r="F40" s="71">
        <v>5</v>
      </c>
      <c r="G40" s="46">
        <f t="shared" si="5"/>
        <v>11</v>
      </c>
      <c r="H40" s="78">
        <v>0</v>
      </c>
      <c r="I40" s="76">
        <v>0</v>
      </c>
      <c r="J40" s="46">
        <f t="shared" si="6"/>
        <v>10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4</v>
      </c>
      <c r="F41" s="71">
        <v>5</v>
      </c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14</v>
      </c>
      <c r="F46" s="71"/>
      <c r="G46" s="46">
        <f>E46+F46</f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1</v>
      </c>
      <c r="F47" s="71">
        <v>2</v>
      </c>
      <c r="G47" s="46">
        <f>E47+F47</f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9</v>
      </c>
      <c r="F49" s="71">
        <v>3</v>
      </c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8</v>
      </c>
      <c r="F50" s="71">
        <v>3</v>
      </c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14</v>
      </c>
      <c r="F53" s="71">
        <v>5</v>
      </c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22</v>
      </c>
      <c r="F55" s="71">
        <v>8</v>
      </c>
      <c r="G55" s="46">
        <f t="shared" si="5"/>
        <v>30</v>
      </c>
      <c r="H55" s="78">
        <v>0</v>
      </c>
      <c r="I55" s="76">
        <v>0</v>
      </c>
      <c r="J55" s="46">
        <f t="shared" si="6"/>
        <v>28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22">
        <f t="shared" si="3"/>
        <v>170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8</v>
      </c>
      <c r="F56" s="71">
        <v>2</v>
      </c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20</v>
      </c>
      <c r="F57" s="71">
        <v>5</v>
      </c>
      <c r="G57" s="46">
        <f t="shared" si="5"/>
        <v>25</v>
      </c>
      <c r="H57" s="78">
        <v>1</v>
      </c>
      <c r="I57" s="76">
        <v>0</v>
      </c>
      <c r="J57" s="46">
        <f t="shared" si="6"/>
        <v>22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9</v>
      </c>
      <c r="F58" s="71">
        <v>3</v>
      </c>
      <c r="G58" s="46">
        <f t="shared" si="5"/>
        <v>12</v>
      </c>
      <c r="H58" s="78">
        <v>0</v>
      </c>
      <c r="I58" s="76">
        <v>0</v>
      </c>
      <c r="J58" s="46">
        <f t="shared" si="6"/>
        <v>8</v>
      </c>
      <c r="K58" s="72">
        <v>4</v>
      </c>
      <c r="L58" s="15">
        <v>120</v>
      </c>
      <c r="M58" s="65">
        <f t="shared" si="2"/>
        <v>480</v>
      </c>
      <c r="N58" s="17" t="s">
        <v>16</v>
      </c>
      <c r="O58" s="18">
        <v>140</v>
      </c>
      <c r="P58" s="122">
        <f t="shared" si="3"/>
        <v>340</v>
      </c>
      <c r="Q58" s="121">
        <v>31.07</v>
      </c>
      <c r="R58" s="43">
        <f t="shared" si="4"/>
        <v>124.28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18</v>
      </c>
      <c r="F59" s="71">
        <v>3</v>
      </c>
      <c r="G59" s="46">
        <f t="shared" si="5"/>
        <v>21</v>
      </c>
      <c r="H59" s="78">
        <v>0</v>
      </c>
      <c r="I59" s="76">
        <v>0</v>
      </c>
      <c r="J59" s="46">
        <f t="shared" si="6"/>
        <v>19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/>
      <c r="P59" s="122">
        <f t="shared" si="3"/>
        <v>240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22</v>
      </c>
      <c r="F62" s="71">
        <v>5</v>
      </c>
      <c r="G62" s="46">
        <f t="shared" si="5"/>
        <v>27</v>
      </c>
      <c r="H62" s="78">
        <v>0</v>
      </c>
      <c r="I62" s="76">
        <v>0</v>
      </c>
      <c r="J62" s="46">
        <f t="shared" si="6"/>
        <v>21</v>
      </c>
      <c r="K62" s="72">
        <v>6</v>
      </c>
      <c r="L62" s="15">
        <v>120</v>
      </c>
      <c r="M62" s="65">
        <f t="shared" si="2"/>
        <v>720</v>
      </c>
      <c r="N62" s="17" t="s">
        <v>16</v>
      </c>
      <c r="O62" s="18">
        <v>210</v>
      </c>
      <c r="P62" s="122">
        <f t="shared" si="3"/>
        <v>510</v>
      </c>
      <c r="Q62" s="121">
        <v>26.69</v>
      </c>
      <c r="R62" s="43">
        <f t="shared" si="4"/>
        <v>160.14000000000001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2</v>
      </c>
      <c r="F72" s="71">
        <v>1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8</v>
      </c>
      <c r="F77" s="71">
        <v>5</v>
      </c>
      <c r="G77" s="46">
        <f t="shared" si="5"/>
        <v>13</v>
      </c>
      <c r="H77" s="78">
        <v>0</v>
      </c>
      <c r="I77" s="76">
        <v>0</v>
      </c>
      <c r="J77" s="46">
        <f t="shared" si="6"/>
        <v>12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7</v>
      </c>
      <c r="F83" s="71"/>
      <c r="G83" s="46">
        <f t="shared" si="5"/>
        <v>7</v>
      </c>
      <c r="H83" s="78">
        <v>2</v>
      </c>
      <c r="I83" s="76">
        <v>0</v>
      </c>
      <c r="J83" s="46">
        <f t="shared" si="6"/>
        <v>5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19</v>
      </c>
      <c r="F112" s="71"/>
      <c r="G112" s="46">
        <f t="shared" si="20"/>
        <v>19</v>
      </c>
      <c r="H112" s="78">
        <v>0</v>
      </c>
      <c r="I112" s="76">
        <v>0</v>
      </c>
      <c r="J112" s="46">
        <f t="shared" si="21"/>
        <v>18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5</v>
      </c>
      <c r="F113" s="71">
        <v>5</v>
      </c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9</v>
      </c>
      <c r="F115" s="71">
        <v>20</v>
      </c>
      <c r="G115" s="46">
        <f t="shared" si="20"/>
        <v>29</v>
      </c>
      <c r="H115" s="78">
        <v>0</v>
      </c>
      <c r="I115" s="76">
        <v>0</v>
      </c>
      <c r="J115" s="46">
        <f t="shared" si="21"/>
        <v>29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1</v>
      </c>
      <c r="F132" s="71">
        <v>5</v>
      </c>
      <c r="G132" s="46">
        <f t="shared" si="20"/>
        <v>6</v>
      </c>
      <c r="H132" s="78">
        <v>0</v>
      </c>
      <c r="I132" s="76">
        <v>0</v>
      </c>
      <c r="J132" s="46">
        <f t="shared" si="21"/>
        <v>5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>
        <v>30</v>
      </c>
      <c r="P132" s="122">
        <f t="shared" si="7"/>
        <v>30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4</v>
      </c>
      <c r="F133" s="71">
        <v>5</v>
      </c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16</v>
      </c>
      <c r="F180" s="71"/>
      <c r="G180" s="46">
        <f t="shared" si="27"/>
        <v>16</v>
      </c>
      <c r="H180" s="78">
        <v>0</v>
      </c>
      <c r="I180" s="76">
        <v>0</v>
      </c>
      <c r="J180" s="46">
        <f t="shared" si="28"/>
        <v>16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17</v>
      </c>
      <c r="F193" s="71">
        <v>5</v>
      </c>
      <c r="G193" s="46">
        <f t="shared" si="27"/>
        <v>22</v>
      </c>
      <c r="H193" s="78">
        <v>0</v>
      </c>
      <c r="I193" s="76">
        <v>0</v>
      </c>
      <c r="J193" s="46">
        <f t="shared" si="28"/>
        <v>20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13</v>
      </c>
      <c r="F194" s="71">
        <v>5</v>
      </c>
      <c r="G194" s="46">
        <f t="shared" si="27"/>
        <v>18</v>
      </c>
      <c r="H194" s="78">
        <v>0</v>
      </c>
      <c r="I194" s="76">
        <v>0</v>
      </c>
      <c r="J194" s="46">
        <f t="shared" si="28"/>
        <v>17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8</v>
      </c>
      <c r="F195" s="71"/>
      <c r="G195" s="46">
        <f t="shared" si="27"/>
        <v>8</v>
      </c>
      <c r="H195" s="78">
        <v>0</v>
      </c>
      <c r="I195" s="76">
        <v>0</v>
      </c>
      <c r="J195" s="46">
        <f t="shared" si="28"/>
        <v>6</v>
      </c>
      <c r="K195" s="72">
        <v>2</v>
      </c>
      <c r="L195" s="20">
        <v>60</v>
      </c>
      <c r="M195" s="65">
        <f t="shared" si="31"/>
        <v>120</v>
      </c>
      <c r="N195" s="17" t="s">
        <v>16</v>
      </c>
      <c r="O195" s="18"/>
      <c r="P195" s="122">
        <f t="shared" si="26"/>
        <v>120</v>
      </c>
      <c r="Q195" s="90">
        <v>38</v>
      </c>
      <c r="R195" s="43">
        <f t="shared" si="32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16</v>
      </c>
      <c r="F196" s="71"/>
      <c r="G196" s="46">
        <f t="shared" si="27"/>
        <v>16</v>
      </c>
      <c r="H196" s="78">
        <v>0</v>
      </c>
      <c r="I196" s="76">
        <v>0</v>
      </c>
      <c r="J196" s="46">
        <f t="shared" si="28"/>
        <v>16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23</v>
      </c>
      <c r="F197" s="71"/>
      <c r="G197" s="46">
        <f t="shared" si="27"/>
        <v>23</v>
      </c>
      <c r="H197" s="78">
        <v>0</v>
      </c>
      <c r="I197" s="76">
        <v>0</v>
      </c>
      <c r="J197" s="46">
        <f t="shared" si="28"/>
        <v>23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11</v>
      </c>
      <c r="F198" s="71">
        <v>10</v>
      </c>
      <c r="G198" s="46">
        <f t="shared" si="27"/>
        <v>21</v>
      </c>
      <c r="H198" s="78">
        <v>0</v>
      </c>
      <c r="I198" s="76">
        <v>0</v>
      </c>
      <c r="J198" s="46">
        <f t="shared" si="28"/>
        <v>20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22">
        <f t="shared" ref="P198:P258" si="35">SUM(M198-O198)</f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+'25'!J248</f>
        <v>24</v>
      </c>
      <c r="F248" s="71"/>
      <c r="G248" s="46">
        <f t="shared" si="39"/>
        <v>24</v>
      </c>
      <c r="H248" s="78">
        <v>0</v>
      </c>
      <c r="I248" s="76">
        <v>0</v>
      </c>
      <c r="J248" s="46">
        <f t="shared" si="40"/>
        <v>24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+'25'!J249</f>
        <v>5</v>
      </c>
      <c r="F249" s="71"/>
      <c r="G249" s="46">
        <f t="shared" si="39"/>
        <v>5</v>
      </c>
      <c r="H249" s="78">
        <v>0</v>
      </c>
      <c r="I249" s="76">
        <v>0</v>
      </c>
      <c r="J249" s="46">
        <f t="shared" si="40"/>
        <v>4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>
        <v>25</v>
      </c>
      <c r="P249" s="122">
        <f t="shared" si="35"/>
        <v>25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+'25'!J250</f>
        <v>4</v>
      </c>
      <c r="F250" s="71"/>
      <c r="G250" s="46">
        <f t="shared" si="39"/>
        <v>4</v>
      </c>
      <c r="H250" s="78">
        <v>0</v>
      </c>
      <c r="I250" s="76">
        <v>0</v>
      </c>
      <c r="J250" s="46">
        <f t="shared" si="40"/>
        <v>3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>
        <v>25</v>
      </c>
      <c r="P250" s="122">
        <f t="shared" si="35"/>
        <v>25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1614.5100000000002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4990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1800</v>
      </c>
      <c r="O264" s="2">
        <v>270</v>
      </c>
      <c r="P264" s="2">
        <v>170</v>
      </c>
      <c r="Q264" s="2">
        <v>760</v>
      </c>
      <c r="R264" s="2">
        <v>170</v>
      </c>
      <c r="S264" s="2">
        <v>300</v>
      </c>
      <c r="T264" s="2">
        <v>130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1285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1905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1905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.00"/>
        <filter val="170"/>
        <filter val="170.00"/>
        <filter val="200.00"/>
        <filter val="240.00"/>
        <filter val="25.00"/>
        <filter val="30.00"/>
        <filter val="340.00"/>
        <filter val="390.00"/>
        <filter val="50.00"/>
        <filter val="510.00"/>
        <filter val="65.00"/>
        <filter val="75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V17" sqref="V17"/>
      <selection pane="topRight" activeCell="V17" sqref="V17"/>
      <selection pane="bottomLeft" activeCell="V17" sqref="V17"/>
      <selection pane="bottomRight" activeCell="J255" sqref="J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80</v>
      </c>
      <c r="F5" s="71"/>
      <c r="G5" s="46">
        <f t="shared" ref="G5:G26" si="0">E5+F5</f>
        <v>80</v>
      </c>
      <c r="H5" s="78">
        <v>0</v>
      </c>
      <c r="I5" s="76">
        <v>0</v>
      </c>
      <c r="J5" s="46">
        <f t="shared" ref="J5:J26" si="1">+G5-H5-K5-I5</f>
        <v>73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22">
        <f>SUM(M5-O5)</f>
        <v>350</v>
      </c>
      <c r="Q5" s="121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168</v>
      </c>
      <c r="F6" s="71"/>
      <c r="G6" s="46">
        <f t="shared" si="0"/>
        <v>168</v>
      </c>
      <c r="H6" s="78">
        <v>0</v>
      </c>
      <c r="I6" s="76">
        <v>0</v>
      </c>
      <c r="J6" s="46">
        <f t="shared" si="1"/>
        <v>164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69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22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9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65</v>
      </c>
      <c r="P20" s="122">
        <f t="shared" si="3"/>
        <v>65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8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95</v>
      </c>
      <c r="F22" s="71"/>
      <c r="G22" s="46">
        <f t="shared" si="0"/>
        <v>95</v>
      </c>
      <c r="H22" s="78">
        <v>0</v>
      </c>
      <c r="I22" s="76">
        <v>0</v>
      </c>
      <c r="J22" s="46">
        <f t="shared" si="1"/>
        <v>92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41</v>
      </c>
      <c r="F24" s="71"/>
      <c r="G24" s="46">
        <f t="shared" si="0"/>
        <v>41</v>
      </c>
      <c r="H24" s="78">
        <v>0</v>
      </c>
      <c r="I24" s="76">
        <v>0</v>
      </c>
      <c r="J24" s="46">
        <f t="shared" si="1"/>
        <v>41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23</v>
      </c>
      <c r="F28" s="71"/>
      <c r="G28" s="46">
        <f t="shared" si="5"/>
        <v>23</v>
      </c>
      <c r="H28" s="78">
        <v>0</v>
      </c>
      <c r="I28" s="76">
        <v>0</v>
      </c>
      <c r="J28" s="46">
        <f t="shared" si="6"/>
        <v>23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72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14</v>
      </c>
      <c r="F32" s="71"/>
      <c r="G32" s="46">
        <f t="shared" si="5"/>
        <v>14</v>
      </c>
      <c r="H32" s="78">
        <v>0</v>
      </c>
      <c r="I32" s="76">
        <v>0</v>
      </c>
      <c r="J32" s="46">
        <f t="shared" si="6"/>
        <v>13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2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18</v>
      </c>
      <c r="F33" s="71"/>
      <c r="G33" s="46">
        <f t="shared" si="5"/>
        <v>18</v>
      </c>
      <c r="H33" s="78">
        <v>0</v>
      </c>
      <c r="I33" s="76">
        <v>0</v>
      </c>
      <c r="J33" s="46">
        <f t="shared" si="6"/>
        <v>17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2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7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22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8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28</v>
      </c>
      <c r="F55" s="71"/>
      <c r="G55" s="46">
        <f t="shared" si="5"/>
        <v>28</v>
      </c>
      <c r="H55" s="78">
        <v>0</v>
      </c>
      <c r="I55" s="76">
        <v>0</v>
      </c>
      <c r="J55" s="46">
        <f t="shared" si="6"/>
        <v>26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22">
        <f t="shared" si="3"/>
        <v>170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22</v>
      </c>
      <c r="F57" s="71"/>
      <c r="G57" s="46">
        <f t="shared" si="5"/>
        <v>22</v>
      </c>
      <c r="H57" s="78">
        <v>0</v>
      </c>
      <c r="I57" s="76">
        <v>0</v>
      </c>
      <c r="J57" s="46">
        <f t="shared" si="6"/>
        <v>22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7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18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21</v>
      </c>
      <c r="F62" s="71"/>
      <c r="G62" s="46">
        <f t="shared" si="5"/>
        <v>21</v>
      </c>
      <c r="H62" s="78">
        <v>0</v>
      </c>
      <c r="I62" s="76">
        <v>0</v>
      </c>
      <c r="J62" s="46">
        <f t="shared" si="6"/>
        <v>19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8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100</v>
      </c>
      <c r="P77" s="122">
        <f t="shared" si="7"/>
        <v>100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5</v>
      </c>
      <c r="F83" s="71"/>
      <c r="G83" s="46">
        <f t="shared" si="5"/>
        <v>5</v>
      </c>
      <c r="H83" s="78">
        <v>0</v>
      </c>
      <c r="I83" s="76">
        <v>0</v>
      </c>
      <c r="J83" s="46">
        <f t="shared" si="6"/>
        <v>4</v>
      </c>
      <c r="K83" s="72">
        <v>1</v>
      </c>
      <c r="L83" s="22">
        <v>50</v>
      </c>
      <c r="M83" s="65">
        <f t="shared" ref="M83:M91" si="10">+L83*K83</f>
        <v>50</v>
      </c>
      <c r="N83" s="17" t="s">
        <v>16</v>
      </c>
      <c r="O83" s="18">
        <v>25</v>
      </c>
      <c r="P83" s="122">
        <f t="shared" si="7"/>
        <v>25</v>
      </c>
      <c r="Q83" s="90">
        <v>18.14</v>
      </c>
      <c r="R83" s="43">
        <f t="shared" ref="R83:R91" si="11">+K83*Q83</f>
        <v>18.14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5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/>
      <c r="P84" s="122">
        <f t="shared" si="7"/>
        <v>50</v>
      </c>
      <c r="Q84" s="90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18</v>
      </c>
      <c r="F112" s="71"/>
      <c r="G112" s="46">
        <f t="shared" si="20"/>
        <v>18</v>
      </c>
      <c r="H112" s="78">
        <v>0</v>
      </c>
      <c r="I112" s="76">
        <v>0</v>
      </c>
      <c r="J112" s="46">
        <f t="shared" si="21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29</v>
      </c>
      <c r="F115" s="71"/>
      <c r="G115" s="46">
        <f t="shared" si="20"/>
        <v>29</v>
      </c>
      <c r="H115" s="78">
        <v>0</v>
      </c>
      <c r="I115" s="76">
        <v>0</v>
      </c>
      <c r="J115" s="46">
        <f t="shared" si="21"/>
        <v>29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16</v>
      </c>
      <c r="F180" s="71"/>
      <c r="G180" s="46">
        <f t="shared" si="27"/>
        <v>16</v>
      </c>
      <c r="H180" s="78">
        <v>0</v>
      </c>
      <c r="I180" s="76">
        <v>0</v>
      </c>
      <c r="J180" s="46">
        <f t="shared" si="28"/>
        <v>16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20</v>
      </c>
      <c r="F193" s="71"/>
      <c r="G193" s="46">
        <f t="shared" si="27"/>
        <v>20</v>
      </c>
      <c r="H193" s="78">
        <v>0</v>
      </c>
      <c r="I193" s="76">
        <v>0</v>
      </c>
      <c r="J193" s="46">
        <f t="shared" si="28"/>
        <v>20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17</v>
      </c>
      <c r="F194" s="71"/>
      <c r="G194" s="46">
        <f t="shared" si="27"/>
        <v>17</v>
      </c>
      <c r="H194" s="78">
        <v>0</v>
      </c>
      <c r="I194" s="76">
        <v>0</v>
      </c>
      <c r="J194" s="46">
        <f t="shared" si="28"/>
        <v>16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6</v>
      </c>
      <c r="F195" s="71"/>
      <c r="G195" s="46">
        <f t="shared" si="27"/>
        <v>6</v>
      </c>
      <c r="H195" s="78">
        <v>0</v>
      </c>
      <c r="I195" s="76">
        <v>0</v>
      </c>
      <c r="J195" s="46">
        <f t="shared" si="28"/>
        <v>6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16</v>
      </c>
      <c r="F196" s="71"/>
      <c r="G196" s="46">
        <f t="shared" si="27"/>
        <v>16</v>
      </c>
      <c r="H196" s="78">
        <v>0</v>
      </c>
      <c r="I196" s="76">
        <v>0</v>
      </c>
      <c r="J196" s="46">
        <f t="shared" si="28"/>
        <v>16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23</v>
      </c>
      <c r="F197" s="71"/>
      <c r="G197" s="46">
        <f t="shared" si="27"/>
        <v>23</v>
      </c>
      <c r="H197" s="78">
        <v>0</v>
      </c>
      <c r="I197" s="76">
        <v>0</v>
      </c>
      <c r="J197" s="46">
        <f t="shared" si="28"/>
        <v>23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20</v>
      </c>
      <c r="F198" s="71"/>
      <c r="G198" s="46">
        <f t="shared" si="27"/>
        <v>20</v>
      </c>
      <c r="H198" s="78">
        <v>0</v>
      </c>
      <c r="I198" s="76">
        <v>0</v>
      </c>
      <c r="J198" s="46">
        <f t="shared" si="28"/>
        <v>19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22">
        <f t="shared" ref="P198:P258" si="35">SUM(M198-O198)</f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+'26'!J248</f>
        <v>24</v>
      </c>
      <c r="F248" s="71"/>
      <c r="G248" s="46">
        <f t="shared" si="39"/>
        <v>24</v>
      </c>
      <c r="H248" s="78">
        <v>0</v>
      </c>
      <c r="I248" s="76">
        <v>0</v>
      </c>
      <c r="J248" s="46">
        <f t="shared" si="40"/>
        <v>24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+'26'!J249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40"/>
        <v>4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+'26'!J250</f>
        <v>3</v>
      </c>
      <c r="F250" s="71"/>
      <c r="G250" s="46">
        <f t="shared" si="39"/>
        <v>3</v>
      </c>
      <c r="H250" s="78">
        <v>0</v>
      </c>
      <c r="I250" s="76">
        <v>0</v>
      </c>
      <c r="J250" s="46">
        <f t="shared" si="40"/>
        <v>2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>
        <v>25</v>
      </c>
      <c r="P250" s="122">
        <f t="shared" si="35"/>
        <v>25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1082.21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3160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985</v>
      </c>
      <c r="O264" s="2">
        <v>120</v>
      </c>
      <c r="P264" s="2">
        <v>50</v>
      </c>
      <c r="Q264" s="2">
        <v>130</v>
      </c>
      <c r="R264" s="2">
        <v>340</v>
      </c>
      <c r="S264" s="2">
        <v>130</v>
      </c>
      <c r="T264" s="2">
        <v>150</v>
      </c>
      <c r="U264" s="2">
        <v>65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655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1520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1520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V17" sqref="V17"/>
      <selection pane="topRight" activeCell="V17" sqref="V17"/>
      <selection pane="bottomLeft" activeCell="V17" sqref="V17"/>
      <selection pane="bottomRight" activeCell="W12" sqref="W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73</v>
      </c>
      <c r="F5" s="71"/>
      <c r="G5" s="46">
        <f t="shared" ref="G5:G26" si="0">E5+F5</f>
        <v>73</v>
      </c>
      <c r="H5" s="78">
        <v>0</v>
      </c>
      <c r="I5" s="76">
        <v>0</v>
      </c>
      <c r="J5" s="46">
        <f t="shared" ref="J5:J26" si="1">+G5-H5-K5-I5</f>
        <v>69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100</v>
      </c>
      <c r="P5" s="122">
        <f>SUM(M5-O5)</f>
        <v>100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164</v>
      </c>
      <c r="F6" s="71"/>
      <c r="G6" s="46">
        <f t="shared" si="0"/>
        <v>164</v>
      </c>
      <c r="H6" s="78">
        <v>0</v>
      </c>
      <c r="I6" s="76">
        <v>0</v>
      </c>
      <c r="J6" s="46">
        <f t="shared" si="1"/>
        <v>153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>
        <v>100</v>
      </c>
      <c r="P6" s="122">
        <f t="shared" ref="P6:P69" si="3">SUM(M6-O6)</f>
        <v>1000</v>
      </c>
      <c r="Q6" s="121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22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8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92</v>
      </c>
      <c r="F22" s="71"/>
      <c r="G22" s="46">
        <f t="shared" si="0"/>
        <v>92</v>
      </c>
      <c r="H22" s="78">
        <v>0</v>
      </c>
      <c r="I22" s="76">
        <v>0</v>
      </c>
      <c r="J22" s="46">
        <f t="shared" si="1"/>
        <v>92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41</v>
      </c>
      <c r="F24" s="71"/>
      <c r="G24" s="46">
        <f t="shared" si="0"/>
        <v>41</v>
      </c>
      <c r="H24" s="78">
        <v>0</v>
      </c>
      <c r="I24" s="76">
        <v>0</v>
      </c>
      <c r="J24" s="46">
        <f t="shared" si="1"/>
        <v>41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23</v>
      </c>
      <c r="F28" s="71"/>
      <c r="G28" s="46">
        <f t="shared" si="5"/>
        <v>23</v>
      </c>
      <c r="H28" s="78">
        <v>0</v>
      </c>
      <c r="I28" s="76">
        <v>0</v>
      </c>
      <c r="J28" s="46">
        <f t="shared" si="6"/>
        <v>23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>SUM(M29-O29)</f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72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17</v>
      </c>
      <c r="F33" s="71"/>
      <c r="G33" s="46">
        <f t="shared" si="5"/>
        <v>17</v>
      </c>
      <c r="H33" s="78">
        <v>0</v>
      </c>
      <c r="I33" s="76">
        <v>0</v>
      </c>
      <c r="J33" s="46">
        <f t="shared" si="6"/>
        <v>17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22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6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25</v>
      </c>
      <c r="P41" s="122">
        <f t="shared" si="3"/>
        <v>75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2">
        <f t="shared" si="3"/>
        <v>25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 t="shared" si="3"/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26</v>
      </c>
      <c r="F55" s="71"/>
      <c r="G55" s="46">
        <f t="shared" si="5"/>
        <v>26</v>
      </c>
      <c r="H55" s="78">
        <v>0</v>
      </c>
      <c r="I55" s="76">
        <v>0</v>
      </c>
      <c r="J55" s="46">
        <f t="shared" si="6"/>
        <v>24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120</v>
      </c>
      <c r="P55" s="122">
        <f t="shared" si="3"/>
        <v>120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22</v>
      </c>
      <c r="F57" s="71"/>
      <c r="G57" s="46">
        <f t="shared" si="5"/>
        <v>22</v>
      </c>
      <c r="H57" s="78">
        <v>0</v>
      </c>
      <c r="I57" s="76">
        <v>0</v>
      </c>
      <c r="J57" s="46">
        <f t="shared" si="6"/>
        <v>20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120</v>
      </c>
      <c r="P57" s="122">
        <f t="shared" si="3"/>
        <v>120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18</v>
      </c>
      <c r="F59" s="71"/>
      <c r="G59" s="46">
        <f t="shared" si="5"/>
        <v>18</v>
      </c>
      <c r="H59" s="78">
        <v>0</v>
      </c>
      <c r="I59" s="76">
        <v>0</v>
      </c>
      <c r="J59" s="46">
        <f t="shared" si="6"/>
        <v>18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19</v>
      </c>
      <c r="F62" s="71"/>
      <c r="G62" s="46">
        <f t="shared" si="5"/>
        <v>19</v>
      </c>
      <c r="H62" s="78">
        <v>0</v>
      </c>
      <c r="I62" s="76">
        <v>0</v>
      </c>
      <c r="J62" s="46">
        <f t="shared" si="6"/>
        <v>19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4</v>
      </c>
      <c r="F83" s="71"/>
      <c r="G83" s="46">
        <f t="shared" si="5"/>
        <v>4</v>
      </c>
      <c r="H83" s="78">
        <v>0</v>
      </c>
      <c r="I83" s="76">
        <v>0</v>
      </c>
      <c r="J83" s="46">
        <f t="shared" si="6"/>
        <v>3</v>
      </c>
      <c r="K83" s="72">
        <v>1</v>
      </c>
      <c r="L83" s="22">
        <v>50</v>
      </c>
      <c r="M83" s="65">
        <f t="shared" ref="M83:M91" si="10">+L83*K83</f>
        <v>50</v>
      </c>
      <c r="N83" s="17" t="s">
        <v>16</v>
      </c>
      <c r="O83" s="18">
        <v>25</v>
      </c>
      <c r="P83" s="122">
        <f t="shared" si="7"/>
        <v>25</v>
      </c>
      <c r="Q83" s="90">
        <v>18.14</v>
      </c>
      <c r="R83" s="43">
        <f t="shared" ref="R83:R91" si="11">+K83*Q83</f>
        <v>18.14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5</v>
      </c>
      <c r="F84" s="71"/>
      <c r="G84" s="46">
        <f t="shared" si="5"/>
        <v>5</v>
      </c>
      <c r="H84" s="78">
        <v>0</v>
      </c>
      <c r="I84" s="76">
        <v>0</v>
      </c>
      <c r="J84" s="46">
        <f t="shared" si="6"/>
        <v>4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>
        <v>25</v>
      </c>
      <c r="P84" s="122">
        <f t="shared" si="7"/>
        <v>25</v>
      </c>
      <c r="Q84" s="90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18</v>
      </c>
      <c r="F112" s="71"/>
      <c r="G112" s="46">
        <f t="shared" si="20"/>
        <v>18</v>
      </c>
      <c r="H112" s="78">
        <v>0</v>
      </c>
      <c r="I112" s="76">
        <v>0</v>
      </c>
      <c r="J112" s="46">
        <f t="shared" si="21"/>
        <v>17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29</v>
      </c>
      <c r="F115" s="71"/>
      <c r="G115" s="46">
        <f t="shared" si="20"/>
        <v>29</v>
      </c>
      <c r="H115" s="78">
        <v>0</v>
      </c>
      <c r="I115" s="76">
        <v>0</v>
      </c>
      <c r="J115" s="46">
        <f t="shared" si="21"/>
        <v>29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16</v>
      </c>
      <c r="F180" s="71"/>
      <c r="G180" s="46">
        <f t="shared" si="27"/>
        <v>16</v>
      </c>
      <c r="H180" s="78">
        <v>0</v>
      </c>
      <c r="I180" s="76">
        <v>0</v>
      </c>
      <c r="J180" s="46">
        <f t="shared" si="28"/>
        <v>16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20</v>
      </c>
      <c r="F193" s="71"/>
      <c r="G193" s="46">
        <f t="shared" si="27"/>
        <v>20</v>
      </c>
      <c r="H193" s="78">
        <v>0</v>
      </c>
      <c r="I193" s="76">
        <v>0</v>
      </c>
      <c r="J193" s="46">
        <f t="shared" si="28"/>
        <v>20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16</v>
      </c>
      <c r="F194" s="71"/>
      <c r="G194" s="46">
        <f t="shared" si="27"/>
        <v>16</v>
      </c>
      <c r="H194" s="78">
        <v>0</v>
      </c>
      <c r="I194" s="76">
        <v>0</v>
      </c>
      <c r="J194" s="46">
        <f t="shared" si="28"/>
        <v>16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6</v>
      </c>
      <c r="F195" s="71"/>
      <c r="G195" s="46">
        <f t="shared" si="27"/>
        <v>6</v>
      </c>
      <c r="H195" s="78">
        <v>0</v>
      </c>
      <c r="I195" s="76">
        <v>0</v>
      </c>
      <c r="J195" s="46">
        <f t="shared" si="28"/>
        <v>6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16</v>
      </c>
      <c r="F196" s="71"/>
      <c r="G196" s="46">
        <f t="shared" si="27"/>
        <v>16</v>
      </c>
      <c r="H196" s="78">
        <v>0</v>
      </c>
      <c r="I196" s="76">
        <v>0</v>
      </c>
      <c r="J196" s="46">
        <f t="shared" si="28"/>
        <v>16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23</v>
      </c>
      <c r="F197" s="71"/>
      <c r="G197" s="46">
        <f t="shared" si="27"/>
        <v>23</v>
      </c>
      <c r="H197" s="78">
        <v>0</v>
      </c>
      <c r="I197" s="76">
        <v>0</v>
      </c>
      <c r="J197" s="46">
        <f t="shared" si="28"/>
        <v>23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19</v>
      </c>
      <c r="F198" s="71"/>
      <c r="G198" s="46">
        <f t="shared" si="27"/>
        <v>19</v>
      </c>
      <c r="H198" s="78">
        <v>0</v>
      </c>
      <c r="I198" s="76">
        <v>0</v>
      </c>
      <c r="J198" s="46">
        <f t="shared" si="28"/>
        <v>19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+'27'!J248</f>
        <v>24</v>
      </c>
      <c r="F248" s="71"/>
      <c r="G248" s="46">
        <f t="shared" si="39"/>
        <v>24</v>
      </c>
      <c r="H248" s="78">
        <v>0</v>
      </c>
      <c r="I248" s="76">
        <v>0</v>
      </c>
      <c r="J248" s="46">
        <f t="shared" si="40"/>
        <v>24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+'27'!J249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40"/>
        <v>2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>
        <v>50</v>
      </c>
      <c r="P249" s="122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+'27'!J250</f>
        <v>2</v>
      </c>
      <c r="F250" s="71"/>
      <c r="G250" s="46">
        <f t="shared" si="39"/>
        <v>2</v>
      </c>
      <c r="H250" s="78">
        <v>0</v>
      </c>
      <c r="I250" s="76">
        <v>0</v>
      </c>
      <c r="J250" s="46">
        <f t="shared" si="40"/>
        <v>1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>
        <v>25</v>
      </c>
      <c r="P250" s="122">
        <f t="shared" si="35"/>
        <v>25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819.94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M256" activePane="bottomRight" state="frozen"/>
      <selection activeCell="V17" sqref="V17"/>
      <selection pane="topRight" activeCell="V17" sqref="V17"/>
      <selection pane="bottomLeft" activeCell="V17" sqref="V17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69</v>
      </c>
      <c r="F5" s="71"/>
      <c r="G5" s="46">
        <f t="shared" ref="G5:G26" si="0">E5+F5</f>
        <v>69</v>
      </c>
      <c r="H5" s="78">
        <v>0</v>
      </c>
      <c r="I5" s="76">
        <v>0</v>
      </c>
      <c r="J5" s="46">
        <f t="shared" ref="J5:J26" si="1">+G5-H5-K5-I5</f>
        <v>57</v>
      </c>
      <c r="K5" s="72">
        <v>12</v>
      </c>
      <c r="L5" s="15">
        <v>50</v>
      </c>
      <c r="M5" s="65">
        <f>+L5*K5</f>
        <v>600</v>
      </c>
      <c r="N5" s="17" t="s">
        <v>16</v>
      </c>
      <c r="O5" s="18">
        <v>300</v>
      </c>
      <c r="P5" s="122">
        <f>SUM(M5-O5)</f>
        <v>300</v>
      </c>
      <c r="Q5" s="121">
        <v>18.97</v>
      </c>
      <c r="R5" s="43">
        <f>+K5*Q5</f>
        <v>227.64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153</v>
      </c>
      <c r="F6" s="71"/>
      <c r="G6" s="46">
        <f t="shared" si="0"/>
        <v>153</v>
      </c>
      <c r="H6" s="78">
        <v>0</v>
      </c>
      <c r="I6" s="76">
        <v>0</v>
      </c>
      <c r="J6" s="46">
        <f t="shared" si="1"/>
        <v>153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21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9</v>
      </c>
      <c r="F20" s="71"/>
      <c r="G20" s="46">
        <f t="shared" si="0"/>
        <v>9</v>
      </c>
      <c r="H20" s="78">
        <v>2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8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92</v>
      </c>
      <c r="F22" s="71"/>
      <c r="G22" s="46">
        <f t="shared" si="0"/>
        <v>92</v>
      </c>
      <c r="H22" s="78">
        <v>0</v>
      </c>
      <c r="I22" s="76">
        <v>0</v>
      </c>
      <c r="J22" s="46">
        <f t="shared" si="1"/>
        <v>88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41</v>
      </c>
      <c r="F24" s="71"/>
      <c r="G24" s="46">
        <f t="shared" si="0"/>
        <v>41</v>
      </c>
      <c r="H24" s="78">
        <v>0</v>
      </c>
      <c r="I24" s="76">
        <v>0</v>
      </c>
      <c r="J24" s="46">
        <f t="shared" si="1"/>
        <v>41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23</v>
      </c>
      <c r="F28" s="71"/>
      <c r="G28" s="46">
        <f t="shared" si="5"/>
        <v>23</v>
      </c>
      <c r="H28" s="78">
        <v>0</v>
      </c>
      <c r="I28" s="76">
        <v>0</v>
      </c>
      <c r="J28" s="46">
        <f t="shared" si="6"/>
        <v>23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72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13</v>
      </c>
      <c r="F32" s="71"/>
      <c r="G32" s="46">
        <f t="shared" si="5"/>
        <v>13</v>
      </c>
      <c r="H32" s="78">
        <v>1</v>
      </c>
      <c r="I32" s="76">
        <v>0</v>
      </c>
      <c r="J32" s="46">
        <f t="shared" si="6"/>
        <v>9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17</v>
      </c>
      <c r="F33" s="71"/>
      <c r="G33" s="46">
        <f t="shared" si="5"/>
        <v>17</v>
      </c>
      <c r="H33" s="78">
        <v>2</v>
      </c>
      <c r="I33" s="76">
        <v>0</v>
      </c>
      <c r="J33" s="46">
        <f t="shared" si="6"/>
        <v>12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11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22">
        <f t="shared" si="3"/>
        <v>50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15</v>
      </c>
      <c r="F48" s="71"/>
      <c r="G48" s="46">
        <f t="shared" si="5"/>
        <v>15</v>
      </c>
      <c r="H48" s="78">
        <v>1</v>
      </c>
      <c r="I48" s="76">
        <v>0</v>
      </c>
      <c r="J48" s="46">
        <f t="shared" si="6"/>
        <v>6</v>
      </c>
      <c r="K48" s="72">
        <v>8</v>
      </c>
      <c r="L48" s="20">
        <v>50</v>
      </c>
      <c r="M48" s="65">
        <f>+L48*K48</f>
        <v>400</v>
      </c>
      <c r="N48" s="17" t="s">
        <v>16</v>
      </c>
      <c r="O48" s="18">
        <v>200</v>
      </c>
      <c r="P48" s="122">
        <f t="shared" si="3"/>
        <v>200</v>
      </c>
      <c r="Q48" s="121">
        <v>18.32</v>
      </c>
      <c r="R48" s="43">
        <f>+K48*Q48</f>
        <v>146.56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2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25</v>
      </c>
      <c r="P53" s="122">
        <f t="shared" si="3"/>
        <v>125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6"/>
        <v>24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20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18</v>
      </c>
      <c r="F59" s="71"/>
      <c r="G59" s="46">
        <f t="shared" si="5"/>
        <v>18</v>
      </c>
      <c r="H59" s="78">
        <v>0</v>
      </c>
      <c r="I59" s="76">
        <v>0</v>
      </c>
      <c r="J59" s="46">
        <f t="shared" si="6"/>
        <v>18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19</v>
      </c>
      <c r="F62" s="71"/>
      <c r="G62" s="46">
        <f t="shared" si="5"/>
        <v>19</v>
      </c>
      <c r="H62" s="78">
        <v>1</v>
      </c>
      <c r="I62" s="76">
        <v>0</v>
      </c>
      <c r="J62" s="46">
        <f t="shared" si="6"/>
        <v>18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3</v>
      </c>
      <c r="F72" s="71"/>
      <c r="G72" s="46">
        <f t="shared" si="5"/>
        <v>3</v>
      </c>
      <c r="H72" s="78">
        <v>1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3</v>
      </c>
      <c r="F74" s="71"/>
      <c r="G74" s="46">
        <f t="shared" si="5"/>
        <v>3</v>
      </c>
      <c r="H74" s="78">
        <v>1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17</v>
      </c>
      <c r="F112" s="71"/>
      <c r="G112" s="46">
        <f t="shared" si="20"/>
        <v>17</v>
      </c>
      <c r="H112" s="78">
        <v>0</v>
      </c>
      <c r="I112" s="76">
        <v>0</v>
      </c>
      <c r="J112" s="46">
        <f t="shared" si="21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29</v>
      </c>
      <c r="F115" s="71"/>
      <c r="G115" s="46">
        <f t="shared" si="20"/>
        <v>29</v>
      </c>
      <c r="H115" s="78">
        <v>0</v>
      </c>
      <c r="I115" s="76">
        <v>0</v>
      </c>
      <c r="J115" s="46">
        <f t="shared" si="21"/>
        <v>29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16</v>
      </c>
      <c r="F180" s="71"/>
      <c r="G180" s="46">
        <f t="shared" si="27"/>
        <v>16</v>
      </c>
      <c r="H180" s="78">
        <v>0</v>
      </c>
      <c r="I180" s="76">
        <v>0</v>
      </c>
      <c r="J180" s="46">
        <f t="shared" si="28"/>
        <v>16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20</v>
      </c>
      <c r="F193" s="71"/>
      <c r="G193" s="46">
        <f t="shared" si="27"/>
        <v>20</v>
      </c>
      <c r="H193" s="78">
        <v>0</v>
      </c>
      <c r="I193" s="76">
        <v>0</v>
      </c>
      <c r="J193" s="46">
        <f t="shared" si="28"/>
        <v>19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16</v>
      </c>
      <c r="F194" s="71"/>
      <c r="G194" s="46">
        <f t="shared" si="27"/>
        <v>16</v>
      </c>
      <c r="H194" s="78">
        <v>0</v>
      </c>
      <c r="I194" s="76">
        <v>0</v>
      </c>
      <c r="J194" s="46">
        <f t="shared" si="28"/>
        <v>16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6</v>
      </c>
      <c r="F195" s="71"/>
      <c r="G195" s="46">
        <f t="shared" si="27"/>
        <v>6</v>
      </c>
      <c r="H195" s="78">
        <v>0</v>
      </c>
      <c r="I195" s="76">
        <v>0</v>
      </c>
      <c r="J195" s="46">
        <f t="shared" si="28"/>
        <v>5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2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16</v>
      </c>
      <c r="F196" s="71"/>
      <c r="G196" s="46">
        <f t="shared" si="27"/>
        <v>16</v>
      </c>
      <c r="H196" s="78">
        <v>0</v>
      </c>
      <c r="I196" s="76">
        <v>0</v>
      </c>
      <c r="J196" s="46">
        <f t="shared" si="28"/>
        <v>16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23</v>
      </c>
      <c r="F197" s="71"/>
      <c r="G197" s="46">
        <f t="shared" si="27"/>
        <v>23</v>
      </c>
      <c r="H197" s="78">
        <v>0</v>
      </c>
      <c r="I197" s="76">
        <v>0</v>
      </c>
      <c r="J197" s="46">
        <f t="shared" si="28"/>
        <v>23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19</v>
      </c>
      <c r="F198" s="71"/>
      <c r="G198" s="46">
        <f t="shared" si="27"/>
        <v>19</v>
      </c>
      <c r="H198" s="78">
        <v>0</v>
      </c>
      <c r="I198" s="76">
        <v>0</v>
      </c>
      <c r="J198" s="46">
        <f t="shared" si="28"/>
        <v>18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22">
        <f t="shared" ref="P198:P258" si="35">SUM(M198-O198)</f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+'28'!J248</f>
        <v>24</v>
      </c>
      <c r="F248" s="71"/>
      <c r="G248" s="46">
        <f t="shared" si="39"/>
        <v>24</v>
      </c>
      <c r="H248" s="78">
        <v>0</v>
      </c>
      <c r="I248" s="76">
        <v>0</v>
      </c>
      <c r="J248" s="46">
        <f t="shared" si="40"/>
        <v>24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+'28'!J249</f>
        <v>2</v>
      </c>
      <c r="F249" s="71"/>
      <c r="G249" s="46">
        <f t="shared" si="39"/>
        <v>2</v>
      </c>
      <c r="H249" s="78">
        <v>0</v>
      </c>
      <c r="I249" s="76">
        <v>0</v>
      </c>
      <c r="J249" s="46">
        <f t="shared" si="40"/>
        <v>2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+'28'!J250</f>
        <v>1</v>
      </c>
      <c r="F250" s="71"/>
      <c r="G250" s="46">
        <f t="shared" si="39"/>
        <v>1</v>
      </c>
      <c r="H250" s="78">
        <v>0</v>
      </c>
      <c r="I250" s="76">
        <v>0</v>
      </c>
      <c r="J250" s="46">
        <f t="shared" si="40"/>
        <v>0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/>
      <c r="P250" s="122">
        <f t="shared" si="35"/>
        <v>50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1194.08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470</v>
      </c>
      <c r="O264" s="2">
        <v>50</v>
      </c>
      <c r="P264" s="2">
        <v>200</v>
      </c>
      <c r="Q264" s="2">
        <v>220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V17" sqref="V17"/>
      <selection pane="topRight" activeCell="V17" sqref="V17"/>
      <selection pane="bottomLeft" activeCell="V17" sqref="V17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57</v>
      </c>
      <c r="F5" s="71"/>
      <c r="G5" s="46">
        <f t="shared" ref="G5:G26" si="0">E5+F5</f>
        <v>57</v>
      </c>
      <c r="H5" s="78">
        <v>0</v>
      </c>
      <c r="I5" s="76">
        <v>0</v>
      </c>
      <c r="J5" s="46">
        <f t="shared" ref="J5:J26" si="1">+G5-H5-K5-I5</f>
        <v>57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153</v>
      </c>
      <c r="F6" s="71"/>
      <c r="G6" s="46">
        <f t="shared" si="0"/>
        <v>153</v>
      </c>
      <c r="H6" s="78">
        <v>0</v>
      </c>
      <c r="I6" s="76">
        <v>0</v>
      </c>
      <c r="J6" s="46">
        <f t="shared" si="1"/>
        <v>151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21</v>
      </c>
      <c r="F11" s="71"/>
      <c r="G11" s="46">
        <f t="shared" si="0"/>
        <v>21</v>
      </c>
      <c r="H11" s="78">
        <v>0</v>
      </c>
      <c r="I11" s="76">
        <v>0</v>
      </c>
      <c r="J11" s="46">
        <f t="shared" si="1"/>
        <v>21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8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88</v>
      </c>
      <c r="F22" s="71"/>
      <c r="G22" s="46">
        <f t="shared" si="0"/>
        <v>88</v>
      </c>
      <c r="H22" s="78">
        <v>0</v>
      </c>
      <c r="I22" s="76">
        <v>0</v>
      </c>
      <c r="J22" s="46">
        <f t="shared" si="1"/>
        <v>86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2">
        <f t="shared" si="3"/>
        <v>100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41</v>
      </c>
      <c r="F24" s="71"/>
      <c r="G24" s="46">
        <f t="shared" si="0"/>
        <v>41</v>
      </c>
      <c r="H24" s="78">
        <v>0</v>
      </c>
      <c r="I24" s="76">
        <v>0</v>
      </c>
      <c r="J24" s="46">
        <f t="shared" si="1"/>
        <v>39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23</v>
      </c>
      <c r="F28" s="71"/>
      <c r="G28" s="46">
        <f t="shared" si="5"/>
        <v>23</v>
      </c>
      <c r="H28" s="78">
        <v>0</v>
      </c>
      <c r="I28" s="76">
        <v>0</v>
      </c>
      <c r="J28" s="46">
        <f t="shared" si="6"/>
        <v>20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100</v>
      </c>
      <c r="P28" s="122">
        <f t="shared" si="3"/>
        <v>200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72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8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12</v>
      </c>
      <c r="F33" s="71"/>
      <c r="G33" s="46">
        <f t="shared" si="5"/>
        <v>12</v>
      </c>
      <c r="H33" s="78">
        <v>0</v>
      </c>
      <c r="I33" s="76">
        <v>0</v>
      </c>
      <c r="J33" s="46">
        <f t="shared" si="6"/>
        <v>11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9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22">
        <f t="shared" si="3"/>
        <v>50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50</v>
      </c>
      <c r="P47" s="23">
        <f t="shared" si="3"/>
        <v>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2">
        <f t="shared" si="3"/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2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11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50</v>
      </c>
      <c r="P53" s="122">
        <f t="shared" si="3"/>
        <v>100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6"/>
        <v>24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20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18</v>
      </c>
      <c r="F59" s="71"/>
      <c r="G59" s="46">
        <f t="shared" si="5"/>
        <v>18</v>
      </c>
      <c r="H59" s="78">
        <v>0</v>
      </c>
      <c r="I59" s="76">
        <v>0</v>
      </c>
      <c r="J59" s="46">
        <f t="shared" si="6"/>
        <v>18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18</v>
      </c>
      <c r="F62" s="71"/>
      <c r="G62" s="46">
        <f t="shared" si="5"/>
        <v>18</v>
      </c>
      <c r="H62" s="78">
        <v>0</v>
      </c>
      <c r="I62" s="76">
        <v>0</v>
      </c>
      <c r="J62" s="46">
        <f t="shared" si="6"/>
        <v>18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3</v>
      </c>
      <c r="F83" s="71"/>
      <c r="G83" s="46">
        <f t="shared" si="5"/>
        <v>3</v>
      </c>
      <c r="H83" s="78">
        <v>0</v>
      </c>
      <c r="I83" s="76">
        <v>0</v>
      </c>
      <c r="J83" s="46">
        <f t="shared" si="6"/>
        <v>3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4</v>
      </c>
      <c r="F84" s="71"/>
      <c r="G84" s="46">
        <f t="shared" si="5"/>
        <v>4</v>
      </c>
      <c r="H84" s="78">
        <v>0</v>
      </c>
      <c r="I84" s="76">
        <v>0</v>
      </c>
      <c r="J84" s="46">
        <f t="shared" si="6"/>
        <v>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17</v>
      </c>
      <c r="F112" s="71"/>
      <c r="G112" s="46">
        <f t="shared" si="20"/>
        <v>17</v>
      </c>
      <c r="H112" s="78">
        <v>0</v>
      </c>
      <c r="I112" s="76">
        <v>0</v>
      </c>
      <c r="J112" s="46">
        <f t="shared" si="21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29</v>
      </c>
      <c r="F115" s="71"/>
      <c r="G115" s="46">
        <f t="shared" si="20"/>
        <v>29</v>
      </c>
      <c r="H115" s="78">
        <v>0</v>
      </c>
      <c r="I115" s="76">
        <v>0</v>
      </c>
      <c r="J115" s="46">
        <f t="shared" si="21"/>
        <v>29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6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50</v>
      </c>
      <c r="P133" s="122">
        <f t="shared" si="7"/>
        <v>100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16</v>
      </c>
      <c r="F180" s="71"/>
      <c r="G180" s="46">
        <f t="shared" si="27"/>
        <v>16</v>
      </c>
      <c r="H180" s="78">
        <v>0</v>
      </c>
      <c r="I180" s="76">
        <v>0</v>
      </c>
      <c r="J180" s="46">
        <f t="shared" si="28"/>
        <v>16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14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2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19</v>
      </c>
      <c r="F193" s="71"/>
      <c r="G193" s="46">
        <f t="shared" si="27"/>
        <v>19</v>
      </c>
      <c r="H193" s="78">
        <v>0</v>
      </c>
      <c r="I193" s="76">
        <v>0</v>
      </c>
      <c r="J193" s="46">
        <f t="shared" si="28"/>
        <v>19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16</v>
      </c>
      <c r="F194" s="71"/>
      <c r="G194" s="46">
        <f t="shared" si="27"/>
        <v>16</v>
      </c>
      <c r="H194" s="78">
        <v>0</v>
      </c>
      <c r="I194" s="76">
        <v>0</v>
      </c>
      <c r="J194" s="46">
        <f t="shared" si="28"/>
        <v>14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2</v>
      </c>
      <c r="K195" s="72">
        <v>3</v>
      </c>
      <c r="L195" s="20">
        <v>60</v>
      </c>
      <c r="M195" s="65">
        <f t="shared" si="31"/>
        <v>180</v>
      </c>
      <c r="N195" s="17" t="s">
        <v>16</v>
      </c>
      <c r="O195" s="18"/>
      <c r="P195" s="122">
        <f t="shared" si="26"/>
        <v>180</v>
      </c>
      <c r="Q195" s="90">
        <v>38</v>
      </c>
      <c r="R195" s="43">
        <f t="shared" si="32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16</v>
      </c>
      <c r="F196" s="71"/>
      <c r="G196" s="46">
        <f t="shared" si="27"/>
        <v>16</v>
      </c>
      <c r="H196" s="78">
        <v>0</v>
      </c>
      <c r="I196" s="76">
        <v>0</v>
      </c>
      <c r="J196" s="46">
        <f t="shared" si="28"/>
        <v>15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23</v>
      </c>
      <c r="F197" s="71"/>
      <c r="G197" s="46">
        <f t="shared" si="27"/>
        <v>23</v>
      </c>
      <c r="H197" s="78">
        <v>0</v>
      </c>
      <c r="I197" s="76">
        <v>0</v>
      </c>
      <c r="J197" s="46">
        <f t="shared" si="28"/>
        <v>23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18</v>
      </c>
      <c r="F198" s="71"/>
      <c r="G198" s="46">
        <f t="shared" si="27"/>
        <v>18</v>
      </c>
      <c r="H198" s="78">
        <v>0</v>
      </c>
      <c r="I198" s="76">
        <v>0</v>
      </c>
      <c r="J198" s="46">
        <f t="shared" si="28"/>
        <v>18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5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+'29'!J248</f>
        <v>24</v>
      </c>
      <c r="F248" s="71"/>
      <c r="G248" s="46">
        <f t="shared" si="39"/>
        <v>24</v>
      </c>
      <c r="H248" s="78">
        <v>0</v>
      </c>
      <c r="I248" s="76">
        <v>0</v>
      </c>
      <c r="J248" s="46">
        <f t="shared" si="40"/>
        <v>24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+'29'!J249</f>
        <v>2</v>
      </c>
      <c r="F249" s="71"/>
      <c r="G249" s="46">
        <f t="shared" si="39"/>
        <v>2</v>
      </c>
      <c r="H249" s="78">
        <v>0</v>
      </c>
      <c r="I249" s="76">
        <v>0</v>
      </c>
      <c r="J249" s="46">
        <f t="shared" si="40"/>
        <v>1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+'29'!J250</f>
        <v>0</v>
      </c>
      <c r="F250" s="71">
        <v>5</v>
      </c>
      <c r="G250" s="46">
        <f t="shared" si="39"/>
        <v>5</v>
      </c>
      <c r="H250" s="78">
        <v>0</v>
      </c>
      <c r="I250" s="76">
        <v>0</v>
      </c>
      <c r="J250" s="46">
        <f t="shared" si="40"/>
        <v>3</v>
      </c>
      <c r="K250" s="72">
        <v>2</v>
      </c>
      <c r="L250" s="20">
        <v>50</v>
      </c>
      <c r="M250" s="65">
        <f t="shared" si="31"/>
        <v>100</v>
      </c>
      <c r="N250" s="17" t="s">
        <v>16</v>
      </c>
      <c r="O250" s="18"/>
      <c r="P250" s="122">
        <f t="shared" si="35"/>
        <v>100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ref="P256:P259" si="49">SUM(M256-O256)</f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49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9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49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1172.8599999999999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350</v>
      </c>
      <c r="O264" s="2">
        <v>250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V17" sqref="V17"/>
      <selection pane="topRight" activeCell="V17" sqref="V17"/>
      <selection pane="bottomLeft" activeCell="V17" sqref="V17"/>
      <selection pane="bottomRight" activeCell="W17" sqref="W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35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ref="P236:P247" si="43">SUM(M236-O236)</f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+[1]ยกมา!J243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ref="P243:P246" si="45">SUM(M243-O243)</f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+[1]ยกมา!J244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+[1]ยกมา!J245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+[1]ยกมา!J246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+[1]ยกมา!J247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ref="P248:P258" si="47">SUM(M248-O248)</f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+[1]ยกมา!J249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4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+[1]ยกมา!J250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4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4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4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3" t="s">
        <v>242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O2" s="194" t="s">
        <v>0</v>
      </c>
      <c r="P2" s="194"/>
      <c r="Q2" s="194"/>
      <c r="R2" s="194"/>
      <c r="S2" s="194"/>
      <c r="T2" s="194"/>
      <c r="U2" s="194"/>
      <c r="V2" s="194"/>
      <c r="W2" s="194"/>
      <c r="X2" s="194"/>
      <c r="Y2" s="194"/>
    </row>
    <row r="3" spans="1:26" s="5" customFormat="1" ht="26.25" x14ac:dyDescent="0.55000000000000004">
      <c r="A3" s="192" t="s">
        <v>1</v>
      </c>
      <c r="B3" s="192" t="s">
        <v>2</v>
      </c>
      <c r="C3" s="189" t="s">
        <v>3</v>
      </c>
      <c r="D3" s="189" t="s">
        <v>4</v>
      </c>
      <c r="E3" s="189" t="s">
        <v>5</v>
      </c>
      <c r="F3" s="4" t="s">
        <v>6</v>
      </c>
      <c r="G3" s="195" t="s">
        <v>7</v>
      </c>
      <c r="H3" s="197" t="s">
        <v>8</v>
      </c>
      <c r="I3" s="198"/>
      <c r="J3" s="199"/>
      <c r="K3" s="200" t="s">
        <v>9</v>
      </c>
      <c r="L3" s="180" t="s">
        <v>10</v>
      </c>
      <c r="O3" s="192" t="s">
        <v>1</v>
      </c>
      <c r="P3" s="192" t="s">
        <v>2</v>
      </c>
      <c r="Q3" s="189" t="s">
        <v>3</v>
      </c>
      <c r="R3" s="189" t="s">
        <v>4</v>
      </c>
      <c r="S3" s="189" t="s">
        <v>5</v>
      </c>
      <c r="T3" s="4" t="s">
        <v>6</v>
      </c>
      <c r="U3" s="195" t="s">
        <v>7</v>
      </c>
      <c r="V3" s="197" t="s">
        <v>8</v>
      </c>
      <c r="W3" s="198"/>
      <c r="X3" s="199"/>
      <c r="Y3" s="200" t="s">
        <v>9</v>
      </c>
      <c r="Z3" s="180" t="s">
        <v>10</v>
      </c>
    </row>
    <row r="4" spans="1:26" s="5" customFormat="1" ht="27" thickBot="1" x14ac:dyDescent="0.6">
      <c r="A4" s="192"/>
      <c r="B4" s="192"/>
      <c r="C4" s="190"/>
      <c r="D4" s="190"/>
      <c r="E4" s="190"/>
      <c r="F4" s="6" t="s">
        <v>11</v>
      </c>
      <c r="G4" s="196"/>
      <c r="H4" s="7" t="s">
        <v>12</v>
      </c>
      <c r="I4" s="8" t="s">
        <v>13</v>
      </c>
      <c r="J4" s="9" t="s">
        <v>14</v>
      </c>
      <c r="K4" s="201"/>
      <c r="L4" s="180"/>
      <c r="O4" s="192"/>
      <c r="P4" s="192"/>
      <c r="Q4" s="190"/>
      <c r="R4" s="190"/>
      <c r="S4" s="190"/>
      <c r="T4" s="6" t="s">
        <v>11</v>
      </c>
      <c r="U4" s="196"/>
      <c r="V4" s="7" t="s">
        <v>12</v>
      </c>
      <c r="W4" s="8" t="s">
        <v>13</v>
      </c>
      <c r="X4" s="9" t="s">
        <v>14</v>
      </c>
      <c r="Y4" s="201"/>
      <c r="Z4" s="18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6" t="s">
        <v>119</v>
      </c>
      <c r="Q107" s="187"/>
      <c r="R107" s="187"/>
      <c r="S107" s="187"/>
      <c r="T107" s="187"/>
      <c r="U107" s="187"/>
      <c r="V107" s="187"/>
      <c r="W107" s="18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1" t="s">
        <v>213</v>
      </c>
      <c r="N205" s="19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5" t="s">
        <v>202</v>
      </c>
      <c r="J207" s="18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3" t="s">
        <v>203</v>
      </c>
      <c r="J208" s="184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3" t="s">
        <v>205</v>
      </c>
      <c r="J210" s="184"/>
      <c r="K210" s="36">
        <v>0</v>
      </c>
    </row>
    <row r="211" spans="1:11" ht="25.5" x14ac:dyDescent="0.55000000000000004">
      <c r="A211" s="1"/>
      <c r="C211" s="31"/>
      <c r="E211" s="31"/>
      <c r="G211" s="31"/>
      <c r="I211" s="183" t="s">
        <v>206</v>
      </c>
      <c r="J211" s="184"/>
      <c r="K211" s="36">
        <v>0</v>
      </c>
    </row>
    <row r="212" spans="1:11" ht="25.5" x14ac:dyDescent="0.55000000000000004">
      <c r="A212" s="1"/>
      <c r="C212" s="31"/>
      <c r="E212" s="31"/>
      <c r="G212" s="31"/>
      <c r="I212" s="183" t="s">
        <v>207</v>
      </c>
      <c r="J212" s="184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3" t="s">
        <v>208</v>
      </c>
      <c r="J213" s="184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3" t="s">
        <v>209</v>
      </c>
      <c r="J214" s="184"/>
      <c r="K214" s="37">
        <v>0</v>
      </c>
    </row>
    <row r="215" spans="1:11" ht="25.5" x14ac:dyDescent="0.55000000000000004">
      <c r="A215" s="1"/>
      <c r="C215" s="31"/>
      <c r="E215" s="31"/>
      <c r="G215" s="31"/>
      <c r="I215" s="183" t="s">
        <v>210</v>
      </c>
      <c r="J215" s="184"/>
      <c r="K215" s="33">
        <f>+K214-K213</f>
        <v>0</v>
      </c>
    </row>
    <row r="216" spans="1:11" ht="25.5" x14ac:dyDescent="0.55000000000000004">
      <c r="G216" s="2"/>
      <c r="I216" s="183" t="s">
        <v>211</v>
      </c>
      <c r="J216" s="184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2025-05-02T08:38:49Z</cp:lastPrinted>
  <dcterms:created xsi:type="dcterms:W3CDTF">2023-12-01T06:41:03Z</dcterms:created>
  <dcterms:modified xsi:type="dcterms:W3CDTF">2025-05-02T08:38:55Z</dcterms:modified>
</cp:coreProperties>
</file>