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7991107D-4B6D-4E87-9196-EA539F556C6A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3" i="106"/>
  <c r="E255" i="106"/>
  <c r="E256" i="106"/>
  <c r="E25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3" i="105"/>
  <c r="E255" i="105"/>
  <c r="E256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5" i="105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3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5" i="104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3" i="8"/>
  <c r="E255" i="8"/>
  <c r="P49" i="103"/>
  <c r="P50" i="103"/>
  <c r="P51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3" i="103"/>
  <c r="G253" i="103" s="1"/>
  <c r="J253" i="103" s="1"/>
  <c r="E255" i="103"/>
  <c r="E256" i="103"/>
  <c r="E257" i="103"/>
  <c r="E5" i="103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3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3" i="101"/>
  <c r="G253" i="101" s="1"/>
  <c r="J253" i="101" s="1"/>
  <c r="E255" i="101"/>
  <c r="E256" i="101"/>
  <c r="E257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3" i="100"/>
  <c r="G253" i="100" s="1"/>
  <c r="J253" i="100" s="1"/>
  <c r="E255" i="100"/>
  <c r="E256" i="100"/>
  <c r="E5" i="100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3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M251" i="74"/>
  <c r="M252" i="74"/>
  <c r="M253" i="74"/>
  <c r="M254" i="74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27" i="8"/>
  <c r="G27" i="8" s="1"/>
  <c r="F28" i="8"/>
  <c r="G28" i="8" s="1"/>
  <c r="F29" i="8"/>
  <c r="G29" i="8" s="1"/>
  <c r="F30" i="8"/>
  <c r="F31" i="8"/>
  <c r="F32" i="8"/>
  <c r="G32" i="8" s="1"/>
  <c r="F33" i="8"/>
  <c r="F34" i="8"/>
  <c r="F35" i="8"/>
  <c r="G35" i="8" s="1"/>
  <c r="F36" i="8"/>
  <c r="G36" i="8" s="1"/>
  <c r="F37" i="8"/>
  <c r="F38" i="8"/>
  <c r="F39" i="8"/>
  <c r="G39" i="8" s="1"/>
  <c r="F40" i="8"/>
  <c r="G40" i="8" s="1"/>
  <c r="F41" i="8"/>
  <c r="G41" i="8" s="1"/>
  <c r="F42" i="8"/>
  <c r="F43" i="8"/>
  <c r="G43" i="8" s="1"/>
  <c r="F44" i="8"/>
  <c r="G44" i="8" s="1"/>
  <c r="F45" i="8"/>
  <c r="F46" i="8"/>
  <c r="F47" i="8"/>
  <c r="F48" i="8"/>
  <c r="G48" i="8" s="1"/>
  <c r="F49" i="8"/>
  <c r="F50" i="8"/>
  <c r="G50" i="8" s="1"/>
  <c r="F51" i="8"/>
  <c r="G51" i="8" s="1"/>
  <c r="F52" i="8"/>
  <c r="F53" i="8"/>
  <c r="G53" i="8" s="1"/>
  <c r="F54" i="8"/>
  <c r="F55" i="8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F66" i="8"/>
  <c r="F67" i="8"/>
  <c r="G67" i="8" s="1"/>
  <c r="F68" i="8"/>
  <c r="G68" i="8" s="1"/>
  <c r="F69" i="8"/>
  <c r="F70" i="8"/>
  <c r="F71" i="8"/>
  <c r="F72" i="8"/>
  <c r="G72" i="8" s="1"/>
  <c r="F73" i="8"/>
  <c r="F74" i="8"/>
  <c r="G74" i="8" s="1"/>
  <c r="F75" i="8"/>
  <c r="G75" i="8" s="1"/>
  <c r="F76" i="8"/>
  <c r="G76" i="8" s="1"/>
  <c r="F77" i="8"/>
  <c r="G77" i="8" s="1"/>
  <c r="F78" i="8"/>
  <c r="F79" i="8"/>
  <c r="F80" i="8"/>
  <c r="F81" i="8"/>
  <c r="F82" i="8"/>
  <c r="G82" i="8" s="1"/>
  <c r="F83" i="8"/>
  <c r="G83" i="8" s="1"/>
  <c r="F84" i="8"/>
  <c r="F85" i="8"/>
  <c r="F86" i="8"/>
  <c r="G86" i="8" s="1"/>
  <c r="F87" i="8"/>
  <c r="G87" i="8" s="1"/>
  <c r="F88" i="8"/>
  <c r="F89" i="8"/>
  <c r="F90" i="8"/>
  <c r="G90" i="8" s="1"/>
  <c r="F91" i="8"/>
  <c r="G91" i="8" s="1"/>
  <c r="F92" i="8"/>
  <c r="F93" i="8"/>
  <c r="F94" i="8"/>
  <c r="F95" i="8"/>
  <c r="F96" i="8"/>
  <c r="F97" i="8"/>
  <c r="G97" i="8" s="1"/>
  <c r="F98" i="8"/>
  <c r="G98" i="8" s="1"/>
  <c r="F99" i="8"/>
  <c r="G99" i="8" s="1"/>
  <c r="F100" i="8"/>
  <c r="F101" i="8"/>
  <c r="F102" i="8"/>
  <c r="F103" i="8"/>
  <c r="G103" i="8" s="1"/>
  <c r="F104" i="8"/>
  <c r="F105" i="8"/>
  <c r="G105" i="8" s="1"/>
  <c r="F106" i="8"/>
  <c r="G106" i="8" s="1"/>
  <c r="F107" i="8"/>
  <c r="G107" i="8" s="1"/>
  <c r="F108" i="8"/>
  <c r="F109" i="8"/>
  <c r="G109" i="8" s="1"/>
  <c r="F110" i="8"/>
  <c r="F111" i="8"/>
  <c r="F112" i="8"/>
  <c r="G112" i="8" s="1"/>
  <c r="F113" i="8"/>
  <c r="G113" i="8" s="1"/>
  <c r="F114" i="8"/>
  <c r="G114" i="8" s="1"/>
  <c r="F115" i="8"/>
  <c r="G115" i="8" s="1"/>
  <c r="F116" i="8"/>
  <c r="F117" i="8"/>
  <c r="G117" i="8" s="1"/>
  <c r="F118" i="8"/>
  <c r="G118" i="8" s="1"/>
  <c r="F119" i="8"/>
  <c r="G119" i="8" s="1"/>
  <c r="F120" i="8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F138" i="8"/>
  <c r="G138" i="8" s="1"/>
  <c r="F139" i="8"/>
  <c r="G139" i="8" s="1"/>
  <c r="F140" i="8"/>
  <c r="F141" i="8"/>
  <c r="G141" i="8" s="1"/>
  <c r="F142" i="8"/>
  <c r="G142" i="8" s="1"/>
  <c r="F143" i="8"/>
  <c r="G143" i="8" s="1"/>
  <c r="F144" i="8"/>
  <c r="G144" i="8" s="1"/>
  <c r="F145" i="8"/>
  <c r="F146" i="8"/>
  <c r="G146" i="8" s="1"/>
  <c r="F147" i="8"/>
  <c r="G147" i="8" s="1"/>
  <c r="F148" i="8"/>
  <c r="G148" i="8" s="1"/>
  <c r="F149" i="8"/>
  <c r="F150" i="8"/>
  <c r="G150" i="8" s="1"/>
  <c r="F151" i="8"/>
  <c r="G151" i="8" s="1"/>
  <c r="F152" i="8"/>
  <c r="G152" i="8" s="1"/>
  <c r="F153" i="8"/>
  <c r="F154" i="8"/>
  <c r="G154" i="8" s="1"/>
  <c r="F155" i="8"/>
  <c r="G155" i="8" s="1"/>
  <c r="F156" i="8"/>
  <c r="G156" i="8" s="1"/>
  <c r="F157" i="8"/>
  <c r="G157" i="8" s="1"/>
  <c r="F158" i="8"/>
  <c r="F159" i="8"/>
  <c r="G159" i="8" s="1"/>
  <c r="F160" i="8"/>
  <c r="G160" i="8" s="1"/>
  <c r="F161" i="8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F210" i="8"/>
  <c r="G210" i="8" s="1"/>
  <c r="F211" i="8"/>
  <c r="G211" i="8" s="1"/>
  <c r="F212" i="8"/>
  <c r="G212" i="8" s="1"/>
  <c r="F213" i="8"/>
  <c r="F214" i="8"/>
  <c r="G214" i="8" s="1"/>
  <c r="F215" i="8"/>
  <c r="G215" i="8" s="1"/>
  <c r="F216" i="8"/>
  <c r="G216" i="8" s="1"/>
  <c r="F217" i="8"/>
  <c r="F218" i="8"/>
  <c r="G218" i="8" s="1"/>
  <c r="F219" i="8"/>
  <c r="G219" i="8" s="1"/>
  <c r="F220" i="8"/>
  <c r="G220" i="8" s="1"/>
  <c r="F221" i="8"/>
  <c r="G221" i="8" s="1"/>
  <c r="F222" i="8"/>
  <c r="F223" i="8"/>
  <c r="G223" i="8" s="1"/>
  <c r="F224" i="8"/>
  <c r="G224" i="8" s="1"/>
  <c r="F225" i="8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F242" i="8"/>
  <c r="F243" i="8"/>
  <c r="F244" i="8"/>
  <c r="G244" i="8" s="1"/>
  <c r="F245" i="8"/>
  <c r="G245" i="8" s="1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G258" i="8" s="1"/>
  <c r="F6" i="8"/>
  <c r="G6" i="8" s="1"/>
  <c r="F7" i="8"/>
  <c r="G7" i="8" s="1"/>
  <c r="F8" i="8"/>
  <c r="G8" i="8" s="1"/>
  <c r="F9" i="8"/>
  <c r="G9" i="8" s="1"/>
  <c r="F10" i="8"/>
  <c r="F11" i="8"/>
  <c r="F12" i="8"/>
  <c r="F13" i="8"/>
  <c r="G13" i="8" s="1"/>
  <c r="F14" i="8"/>
  <c r="G14" i="8" s="1"/>
  <c r="F15" i="8"/>
  <c r="F16" i="8"/>
  <c r="G16" i="8" s="1"/>
  <c r="F17" i="8"/>
  <c r="G17" i="8" s="1"/>
  <c r="F18" i="8"/>
  <c r="F19" i="8"/>
  <c r="G19" i="8" s="1"/>
  <c r="F20" i="8"/>
  <c r="G20" i="8" s="1"/>
  <c r="F21" i="8"/>
  <c r="G21" i="8" s="1"/>
  <c r="F22" i="8"/>
  <c r="G22" i="8" s="1"/>
  <c r="F23" i="8"/>
  <c r="G23" i="8" s="1"/>
  <c r="F24" i="8"/>
  <c r="F25" i="8"/>
  <c r="G25" i="8" s="1"/>
  <c r="F26" i="8"/>
  <c r="G26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58" i="8"/>
  <c r="G253" i="99"/>
  <c r="J253" i="99" s="1"/>
  <c r="E5" i="99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3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5" i="98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3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5" i="97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3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3" i="95"/>
  <c r="G253" i="95" s="1"/>
  <c r="J253" i="95" s="1"/>
  <c r="E258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3" i="94"/>
  <c r="G253" i="94" s="1"/>
  <c r="J253" i="94" s="1"/>
  <c r="E258" i="94"/>
  <c r="E5" i="94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3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3" i="92"/>
  <c r="G253" i="92" s="1"/>
  <c r="J253" i="92" s="1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3" i="91"/>
  <c r="E258" i="91"/>
  <c r="E6" i="91"/>
  <c r="E7" i="91"/>
  <c r="E8" i="91"/>
  <c r="E9" i="91"/>
  <c r="E10" i="91"/>
  <c r="E11" i="91"/>
  <c r="E12" i="91"/>
  <c r="E13" i="91"/>
  <c r="E14" i="91"/>
  <c r="E15" i="91"/>
  <c r="E5" i="9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3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5" i="90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3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3" i="88"/>
  <c r="E258" i="88"/>
  <c r="E5" i="88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3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5" i="87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3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5" i="86"/>
  <c r="P48" i="85"/>
  <c r="P49" i="85"/>
  <c r="P50" i="85"/>
  <c r="P51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3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5" i="85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3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5" i="84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3" i="83"/>
  <c r="E258" i="83"/>
  <c r="E259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5" i="83"/>
  <c r="P38" i="82"/>
  <c r="P39" i="82"/>
  <c r="P40" i="82"/>
  <c r="P41" i="82"/>
  <c r="P42" i="82"/>
  <c r="P43" i="82"/>
  <c r="P9" i="82"/>
  <c r="P10" i="82"/>
  <c r="P11" i="82"/>
  <c r="P12" i="82"/>
  <c r="P13" i="82"/>
  <c r="P14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3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3" i="81"/>
  <c r="G253" i="81" s="1"/>
  <c r="J253" i="81" s="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5" i="81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3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3" i="79"/>
  <c r="G253" i="79" s="1"/>
  <c r="J253" i="79" s="1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3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P51" i="77"/>
  <c r="P52" i="77"/>
  <c r="P53" i="77"/>
  <c r="P54" i="77"/>
  <c r="P55" i="77"/>
  <c r="P56" i="77"/>
  <c r="P57" i="77"/>
  <c r="G253" i="78"/>
  <c r="J253" i="78" s="1"/>
  <c r="G253" i="80"/>
  <c r="J253" i="80" s="1"/>
  <c r="G253" i="82"/>
  <c r="J253" i="82" s="1"/>
  <c r="G253" i="83"/>
  <c r="J253" i="83" s="1"/>
  <c r="G253" i="84"/>
  <c r="J253" i="84" s="1"/>
  <c r="G253" i="85"/>
  <c r="J253" i="85" s="1"/>
  <c r="G253" i="86"/>
  <c r="J253" i="86" s="1"/>
  <c r="G253" i="87"/>
  <c r="J253" i="87" s="1"/>
  <c r="G253" i="88"/>
  <c r="J253" i="88" s="1"/>
  <c r="G253" i="89"/>
  <c r="J253" i="89" s="1"/>
  <c r="G253" i="90"/>
  <c r="J253" i="90" s="1"/>
  <c r="G253" i="91"/>
  <c r="J253" i="91" s="1"/>
  <c r="G253" i="93"/>
  <c r="J253" i="93" s="1"/>
  <c r="G253" i="96"/>
  <c r="J253" i="96" s="1"/>
  <c r="G253" i="97"/>
  <c r="J253" i="97" s="1"/>
  <c r="G253" i="98"/>
  <c r="J253" i="98" s="1"/>
  <c r="G253" i="102"/>
  <c r="J253" i="102" s="1"/>
  <c r="G253" i="104"/>
  <c r="J253" i="104" s="1"/>
  <c r="G253" i="105"/>
  <c r="J253" i="105" s="1"/>
  <c r="G253" i="106"/>
  <c r="J253" i="106" s="1"/>
  <c r="E254" i="107"/>
  <c r="G254" i="107" s="1"/>
  <c r="J254" i="107" s="1"/>
  <c r="G253" i="107"/>
  <c r="J253" i="107" s="1"/>
  <c r="E252" i="107"/>
  <c r="G252" i="107" s="1"/>
  <c r="J252" i="107" s="1"/>
  <c r="E251" i="107"/>
  <c r="G251" i="107" s="1"/>
  <c r="J251" i="107" s="1"/>
  <c r="E254" i="77"/>
  <c r="G254" i="77" s="1"/>
  <c r="J254" i="77" s="1"/>
  <c r="E254" i="78" s="1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G253" i="77"/>
  <c r="J253" i="77" s="1"/>
  <c r="E252" i="77"/>
  <c r="G252" i="77" s="1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1" i="77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4" i="74"/>
  <c r="G254" i="74" s="1"/>
  <c r="J254" i="74" s="1"/>
  <c r="E254" i="8" s="1"/>
  <c r="G253" i="74"/>
  <c r="J253" i="74" s="1"/>
  <c r="E252" i="74"/>
  <c r="G252" i="74" s="1"/>
  <c r="J252" i="74" s="1"/>
  <c r="E252" i="8" s="1"/>
  <c r="E251" i="74"/>
  <c r="G251" i="74" s="1"/>
  <c r="J251" i="74" s="1"/>
  <c r="E251" i="8" l="1"/>
  <c r="G251" i="8" s="1"/>
  <c r="G242" i="8"/>
  <c r="G253" i="8"/>
  <c r="J246" i="8"/>
  <c r="J243" i="8"/>
  <c r="G252" i="8"/>
  <c r="G120" i="8"/>
  <c r="G71" i="8"/>
  <c r="G55" i="8"/>
  <c r="G47" i="8"/>
  <c r="G31" i="8"/>
  <c r="G15" i="8"/>
  <c r="G222" i="8"/>
  <c r="G158" i="8"/>
  <c r="G95" i="8"/>
  <c r="G85" i="8"/>
  <c r="G73" i="8"/>
  <c r="G88" i="8"/>
  <c r="G54" i="8"/>
  <c r="G46" i="8"/>
  <c r="G38" i="8"/>
  <c r="G30" i="8"/>
  <c r="G213" i="8"/>
  <c r="G149" i="8"/>
  <c r="G94" i="8"/>
  <c r="G33" i="8"/>
  <c r="G45" i="8"/>
  <c r="G37" i="8"/>
  <c r="G140" i="8"/>
  <c r="G93" i="8"/>
  <c r="G70" i="8"/>
  <c r="G96" i="8"/>
  <c r="G116" i="8"/>
  <c r="G108" i="8"/>
  <c r="G100" i="8"/>
  <c r="G92" i="8"/>
  <c r="G84" i="8"/>
  <c r="G12" i="8"/>
  <c r="G243" i="8"/>
  <c r="G102" i="8"/>
  <c r="G81" i="8"/>
  <c r="G69" i="8"/>
  <c r="G80" i="8"/>
  <c r="G11" i="8"/>
  <c r="G111" i="8"/>
  <c r="G101" i="8"/>
  <c r="G79" i="8"/>
  <c r="G52" i="8"/>
  <c r="G104" i="8"/>
  <c r="G66" i="8"/>
  <c r="G42" i="8"/>
  <c r="G34" i="8"/>
  <c r="G18" i="8"/>
  <c r="G10" i="8"/>
  <c r="G241" i="8"/>
  <c r="G233" i="8"/>
  <c r="G225" i="8"/>
  <c r="G217" i="8"/>
  <c r="G209" i="8"/>
  <c r="G201" i="8"/>
  <c r="G193" i="8"/>
  <c r="G177" i="8"/>
  <c r="G169" i="8"/>
  <c r="G161" i="8"/>
  <c r="G153" i="8"/>
  <c r="G145" i="8"/>
  <c r="G137" i="8"/>
  <c r="G129" i="8"/>
  <c r="G110" i="8"/>
  <c r="G89" i="8"/>
  <c r="G78" i="8"/>
  <c r="G65" i="8"/>
  <c r="G49" i="8"/>
  <c r="G24" i="8"/>
  <c r="J245" i="8"/>
  <c r="J244" i="8"/>
  <c r="G246" i="8"/>
  <c r="G254" i="8"/>
  <c r="J254" i="8"/>
  <c r="J253" i="8"/>
  <c r="J251" i="8"/>
  <c r="J252" i="8"/>
  <c r="R5" i="94"/>
  <c r="M28" i="95"/>
  <c r="P28" i="95" s="1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M238" i="95"/>
  <c r="M239" i="95"/>
  <c r="M240" i="95"/>
  <c r="M241" i="95"/>
  <c r="P241" i="95" s="1"/>
  <c r="M242" i="95"/>
  <c r="P242" i="95" s="1"/>
  <c r="M243" i="95"/>
  <c r="P243" i="95" s="1"/>
  <c r="M244" i="95"/>
  <c r="M245" i="95"/>
  <c r="M246" i="95"/>
  <c r="M247" i="95"/>
  <c r="M248" i="95"/>
  <c r="M249" i="95"/>
  <c r="P249" i="95" s="1"/>
  <c r="M250" i="95"/>
  <c r="P250" i="95" s="1"/>
  <c r="M251" i="95"/>
  <c r="P251" i="95" s="1"/>
  <c r="M252" i="95"/>
  <c r="M253" i="95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P240" i="99"/>
  <c r="P88" i="99"/>
  <c r="P94" i="99"/>
  <c r="P94" i="96"/>
  <c r="P236" i="96"/>
  <c r="R5" i="96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94" i="106"/>
  <c r="P94" i="105"/>
  <c r="P94" i="104"/>
  <c r="P237" i="103"/>
  <c r="P94" i="102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J249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J245" i="74"/>
  <c r="J246" i="74"/>
  <c r="J247" i="74"/>
  <c r="J248" i="74"/>
  <c r="J249" i="74"/>
  <c r="J250" i="74"/>
  <c r="G244" i="74"/>
  <c r="G245" i="74"/>
  <c r="G246" i="74"/>
  <c r="G247" i="74"/>
  <c r="G248" i="74"/>
  <c r="G249" i="74"/>
  <c r="G250" i="74"/>
  <c r="J244" i="74"/>
  <c r="J255" i="74"/>
  <c r="P243" i="8"/>
  <c r="P244" i="8"/>
  <c r="P245" i="8"/>
  <c r="P246" i="8"/>
  <c r="P247" i="8"/>
  <c r="P249" i="8"/>
  <c r="P250" i="8"/>
  <c r="P251" i="8"/>
  <c r="P252" i="8"/>
  <c r="P253" i="8"/>
  <c r="J243" i="74"/>
  <c r="G243" i="74"/>
  <c r="E236" i="77"/>
  <c r="P94" i="101"/>
  <c r="M94" i="103"/>
  <c r="M94" i="8" s="1"/>
  <c r="I18" i="8"/>
  <c r="J18" i="8" s="1"/>
  <c r="I19" i="8"/>
  <c r="J19" i="8" s="1"/>
  <c r="I20" i="8"/>
  <c r="J20" i="8" s="1"/>
  <c r="I21" i="8"/>
  <c r="J21" i="8" s="1"/>
  <c r="I22" i="8"/>
  <c r="J22" i="8" s="1"/>
  <c r="I187" i="8"/>
  <c r="J187" i="8" s="1"/>
  <c r="I188" i="8"/>
  <c r="J188" i="8" s="1"/>
  <c r="I189" i="8"/>
  <c r="J189" i="8" s="1"/>
  <c r="I255" i="8"/>
  <c r="I256" i="8"/>
  <c r="I257" i="8"/>
  <c r="P257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I88" i="8"/>
  <c r="J88" i="8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I87" i="8"/>
  <c r="J87" i="8" s="1"/>
  <c r="R253" i="74"/>
  <c r="P253" i="74"/>
  <c r="R252" i="74"/>
  <c r="P252" i="74"/>
  <c r="R251" i="74"/>
  <c r="P251" i="74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R252" i="100"/>
  <c r="M252" i="100"/>
  <c r="R251" i="100"/>
  <c r="M251" i="100"/>
  <c r="R250" i="100"/>
  <c r="M250" i="100"/>
  <c r="R249" i="100"/>
  <c r="M249" i="100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2" i="8"/>
  <c r="I242" i="8"/>
  <c r="J242" i="8" s="1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P239" i="95"/>
  <c r="R238" i="95"/>
  <c r="P238" i="95"/>
  <c r="R237" i="95"/>
  <c r="P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R236" i="100"/>
  <c r="M236" i="100"/>
  <c r="R235" i="100"/>
  <c r="M235" i="100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I241" i="8"/>
  <c r="J241" i="8" s="1"/>
  <c r="P240" i="8"/>
  <c r="I240" i="8"/>
  <c r="J240" i="8" s="1"/>
  <c r="P239" i="8"/>
  <c r="I239" i="8"/>
  <c r="J239" i="8" s="1"/>
  <c r="P238" i="8"/>
  <c r="I238" i="8"/>
  <c r="J238" i="8" s="1"/>
  <c r="P237" i="8"/>
  <c r="I237" i="8"/>
  <c r="J237" i="8" s="1"/>
  <c r="P236" i="8"/>
  <c r="I236" i="8"/>
  <c r="J236" i="8" s="1"/>
  <c r="P235" i="8"/>
  <c r="I235" i="8"/>
  <c r="J235" i="8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I174" i="8"/>
  <c r="J174" i="8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I102" i="8"/>
  <c r="J102" i="8" s="1"/>
  <c r="H5" i="8"/>
  <c r="M48" i="98"/>
  <c r="P48" i="98" s="1"/>
  <c r="P94" i="103" l="1"/>
  <c r="P242" i="100"/>
  <c r="M242" i="8"/>
  <c r="P249" i="100"/>
  <c r="M249" i="8"/>
  <c r="P87" i="100"/>
  <c r="M87" i="8"/>
  <c r="P102" i="100"/>
  <c r="M102" i="8"/>
  <c r="P235" i="100"/>
  <c r="M235" i="8"/>
  <c r="P239" i="100"/>
  <c r="M239" i="8"/>
  <c r="P243" i="100"/>
  <c r="M243" i="8"/>
  <c r="P250" i="100"/>
  <c r="M250" i="8"/>
  <c r="P253" i="100"/>
  <c r="M253" i="8"/>
  <c r="P238" i="100"/>
  <c r="M238" i="8"/>
  <c r="P174" i="100"/>
  <c r="M174" i="8"/>
  <c r="P247" i="100"/>
  <c r="M247" i="8"/>
  <c r="P246" i="100"/>
  <c r="M246" i="8"/>
  <c r="P236" i="100"/>
  <c r="M236" i="8"/>
  <c r="P251" i="100"/>
  <c r="M251" i="8"/>
  <c r="P237" i="100"/>
  <c r="M237" i="8"/>
  <c r="P241" i="100"/>
  <c r="M241" i="8"/>
  <c r="P245" i="100"/>
  <c r="M245" i="8"/>
  <c r="P252" i="100"/>
  <c r="M252" i="8"/>
  <c r="P240" i="100"/>
  <c r="M240" i="8"/>
  <c r="P244" i="100"/>
  <c r="M244" i="8"/>
  <c r="P88" i="100"/>
  <c r="M88" i="8"/>
  <c r="P257" i="100"/>
  <c r="M257" i="8"/>
  <c r="G255" i="8"/>
  <c r="J255" i="8"/>
  <c r="J250" i="8"/>
  <c r="G250" i="8"/>
  <c r="J249" i="8"/>
  <c r="G249" i="8"/>
  <c r="J248" i="8"/>
  <c r="G248" i="8"/>
  <c r="G247" i="8"/>
  <c r="J247" i="8"/>
  <c r="E257" i="77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G257" i="99" s="1"/>
  <c r="J257" i="99" s="1"/>
  <c r="E257" i="8"/>
  <c r="E242" i="77"/>
  <c r="E241" i="77"/>
  <c r="E240" i="77"/>
  <c r="E239" i="77"/>
  <c r="E87" i="77"/>
  <c r="G259" i="8"/>
  <c r="J258" i="8"/>
  <c r="M259" i="8"/>
  <c r="J259" i="8"/>
  <c r="P237" i="82"/>
  <c r="P87" i="77"/>
  <c r="P241" i="78"/>
  <c r="P242" i="77"/>
  <c r="P238" i="77"/>
  <c r="G242" i="77"/>
  <c r="J242" i="77" s="1"/>
  <c r="P247" i="80"/>
  <c r="J257" i="8" l="1"/>
  <c r="G257" i="8"/>
  <c r="N267" i="78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5" i="74"/>
  <c r="E255" i="77" s="1"/>
  <c r="G256" i="74"/>
  <c r="J256" i="74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M50" i="103"/>
  <c r="M49" i="103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M189" i="100"/>
  <c r="M188" i="100"/>
  <c r="M187" i="100"/>
  <c r="M105" i="100"/>
  <c r="M104" i="100"/>
  <c r="M103" i="100"/>
  <c r="M82" i="100"/>
  <c r="M173" i="100"/>
  <c r="M258" i="100"/>
  <c r="M256" i="100"/>
  <c r="M255" i="100"/>
  <c r="M254" i="100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M212" i="100"/>
  <c r="M211" i="100"/>
  <c r="M210" i="100"/>
  <c r="M209" i="100"/>
  <c r="M208" i="100"/>
  <c r="M206" i="100"/>
  <c r="M205" i="100"/>
  <c r="M204" i="100"/>
  <c r="M203" i="100"/>
  <c r="M202" i="100"/>
  <c r="M201" i="100"/>
  <c r="M200" i="100"/>
  <c r="M199" i="100"/>
  <c r="M198" i="100"/>
  <c r="M197" i="100"/>
  <c r="M196" i="100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6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M7" i="100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M50" i="85"/>
  <c r="M49" i="85"/>
  <c r="M48" i="85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M42" i="82"/>
  <c r="M41" i="82"/>
  <c r="M40" i="82"/>
  <c r="M39" i="82"/>
  <c r="M38" i="82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M13" i="82"/>
  <c r="M12" i="82"/>
  <c r="M11" i="82"/>
  <c r="M10" i="82"/>
  <c r="M9" i="82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J207" i="8" s="1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J105" i="8" s="1"/>
  <c r="P104" i="8"/>
  <c r="I104" i="8"/>
  <c r="J104" i="8" s="1"/>
  <c r="P103" i="8"/>
  <c r="I103" i="8"/>
  <c r="J103" i="8" s="1"/>
  <c r="P82" i="8"/>
  <c r="I82" i="8"/>
  <c r="J82" i="8" s="1"/>
  <c r="P173" i="8"/>
  <c r="I173" i="8"/>
  <c r="J173" i="8" s="1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J186" i="8" s="1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J190" i="8" s="1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3" i="100" l="1"/>
  <c r="M13" i="8"/>
  <c r="P29" i="100"/>
  <c r="M29" i="8"/>
  <c r="P37" i="100"/>
  <c r="M37" i="8"/>
  <c r="P45" i="100"/>
  <c r="M45" i="8"/>
  <c r="P61" i="100"/>
  <c r="M61" i="8"/>
  <c r="P69" i="100"/>
  <c r="M69" i="8"/>
  <c r="P78" i="100"/>
  <c r="M78" i="8"/>
  <c r="P89" i="100"/>
  <c r="M89" i="8"/>
  <c r="P98" i="100"/>
  <c r="M98" i="8"/>
  <c r="P110" i="100"/>
  <c r="M110" i="8"/>
  <c r="P118" i="100"/>
  <c r="M118" i="8"/>
  <c r="P134" i="100"/>
  <c r="M134" i="8"/>
  <c r="P142" i="100"/>
  <c r="M142" i="8"/>
  <c r="P150" i="100"/>
  <c r="M150" i="8"/>
  <c r="P158" i="100"/>
  <c r="M158" i="8"/>
  <c r="P166" i="100"/>
  <c r="M166" i="8"/>
  <c r="P176" i="100"/>
  <c r="M176" i="8"/>
  <c r="P184" i="100"/>
  <c r="M184" i="8"/>
  <c r="P195" i="100"/>
  <c r="M195" i="8"/>
  <c r="P203" i="100"/>
  <c r="M203" i="8"/>
  <c r="P212" i="100"/>
  <c r="M212" i="8"/>
  <c r="P220" i="100"/>
  <c r="M220" i="8"/>
  <c r="P228" i="100"/>
  <c r="M228" i="8"/>
  <c r="P254" i="100"/>
  <c r="M254" i="8"/>
  <c r="P105" i="100"/>
  <c r="M105" i="8"/>
  <c r="P14" i="100"/>
  <c r="M14" i="8"/>
  <c r="P30" i="100"/>
  <c r="M30" i="8"/>
  <c r="P38" i="100"/>
  <c r="M38" i="8"/>
  <c r="P46" i="100"/>
  <c r="M46" i="8"/>
  <c r="P54" i="100"/>
  <c r="M54" i="8"/>
  <c r="P70" i="100"/>
  <c r="M70" i="8"/>
  <c r="P79" i="100"/>
  <c r="M79" i="8"/>
  <c r="P90" i="100"/>
  <c r="M90" i="8"/>
  <c r="P99" i="100"/>
  <c r="M99" i="8"/>
  <c r="P111" i="100"/>
  <c r="M111" i="8"/>
  <c r="P119" i="100"/>
  <c r="M119" i="8"/>
  <c r="P127" i="100"/>
  <c r="M127" i="8"/>
  <c r="P135" i="100"/>
  <c r="M135" i="8"/>
  <c r="P143" i="100"/>
  <c r="M143" i="8"/>
  <c r="P151" i="100"/>
  <c r="M151" i="8"/>
  <c r="P159" i="100"/>
  <c r="M159" i="8"/>
  <c r="P167" i="100"/>
  <c r="M167" i="8"/>
  <c r="P177" i="100"/>
  <c r="M177" i="8"/>
  <c r="P185" i="100"/>
  <c r="M185" i="8"/>
  <c r="P196" i="100"/>
  <c r="M196" i="8"/>
  <c r="P204" i="100"/>
  <c r="M204" i="8"/>
  <c r="P213" i="100"/>
  <c r="M213" i="8"/>
  <c r="P221" i="100"/>
  <c r="M221" i="8"/>
  <c r="P229" i="100"/>
  <c r="M229" i="8"/>
  <c r="P255" i="100"/>
  <c r="M255" i="8"/>
  <c r="P187" i="100"/>
  <c r="M187" i="8"/>
  <c r="P31" i="100"/>
  <c r="M31" i="8"/>
  <c r="P71" i="100"/>
  <c r="M71" i="8"/>
  <c r="P112" i="100"/>
  <c r="M112" i="8"/>
  <c r="P144" i="100"/>
  <c r="M144" i="8"/>
  <c r="P178" i="100"/>
  <c r="M178" i="8"/>
  <c r="P222" i="100"/>
  <c r="M222" i="8"/>
  <c r="P8" i="100"/>
  <c r="M8" i="8"/>
  <c r="P16" i="100"/>
  <c r="M16" i="8"/>
  <c r="P24" i="100"/>
  <c r="M24" i="8"/>
  <c r="P48" i="100"/>
  <c r="M48" i="8"/>
  <c r="P56" i="100"/>
  <c r="M56" i="8"/>
  <c r="P64" i="100"/>
  <c r="M64" i="8"/>
  <c r="P72" i="100"/>
  <c r="M72" i="8"/>
  <c r="P81" i="100"/>
  <c r="M81" i="8"/>
  <c r="P92" i="100"/>
  <c r="M92" i="8"/>
  <c r="P101" i="100"/>
  <c r="M101" i="8"/>
  <c r="P113" i="100"/>
  <c r="M113" i="8"/>
  <c r="P121" i="100"/>
  <c r="M121" i="8"/>
  <c r="P129" i="100"/>
  <c r="M129" i="8"/>
  <c r="P137" i="100"/>
  <c r="M137" i="8"/>
  <c r="P145" i="100"/>
  <c r="M145" i="8"/>
  <c r="P153" i="100"/>
  <c r="M153" i="8"/>
  <c r="P161" i="100"/>
  <c r="M161" i="8"/>
  <c r="P169" i="100"/>
  <c r="M169" i="8"/>
  <c r="P179" i="100"/>
  <c r="M179" i="8"/>
  <c r="P190" i="100"/>
  <c r="M190" i="8"/>
  <c r="P198" i="100"/>
  <c r="M198" i="8"/>
  <c r="P206" i="100"/>
  <c r="M206" i="8"/>
  <c r="P215" i="100"/>
  <c r="M215" i="8"/>
  <c r="P223" i="100"/>
  <c r="M223" i="8"/>
  <c r="P231" i="100"/>
  <c r="M231" i="8"/>
  <c r="P258" i="100"/>
  <c r="M258" i="8"/>
  <c r="P189" i="100"/>
  <c r="M189" i="8"/>
  <c r="P15" i="100"/>
  <c r="M15" i="8"/>
  <c r="P91" i="100"/>
  <c r="M91" i="8"/>
  <c r="P128" i="100"/>
  <c r="M128" i="8"/>
  <c r="P168" i="100"/>
  <c r="M168" i="8"/>
  <c r="P205" i="100"/>
  <c r="M205" i="8"/>
  <c r="P230" i="100"/>
  <c r="M230" i="8"/>
  <c r="P9" i="100"/>
  <c r="M9" i="8"/>
  <c r="P17" i="100"/>
  <c r="M17" i="8"/>
  <c r="P25" i="100"/>
  <c r="M25" i="8"/>
  <c r="P33" i="100"/>
  <c r="M33" i="8"/>
  <c r="P41" i="100"/>
  <c r="M41" i="8"/>
  <c r="P57" i="100"/>
  <c r="M57" i="8"/>
  <c r="P65" i="100"/>
  <c r="M65" i="8"/>
  <c r="P73" i="100"/>
  <c r="M73" i="8"/>
  <c r="P83" i="100"/>
  <c r="M83" i="8"/>
  <c r="P93" i="100"/>
  <c r="M93" i="8"/>
  <c r="P106" i="100"/>
  <c r="M106" i="8"/>
  <c r="P114" i="100"/>
  <c r="M114" i="8"/>
  <c r="P122" i="100"/>
  <c r="M122" i="8"/>
  <c r="P130" i="100"/>
  <c r="M130" i="8"/>
  <c r="P138" i="100"/>
  <c r="M138" i="8"/>
  <c r="P146" i="100"/>
  <c r="M146" i="8"/>
  <c r="P154" i="100"/>
  <c r="M154" i="8"/>
  <c r="P162" i="100"/>
  <c r="M162" i="8"/>
  <c r="P170" i="100"/>
  <c r="M170" i="8"/>
  <c r="P180" i="100"/>
  <c r="M180" i="8"/>
  <c r="P191" i="100"/>
  <c r="M191" i="8"/>
  <c r="P199" i="100"/>
  <c r="M199" i="8"/>
  <c r="P208" i="100"/>
  <c r="M208" i="8"/>
  <c r="P216" i="100"/>
  <c r="M216" i="8"/>
  <c r="P224" i="100"/>
  <c r="M224" i="8"/>
  <c r="P232" i="100"/>
  <c r="M232" i="8"/>
  <c r="P173" i="100"/>
  <c r="M173" i="8"/>
  <c r="P207" i="100"/>
  <c r="M207" i="8"/>
  <c r="P55" i="100"/>
  <c r="M55" i="8"/>
  <c r="P120" i="100"/>
  <c r="M120" i="8"/>
  <c r="P214" i="100"/>
  <c r="M214" i="8"/>
  <c r="P10" i="100"/>
  <c r="M10" i="8"/>
  <c r="P18" i="100"/>
  <c r="M18" i="8"/>
  <c r="P26" i="100"/>
  <c r="M26" i="8"/>
  <c r="P34" i="100"/>
  <c r="M34" i="8"/>
  <c r="P42" i="100"/>
  <c r="M42" i="8"/>
  <c r="P50" i="100"/>
  <c r="M50" i="8"/>
  <c r="P66" i="100"/>
  <c r="M66" i="8"/>
  <c r="P74" i="100"/>
  <c r="M74" i="8"/>
  <c r="P84" i="100"/>
  <c r="M84" i="8"/>
  <c r="P95" i="100"/>
  <c r="M95" i="8"/>
  <c r="P107" i="100"/>
  <c r="M107" i="8"/>
  <c r="P123" i="100"/>
  <c r="M123" i="8"/>
  <c r="P139" i="100"/>
  <c r="M139" i="8"/>
  <c r="P147" i="100"/>
  <c r="M147" i="8"/>
  <c r="P155" i="100"/>
  <c r="M155" i="8"/>
  <c r="P163" i="100"/>
  <c r="M163" i="8"/>
  <c r="P171" i="100"/>
  <c r="M171" i="8"/>
  <c r="P181" i="100"/>
  <c r="M181" i="8"/>
  <c r="P192" i="100"/>
  <c r="M192" i="8"/>
  <c r="P200" i="100"/>
  <c r="M200" i="8"/>
  <c r="P209" i="100"/>
  <c r="M209" i="8"/>
  <c r="P217" i="100"/>
  <c r="M217" i="8"/>
  <c r="P225" i="100"/>
  <c r="M225" i="8"/>
  <c r="P233" i="100"/>
  <c r="M233" i="8"/>
  <c r="P82" i="100"/>
  <c r="M82" i="8"/>
  <c r="P76" i="100"/>
  <c r="M76" i="8"/>
  <c r="P23" i="100"/>
  <c r="M23" i="8"/>
  <c r="P63" i="100"/>
  <c r="M63" i="8"/>
  <c r="P100" i="100"/>
  <c r="M100" i="8"/>
  <c r="P152" i="100"/>
  <c r="M152" i="8"/>
  <c r="P197" i="100"/>
  <c r="M197" i="8"/>
  <c r="P188" i="100"/>
  <c r="M188" i="8"/>
  <c r="P19" i="100"/>
  <c r="M19" i="8"/>
  <c r="P27" i="100"/>
  <c r="M27" i="8"/>
  <c r="P35" i="100"/>
  <c r="M35" i="8"/>
  <c r="P43" i="100"/>
  <c r="M43" i="8"/>
  <c r="P51" i="100"/>
  <c r="M51" i="8"/>
  <c r="P75" i="100"/>
  <c r="M75" i="8"/>
  <c r="P85" i="100"/>
  <c r="M85" i="8"/>
  <c r="P96" i="100"/>
  <c r="M96" i="8"/>
  <c r="P108" i="100"/>
  <c r="M108" i="8"/>
  <c r="P116" i="100"/>
  <c r="M116" i="8"/>
  <c r="P124" i="100"/>
  <c r="M124" i="8"/>
  <c r="P132" i="100"/>
  <c r="M132" i="8"/>
  <c r="P140" i="100"/>
  <c r="M140" i="8"/>
  <c r="P148" i="100"/>
  <c r="M148" i="8"/>
  <c r="P156" i="100"/>
  <c r="M156" i="8"/>
  <c r="P164" i="100"/>
  <c r="M164" i="8"/>
  <c r="P172" i="100"/>
  <c r="M172" i="8"/>
  <c r="P182" i="100"/>
  <c r="M182" i="8"/>
  <c r="P201" i="100"/>
  <c r="M201" i="8"/>
  <c r="P210" i="100"/>
  <c r="M210" i="8"/>
  <c r="P218" i="100"/>
  <c r="M218" i="8"/>
  <c r="P226" i="100"/>
  <c r="M226" i="8"/>
  <c r="P234" i="100"/>
  <c r="M234" i="8"/>
  <c r="P103" i="100"/>
  <c r="M103" i="8"/>
  <c r="P7" i="100"/>
  <c r="M7" i="8"/>
  <c r="P47" i="100"/>
  <c r="M47" i="8"/>
  <c r="P80" i="100"/>
  <c r="M80" i="8"/>
  <c r="P136" i="100"/>
  <c r="M136" i="8"/>
  <c r="P160" i="100"/>
  <c r="M160" i="8"/>
  <c r="P186" i="100"/>
  <c r="M186" i="8"/>
  <c r="P256" i="100"/>
  <c r="M256" i="8"/>
  <c r="P12" i="100"/>
  <c r="M12" i="8"/>
  <c r="P36" i="100"/>
  <c r="M36" i="8"/>
  <c r="P44" i="100"/>
  <c r="M44" i="8"/>
  <c r="P52" i="100"/>
  <c r="M52" i="8"/>
  <c r="P60" i="100"/>
  <c r="M60" i="8"/>
  <c r="P86" i="100"/>
  <c r="M86" i="8"/>
  <c r="P97" i="100"/>
  <c r="M97" i="8"/>
  <c r="P109" i="100"/>
  <c r="M109" i="8"/>
  <c r="P117" i="100"/>
  <c r="M117" i="8"/>
  <c r="P125" i="100"/>
  <c r="M125" i="8"/>
  <c r="P133" i="100"/>
  <c r="M133" i="8"/>
  <c r="P141" i="100"/>
  <c r="M141" i="8"/>
  <c r="P149" i="100"/>
  <c r="M149" i="8"/>
  <c r="P157" i="100"/>
  <c r="M157" i="8"/>
  <c r="P165" i="100"/>
  <c r="M165" i="8"/>
  <c r="P175" i="100"/>
  <c r="M175" i="8"/>
  <c r="P183" i="100"/>
  <c r="M183" i="8"/>
  <c r="P202" i="100"/>
  <c r="M202" i="8"/>
  <c r="P211" i="100"/>
  <c r="M211" i="8"/>
  <c r="P219" i="100"/>
  <c r="M219" i="8"/>
  <c r="P227" i="100"/>
  <c r="M227" i="8"/>
  <c r="P248" i="100"/>
  <c r="M248" i="8"/>
  <c r="P104" i="100"/>
  <c r="M104" i="8"/>
  <c r="P194" i="100"/>
  <c r="M194" i="8"/>
  <c r="P193" i="100"/>
  <c r="M193" i="8"/>
  <c r="P131" i="100"/>
  <c r="M131" i="8"/>
  <c r="P126" i="100"/>
  <c r="M126" i="8"/>
  <c r="P115" i="100"/>
  <c r="M115" i="8"/>
  <c r="P77" i="100"/>
  <c r="M77" i="8"/>
  <c r="P68" i="100"/>
  <c r="M68" i="8"/>
  <c r="P67" i="100"/>
  <c r="M67" i="8"/>
  <c r="P62" i="100"/>
  <c r="M62" i="8"/>
  <c r="P59" i="100"/>
  <c r="M59" i="8"/>
  <c r="P53" i="100"/>
  <c r="M53" i="8"/>
  <c r="P49" i="100"/>
  <c r="M49" i="8"/>
  <c r="P58" i="100"/>
  <c r="M58" i="8"/>
  <c r="P40" i="100"/>
  <c r="M40" i="8"/>
  <c r="P39" i="100"/>
  <c r="M39" i="8"/>
  <c r="P32" i="100"/>
  <c r="M32" i="8"/>
  <c r="P28" i="100"/>
  <c r="M28" i="8"/>
  <c r="P22" i="100"/>
  <c r="M22" i="8"/>
  <c r="P21" i="100"/>
  <c r="M21" i="8"/>
  <c r="P20" i="100"/>
  <c r="M20" i="8"/>
  <c r="P11" i="100"/>
  <c r="M11" i="8"/>
  <c r="P6" i="100"/>
  <c r="M6" i="8"/>
  <c r="E256" i="77"/>
  <c r="E25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256" i="8" l="1"/>
  <c r="J256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I136" i="8"/>
  <c r="J136" i="8" s="1"/>
  <c r="P135" i="8"/>
  <c r="I135" i="8"/>
  <c r="J135" i="8" s="1"/>
  <c r="P134" i="8"/>
  <c r="I134" i="8"/>
  <c r="J134" i="8" s="1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7" i="8"/>
  <c r="J77" i="8" s="1"/>
  <c r="I78" i="8"/>
  <c r="J78" i="8" s="1"/>
  <c r="I79" i="8"/>
  <c r="J79" i="8" s="1"/>
  <c r="I80" i="8"/>
  <c r="J80" i="8" s="1"/>
  <c r="I81" i="8"/>
  <c r="J81" i="8" s="1"/>
  <c r="I83" i="8"/>
  <c r="J83" i="8" s="1"/>
  <c r="I84" i="8"/>
  <c r="J84" i="8" s="1"/>
  <c r="I85" i="8"/>
  <c r="J85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5" i="8"/>
  <c r="J175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76" i="8"/>
  <c r="J76" i="8" s="1"/>
  <c r="I124" i="8"/>
  <c r="J124" i="8" s="1"/>
  <c r="I89" i="8"/>
  <c r="J89" i="8" s="1"/>
  <c r="I38" i="8"/>
  <c r="J38" i="8" s="1"/>
  <c r="I90" i="8"/>
  <c r="J90" i="8" s="1"/>
  <c r="I99" i="8"/>
  <c r="J99" i="8" s="1"/>
  <c r="I100" i="8"/>
  <c r="J100" i="8" s="1"/>
  <c r="I101" i="8"/>
  <c r="J101" i="8" s="1"/>
  <c r="I176" i="8"/>
  <c r="J176" i="8" s="1"/>
  <c r="I137" i="8"/>
  <c r="J137" i="8" s="1"/>
  <c r="I86" i="8"/>
  <c r="J86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147" i="77"/>
  <c r="P17" i="77"/>
  <c r="P228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E39" i="91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255" i="78" l="1"/>
  <c r="G255" i="78" s="1"/>
  <c r="J255" i="78" s="1"/>
  <c r="E255" i="79" s="1"/>
  <c r="G255" i="79" s="1"/>
  <c r="J255" i="79" s="1"/>
  <c r="E256" i="78"/>
  <c r="G256" i="78" s="1"/>
  <c r="J256" i="78" s="1"/>
  <c r="E256" i="79" s="1"/>
  <c r="G256" i="79" s="1"/>
  <c r="J256" i="79" s="1"/>
  <c r="G237" i="96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256" i="80" l="1"/>
  <c r="G256" i="80" s="1"/>
  <c r="J256" i="80" s="1"/>
  <c r="E256" i="81" s="1"/>
  <c r="G256" i="81" s="1"/>
  <c r="J256" i="81" s="1"/>
  <c r="E256" i="82" s="1"/>
  <c r="E255" i="80"/>
  <c r="G255" i="80" s="1"/>
  <c r="J255" i="80" s="1"/>
  <c r="E255" i="81" s="1"/>
  <c r="G255" i="81" s="1"/>
  <c r="J255" i="81" s="1"/>
  <c r="E255" i="82" s="1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E208" i="95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E256" i="83" s="1"/>
  <c r="G255" i="82"/>
  <c r="J255" i="82" s="1"/>
  <c r="E255" i="83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E256" i="84" s="1"/>
  <c r="G255" i="83"/>
  <c r="J255" i="83" s="1"/>
  <c r="E255" i="84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E255" i="85" s="1"/>
  <c r="G104" i="84"/>
  <c r="J104" i="84" s="1"/>
  <c r="G233" i="84"/>
  <c r="J233" i="84" s="1"/>
  <c r="G256" i="84"/>
  <c r="J256" i="84" s="1"/>
  <c r="E256" i="85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E255" i="86" s="1"/>
  <c r="G104" i="85"/>
  <c r="J104" i="85" s="1"/>
  <c r="G256" i="85"/>
  <c r="J256" i="85" s="1"/>
  <c r="E256" i="86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E255" i="87" s="1"/>
  <c r="G104" i="86"/>
  <c r="J104" i="86" s="1"/>
  <c r="G258" i="86"/>
  <c r="J258" i="86" s="1"/>
  <c r="G256" i="86"/>
  <c r="J256" i="86" s="1"/>
  <c r="E256" i="87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E256" i="88" s="1"/>
  <c r="G255" i="87"/>
  <c r="J255" i="87" s="1"/>
  <c r="E255" i="88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E255" i="89" s="1"/>
  <c r="G104" i="88"/>
  <c r="J104" i="88" s="1"/>
  <c r="G258" i="88"/>
  <c r="J258" i="88" s="1"/>
  <c r="G256" i="88"/>
  <c r="J256" i="88" s="1"/>
  <c r="E256" i="89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E255" i="90" s="1"/>
  <c r="G104" i="89"/>
  <c r="J104" i="89" s="1"/>
  <c r="G233" i="89"/>
  <c r="J233" i="89" s="1"/>
  <c r="G256" i="89"/>
  <c r="J256" i="89" s="1"/>
  <c r="E256" i="90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E255" i="91" s="1"/>
  <c r="G104" i="90"/>
  <c r="J104" i="90" s="1"/>
  <c r="G256" i="90"/>
  <c r="J256" i="90" s="1"/>
  <c r="E256" i="91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E255" i="92" s="1"/>
  <c r="G104" i="91"/>
  <c r="J104" i="91" s="1"/>
  <c r="G258" i="91"/>
  <c r="J258" i="91" s="1"/>
  <c r="G256" i="91"/>
  <c r="J256" i="91" s="1"/>
  <c r="E256" i="92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E255" i="93" s="1"/>
  <c r="G104" i="92"/>
  <c r="J104" i="92" s="1"/>
  <c r="G256" i="92"/>
  <c r="J256" i="92" s="1"/>
  <c r="E256" i="93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E255" i="94" s="1"/>
  <c r="G104" i="93"/>
  <c r="J104" i="93" s="1"/>
  <c r="G233" i="93"/>
  <c r="J233" i="93" s="1"/>
  <c r="G256" i="93"/>
  <c r="J256" i="93" s="1"/>
  <c r="E256" i="94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E255" i="95" s="1"/>
  <c r="G104" i="94"/>
  <c r="J104" i="94" s="1"/>
  <c r="G256" i="94"/>
  <c r="J256" i="94" s="1"/>
  <c r="E256" i="95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1" i="96" l="1"/>
  <c r="J21" i="96" s="1"/>
  <c r="J21" i="95"/>
  <c r="G98" i="96"/>
  <c r="J98" i="96" s="1"/>
  <c r="J98" i="95"/>
  <c r="G99" i="96"/>
  <c r="J99" i="96" s="1"/>
  <c r="J99" i="95"/>
  <c r="G93" i="96"/>
  <c r="J93" i="96" s="1"/>
  <c r="J93" i="95"/>
  <c r="G77" i="96"/>
  <c r="J77" i="96" s="1"/>
  <c r="J77" i="95"/>
  <c r="G66" i="96"/>
  <c r="J66" i="96" s="1"/>
  <c r="J66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E256" i="96" s="1"/>
  <c r="G255" i="95"/>
  <c r="J255" i="95" s="1"/>
  <c r="E255" i="96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J227" i="95"/>
  <c r="G236" i="96"/>
  <c r="J236" i="96" s="1"/>
  <c r="J228" i="95"/>
  <c r="G88" i="96"/>
  <c r="J88" i="96" s="1"/>
  <c r="J87" i="95"/>
  <c r="G51" i="96"/>
  <c r="J51" i="96" s="1"/>
  <c r="J51" i="95"/>
  <c r="G49" i="96"/>
  <c r="J49" i="96" s="1"/>
  <c r="J49" i="95"/>
  <c r="G238" i="96"/>
  <c r="J238" i="96" s="1"/>
  <c r="J230" i="95"/>
  <c r="G87" i="96"/>
  <c r="J87" i="96" s="1"/>
  <c r="G88" i="97" s="1"/>
  <c r="J88" i="97" s="1"/>
  <c r="J86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E255" i="97" s="1"/>
  <c r="G104" i="96"/>
  <c r="J104" i="96" s="1"/>
  <c r="G233" i="96"/>
  <c r="J233" i="96" s="1"/>
  <c r="G256" i="96"/>
  <c r="J256" i="96" s="1"/>
  <c r="E256" i="97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E256" i="98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E255" i="98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<sst xmlns="http://schemas.openxmlformats.org/spreadsheetml/2006/main" count="38868" uniqueCount="1435">
  <si>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</si>
  <si>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</si>
  <si>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</si>
  <si>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</si>
  <si>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</si>
  <si>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</si>
  <si>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</si>
  <si>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</si>
  <si>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</si>
  <si>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</si>
  <si>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</si>
  <si>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</si>
  <si>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</si>
  <si>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</si>
  <si>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</si>
  <si>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</si>
  <si>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</si>
  <si>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</si>
  <si>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</si>
  <si>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</si>
  <si>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</si>
  <si>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</si>
  <si>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</si>
  <si>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</si>
  <si>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</si>
  <si>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</si>
  <si>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</si>
  <si>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</si>
  <si>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</si>
  <si>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</si>
  <si>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</si>
  <si>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</si>
  <si>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</si>
  <si>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</si>
  <si>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</si>
  <si>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</si>
  <si>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</si>
  <si>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</si>
  <si>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</si>
  <si>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</si>
  <si>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</si>
  <si>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</si>
  <si>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</si>
  <si>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</si>
  <si>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</si>
  <si>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</si>
  <si>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</si>
  <si>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</si>
  <si>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</si>
  <si>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</si>
  <si>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</si>
  <si>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</si>
  <si>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</si>
  <si>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</si>
  <si>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</si>
  <si>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</si>
  <si>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</si>
  <si>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</si>
  <si>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</si>
  <si>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</si>
  <si>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</si>
  <si>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</si>
  <si>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</si>
  <si>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</si>
  <si>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</si>
  <si>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</si>
  <si>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</si>
  <si>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</si>
  <si>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</si>
  <si>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</si>
  <si>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</si>
  <si>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</si>
  <si>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</si>
  <si>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</si>
  <si>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</si>
  <si>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</si>
  <si>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</si>
  <si>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</si>
  <si>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</si>
  <si>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</si>
  <si>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</si>
  <si>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</si>
  <si>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</si>
  <si>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</si>
  <si>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</si>
  <si>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</si>
  <si>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</si>
  <si>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</si>
  <si>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</si>
  <si>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</si>
  <si>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</si>
  <si>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</si>
  <si>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</si>
  <si>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</si>
  <si>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</si>
  <si>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</si>
  <si>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</si>
  <si>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</si>
  <si>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</si>
  <si>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</si>
  <si>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</si>
  <si>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</si>
  <si>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</si>
  <si>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</si>
  <si>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</si>
  <si>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</si>
  <si>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</si>
  <si>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</si>
  <si>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</si>
  <si>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</si>
  <si>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</si>
  <si>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</si>
  <si>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</si>
  <si>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</si>
  <si>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</si>
  <si>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</si>
  <si>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</si>
  <si>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</si>
  <si>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</si>
  <si>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</si>
  <si>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</si>
  <si>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</si>
  <si>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</si>
  <si>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</si>
  <si>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</si>
  <si>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</si>
  <si>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</si>
  <si>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</si>
  <si>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</si>
  <si>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</si>
  <si>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</si>
  <si>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</si>
  <si>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</si>
  <si>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</si>
  <si>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</si>
  <si>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</si>
  <si>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</si>
  <si>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</si>
  <si>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</si>
  <si>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</si>
  <si>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</si>
  <si>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</si>
  <si>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</si>
  <si>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</si>
  <si>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</si>
  <si>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</si>
  <si>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</si>
  <si>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</si>
  <si>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</si>
  <si>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</si>
  <si>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</si>
  <si>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</si>
  <si>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</si>
  <si>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</si>
  <si>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</si>
  <si>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</si>
  <si>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</si>
  <si>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</si>
  <si>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</si>
  <si>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</si>
  <si>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</si>
  <si>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</si>
  <si>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</si>
  <si>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</si>
  <si>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</si>
  <si>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</si>
  <si>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</si>
  <si>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</si>
  <si>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</si>
  <si>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</si>
  <si>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</si>
  <si>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</si>
  <si>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</si>
  <si>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</si>
  <si>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</si>
  <si>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</si>
  <si>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</si>
  <si>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</si>
  <si>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</si>
  <si>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</si>
  <si>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</si>
  <si>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</si>
  <si>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</si>
  <si>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</si>
  <si>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</si>
  <si>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</si>
  <si>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</si>
  <si>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</si>
  <si>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</si>
  <si>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</si>
  <si>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</si>
  <si>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</si>
  <si>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</si>
  <si>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</si>
  <si>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</si>
  <si>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</si>
  <si>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</si>
  <si>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</si>
  <si>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</si>
  <si>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</si>
  <si>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</si>
  <si>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</si>
  <si>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</si>
  <si>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</si>
  <si>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</si>
  <si>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</si>
  <si>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</si>
  <si>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</si>
  <si>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</si>
  <si>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</si>
  <si>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</si>
  <si>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</si>
  <si>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</si>
  <si>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</si>
  <si>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</si>
  <si>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</si>
  <si>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</si>
  <si>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</si>
  <si>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</si>
  <si>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</si>
  <si>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</si>
  <si>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</si>
  <si>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</si>
  <si>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</si>
  <si>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</si>
  <si>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</si>
  <si>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</si>
  <si>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</si>
  <si>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</si>
  <si>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</si>
  <si>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</si>
  <si>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</si>
  <si>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</si>
  <si>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</si>
  <si>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</si>
  <si>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</si>
  <si>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</si>
  <si>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</si>
  <si>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</si>
  <si>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</si>
  <si>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</si>
  <si>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</si>
  <si>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</si>
  <si>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</si>
  <si>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</si>
  <si>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</si>
  <si>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</si>
  <si>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</si>
  <si>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</si>
  <si>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</si>
  <si>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</si>
  <si>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</si>
  <si>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</si>
  <si>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</si>
  <si>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</si>
  <si>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</si>
  <si>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</si>
  <si>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</si>
  <si>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</si>
  <si>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</si>
  <si>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</si>
  <si>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</si>
  <si>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</si>
  <si>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</si>
  <si>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</si>
  <si>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</si>
  <si>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</si>
  <si>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</si>
  <si>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</si>
  <si>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</si>
  <si>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</si>
  <si>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</si>
  <si>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</si>
  <si>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</si>
  <si>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</si>
  <si>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</si>
  <si>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</si>
  <si>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</si>
  <si>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</si>
  <si>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</si>
  <si>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</si>
  <si>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</si>
  <si>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</si>
  <si>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</si>
  <si>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</si>
  <si>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</si>
  <si>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</si>
  <si>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</si>
  <si>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</si>
  <si>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</si>
  <si>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</si>
  <si>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</si>
  <si>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</si>
  <si>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</si>
  <si>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</si>
  <si>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</si>
  <si>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</si>
  <si>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</si>
  <si>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</si>
  <si>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</si>
  <si>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</si>
  <si>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</si>
  <si>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</si>
  <si>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</si>
  <si>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</si>
  <si>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</si>
  <si>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</si>
  <si>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</si>
  <si>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</si>
  <si>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</si>
  <si>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</si>
  <si>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</si>
  <si>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</si>
  <si>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</si>
  <si>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</si>
  <si>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</si>
  <si>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</si>
  <si>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</si>
  <si>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</si>
  <si>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</si>
  <si>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</si>
  <si>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</si>
  <si>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</si>
  <si>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</si>
  <si>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</si>
  <si>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</si>
  <si>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</si>
  <si>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</si>
  <si>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</si>
  <si>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</si>
  <si>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</si>
  <si>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</si>
  <si>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</si>
  <si>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</si>
  <si>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</si>
  <si>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</si>
  <si>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</si>
  <si>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</si>
  <si>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</si>
  <si>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</si>
  <si>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</si>
  <si>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</si>
  <si>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</si>
  <si>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</si>
  <si>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</si>
  <si>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</si>
  <si>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</si>
  <si>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</si>
  <si>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</si>
  <si>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</si>
  <si>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</si>
  <si>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</si>
  <si>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</si>
  <si>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</si>
  <si>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</si>
  <si>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</si>
  <si>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</si>
  <si>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</si>
  <si>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</si>
  <si>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</si>
  <si>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</si>
  <si>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</si>
  <si>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</si>
  <si>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</si>
  <si>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</si>
  <si>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</si>
  <si>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</si>
  <si>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</si>
  <si>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</si>
  <si>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</si>
  <si>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</si>
  <si>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</si>
  <si>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</si>
  <si>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</si>
  <si>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</si>
  <si>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</si>
  <si>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</si>
  <si>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</si>
  <si>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</si>
  <si>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</si>
  <si>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</si>
  <si>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</si>
  <si>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</si>
  <si>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</si>
  <si>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</si>
  <si>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</si>
  <si>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</si>
  <si>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</si>
  <si>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</si>
  <si>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</si>
  <si>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</si>
  <si>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</si>
  <si>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</si>
  <si>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</si>
  <si>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</si>
  <si>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</si>
  <si>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</si>
  <si>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</si>
  <si>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</si>
  <si>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</si>
  <si>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</si>
  <si>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</si>
  <si>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</si>
  <si>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</si>
  <si>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</si>
  <si>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</si>
  <si>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</si>
  <si>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</si>
  <si>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</si>
  <si>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</si>
  <si>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</si>
  <si>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</si>
  <si>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</si>
  <si>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</si>
  <si>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</si>
  <si>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</si>
  <si>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</si>
  <si>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</si>
  <si>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</si>
  <si>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</si>
  <si>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</si>
  <si>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</si>
  <si>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</si>
  <si>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</si>
  <si>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</si>
  <si>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</si>
  <si>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</si>
  <si>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</si>
  <si>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</si>
  <si>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</si>
  <si>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</si>
  <si>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</si>
  <si>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</si>
  <si>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</si>
  <si>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</si>
  <si>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</si>
  <si>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</si>
  <si>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</si>
  <si>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</si>
  <si>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</si>
  <si>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</si>
  <si>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</si>
  <si>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</si>
  <si>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</si>
  <si>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</si>
  <si>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</si>
  <si>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</si>
  <si>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</si>
  <si>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</si>
  <si>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</si>
  <si>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</si>
  <si>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</si>
  <si>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</si>
  <si>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</si>
  <si>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</si>
  <si>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</si>
  <si>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</si>
  <si>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</si>
  <si>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</si>
  <si>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</si>
  <si>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</si>
  <si>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</si>
  <si>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</si>
  <si>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</si>
  <si>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</si>
  <si>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</si>
  <si>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</si>
  <si>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</si>
  <si>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</si>
  <si>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</si>
  <si>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</si>
  <si>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</si>
  <si>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</si>
  <si>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</si>
  <si>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</si>
  <si>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</si>
  <si>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</si>
  <si>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</si>
  <si>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</si>
  <si>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</si>
  <si>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</si>
  <si>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</si>
  <si>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</si>
  <si>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</si>
  <si>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</si>
  <si>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</si>
  <si>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</si>
  <si>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</si>
  <si>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</si>
  <si>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</si>
  <si>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</si>
  <si>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</si>
  <si>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</si>
  <si>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</si>
  <si>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</si>
  <si>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</si>
  <si>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</si>
  <si>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</si>
  <si>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</si>
  <si>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</si>
  <si>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</si>
  <si>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</si>
  <si>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</si>
  <si>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</si>
  <si>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</si>
  <si>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</si>
  <si>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</si>
  <si>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</si>
  <si>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</si>
  <si>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</si>
  <si>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</si>
  <si>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</si>
  <si>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</si>
  <si>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</si>
  <si>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</si>
  <si>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</si>
  <si>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</si>
  <si>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</si>
  <si>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</si>
  <si>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</si>
  <si>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</si>
  <si>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</si>
  <si>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</si>
  <si>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</si>
  <si>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</si>
  <si>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</si>
  <si>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</si>
  <si>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</si>
  <si>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</si>
  <si>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</si>
  <si>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</si>
  <si>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</si>
  <si>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</si>
  <si>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</si>
  <si>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</si>
  <si>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</si>
  <si>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</si>
  <si>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</si>
  <si>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</si>
  <si>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</si>
  <si>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</si>
  <si>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</si>
  <si>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</si>
  <si>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</si>
  <si>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</si>
  <si>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</si>
  <si>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</si>
  <si>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</si>
  <si>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</si>
  <si>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</si>
  <si>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</si>
  <si>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</si>
  <si>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</si>
  <si>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</si>
  <si>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</si>
  <si>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</si>
  <si>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</si>
  <si>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</si>
  <si>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</si>
  <si>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</si>
  <si>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</si>
  <si>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</si>
  <si>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</si>
  <si>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</si>
  <si>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</si>
  <si>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</si>
  <si>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</si>
  <si>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</si>
  <si>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</si>
  <si>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</si>
  <si>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</si>
  <si>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</si>
  <si>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</si>
  <si>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</si>
  <si>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</si>
  <si>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</si>
  <si>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</si>
  <si>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</si>
  <si>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</si>
  <si>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</si>
  <si>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</si>
  <si>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</si>
  <si>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</si>
  <si>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</si>
  <si>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</si>
  <si>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</si>
  <si>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</si>
  <si>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</si>
  <si>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</si>
  <si>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</si>
  <si>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</si>
  <si>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</si>
  <si>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</si>
  <si>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</si>
  <si>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</si>
  <si>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</si>
  <si>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</si>
  <si>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</si>
  <si>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</si>
  <si>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</si>
  <si>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</si>
  <si>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</si>
  <si>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</si>
  <si>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</si>
  <si>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</si>
  <si>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</si>
  <si>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</si>
  <si>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</si>
  <si>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</si>
  <si>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</si>
  <si>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</si>
  <si>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</si>
  <si>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</si>
  <si>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</si>
  <si>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</si>
  <si>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</si>
  <si>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</si>
  <si>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</si>
  <si>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</si>
  <si>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</si>
  <si>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</si>
  <si>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</si>
  <si>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</si>
  <si>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</si>
  <si>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</si>
  <si>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</si>
  <si>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</si>
  <si>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</si>
  <si>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</si>
  <si>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</si>
  <si>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</si>
  <si>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</si>
  <si>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</si>
  <si>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</si>
  <si>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</si>
  <si>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</si>
  <si>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</si>
  <si>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</si>
  <si>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</si>
  <si>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</si>
  <si>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</si>
  <si>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</si>
  <si>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</si>
  <si>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</si>
  <si>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</si>
  <si>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</si>
  <si>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</si>
  <si>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</si>
  <si>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</si>
  <si>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</si>
  <si>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</si>
  <si>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</si>
  <si>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</si>
  <si>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</si>
  <si>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</si>
  <si>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</si>
  <si>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</si>
  <si>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</si>
  <si>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</si>
  <si>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</si>
  <si>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</si>
  <si>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</si>
  <si>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</si>
  <si>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</si>
  <si>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</si>
  <si>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</si>
  <si>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</si>
  <si>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</si>
  <si>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</si>
  <si>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</si>
  <si>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</si>
  <si>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</si>
  <si>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</si>
  <si>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</si>
  <si>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</si>
  <si>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</si>
  <si>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</si>
  <si>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</si>
  <si>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</si>
  <si>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</si>
  <si>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</si>
  <si>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</si>
  <si>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</si>
  <si>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</si>
  <si>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</si>
  <si>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</si>
  <si>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</si>
  <si>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</si>
  <si>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</si>
  <si>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</si>
  <si>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</si>
  <si>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</si>
  <si>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</si>
  <si>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</si>
  <si>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</si>
  <si>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</si>
  <si>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</si>
  <si>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</si>
  <si>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</si>
  <si>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</si>
  <si>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</si>
  <si>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</si>
  <si>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</si>
  <si>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</si>
  <si>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</si>
  <si>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</si>
  <si>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</si>
  <si>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</si>
  <si>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</si>
  <si>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</si>
  <si>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</si>
  <si>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</si>
  <si>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</si>
  <si>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</si>
  <si>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</si>
  <si>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</si>
  <si>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</si>
  <si>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</si>
  <si>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</si>
  <si>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</si>
  <si>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</si>
  <si>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</si>
  <si>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</si>
  <si>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</si>
  <si>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</si>
  <si>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</si>
  <si>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</si>
  <si>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</si>
  <si>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</si>
  <si>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</si>
  <si>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</si>
  <si>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</si>
  <si>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</si>
  <si>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</si>
  <si>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</si>
  <si>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</si>
  <si>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</si>
  <si>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</si>
  <si>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</si>
  <si>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</si>
  <si>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</si>
  <si>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</si>
  <si>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</si>
  <si>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</si>
  <si>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</si>
  <si>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</si>
  <si>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</si>
  <si>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</si>
  <si>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</si>
  <si>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</si>
  <si>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</si>
  <si>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</si>
  <si>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</si>
  <si>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</si>
  <si>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</si>
  <si>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</si>
  <si>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</si>
  <si>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</si>
  <si>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</si>
  <si>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</si>
  <si>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</si>
  <si>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</si>
  <si>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</si>
  <si>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</si>
  <si>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</si>
  <si>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</si>
  <si>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</si>
  <si>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</si>
  <si>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</si>
  <si>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</si>
  <si>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</si>
  <si>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</si>
  <si>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</si>
  <si>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</si>
  <si>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</si>
  <si>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</si>
  <si>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</si>
  <si>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</si>
  <si>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</si>
  <si>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</si>
  <si>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</si>
  <si>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</si>
  <si>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</si>
  <si>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</si>
  <si>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</si>
  <si>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</si>
  <si>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</si>
  <si>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</si>
  <si>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</si>
  <si>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</si>
  <si>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</si>
  <si>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</si>
  <si>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</si>
  <si>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</si>
  <si>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</si>
  <si>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</si>
  <si>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</si>
  <si>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</si>
  <si>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</si>
  <si>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</si>
  <si>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</si>
  <si>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</si>
  <si>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</si>
  <si>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</si>
  <si>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</si>
  <si>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</si>
  <si>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</si>
  <si>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</si>
  <si>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</si>
  <si>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</si>
  <si>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</si>
  <si>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</si>
  <si>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</si>
  <si>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</si>
  <si>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</si>
  <si>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</si>
  <si>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</si>
  <si>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</si>
  <si>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</si>
  <si>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</si>
  <si>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</si>
  <si>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</si>
  <si>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</si>
  <si>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</si>
  <si>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</si>
  <si>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</si>
  <si>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</si>
  <si>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</si>
  <si>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</si>
  <si>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</si>
  <si>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</si>
  <si>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</si>
  <si>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</si>
  <si>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</si>
  <si>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</si>
  <si>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</si>
  <si>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</si>
  <si>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</si>
  <si>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</si>
  <si>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</si>
  <si>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</si>
  <si>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</si>
  <si>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</si>
  <si>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</si>
  <si>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</si>
  <si>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</si>
  <si>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</si>
  <si>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</si>
  <si>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</si>
  <si>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</si>
  <si>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</si>
  <si>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</si>
  <si>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</si>
  <si>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</si>
  <si>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</si>
  <si>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</si>
  <si>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</si>
  <si>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</si>
  <si>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</si>
  <si>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</si>
  <si>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</si>
  <si>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</si>
  <si>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</si>
  <si>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</si>
  <si>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</si>
  <si>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</si>
  <si>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</si>
  <si>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</si>
  <si>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</si>
  <si>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</si>
  <si>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</si>
  <si>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</si>
  <si>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</si>
  <si>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</si>
  <si>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</si>
  <si>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</si>
  <si>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</si>
  <si>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</si>
  <si>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</si>
  <si>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</si>
  <si>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</si>
  <si>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</si>
  <si>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</si>
  <si>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</si>
  <si>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</si>
  <si>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</si>
  <si>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</si>
  <si>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</si>
  <si>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</si>
  <si>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</si>
  <si>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</si>
  <si>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</si>
  <si>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</si>
  <si>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</si>
  <si>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</si>
  <si>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</si>
  <si>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</si>
  <si>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</si>
  <si>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</si>
  <si>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</si>
  <si>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</si>
  <si>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</si>
  <si>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</si>
  <si>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</si>
  <si>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</si>
  <si>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</si>
  <si>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</si>
  <si>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</si>
  <si>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</si>
  <si>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</si>
  <si>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</si>
  <si>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</si>
  <si>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</si>
  <si>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</si>
  <si>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</si>
  <si>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</si>
  <si>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</si>
  <si>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</si>
  <si>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</si>
  <si>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</si>
  <si>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</si>
  <si>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</si>
  <si>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</si>
  <si>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</si>
  <si>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</si>
  <si>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</si>
  <si>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</si>
  <si>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</si>
  <si>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</si>
  <si>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</si>
  <si>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</si>
  <si>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</si>
  <si>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</si>
  <si>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</si>
  <si>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</si>
  <si>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</si>
  <si>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</si>
  <si>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</si>
  <si>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</si>
  <si>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</si>
  <si>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</si>
  <si>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</si>
  <si>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</si>
  <si>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</si>
  <si>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</si>
  <si>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</si>
  <si>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</si>
  <si>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</si>
  <si>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</si>
  <si>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</si>
  <si>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</si>
  <si>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</si>
  <si>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</si>
  <si>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</si>
  <si>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</si>
  <si>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</si>
  <si>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</si>
  <si>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</si>
  <si>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</si>
  <si>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</si>
  <si>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</si>
  <si>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</si>
  <si>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</si>
  <si>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</si>
  <si>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</si>
  <si>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</si>
  <si>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</si>
  <si>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</si>
  <si>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</si>
  <si>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</si>
  <si>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</si>
  <si>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</si>
  <si>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</si>
  <si>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</si>
  <si>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</si>
  <si>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</si>
  <si>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</si>
  <si>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</si>
  <si>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</si>
  <si>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</si>
  <si>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</si>
  <si>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</si>
  <si>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</si>
  <si>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</si>
  <si>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</si>
  <si>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</si>
  <si>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</si>
  <si>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</si>
  <si>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</si>
  <si>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</si>
  <si>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</si>
  <si>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</si>
  <si>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</si>
  <si>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</si>
  <si>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</si>
  <si>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</si>
  <si>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</si>
  <si>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</si>
  <si>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</si>
  <si>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</si>
  <si>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</si>
  <si>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</si>
  <si>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</si>
  <si>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</si>
  <si>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</si>
  <si>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</si>
  <si>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</si>
  <si>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</si>
  <si>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</si>
  <si>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</si>
  <si>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</si>
  <si>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</si>
  <si>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</si>
  <si>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</si>
  <si>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</si>
  <si>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</si>
  <si>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</si>
  <si>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</si>
  <si>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</si>
  <si>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</si>
  <si>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</si>
  <si>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</si>
  <si>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</si>
  <si>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</si>
  <si>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</si>
  <si>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</si>
  <si>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</si>
  <si>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</si>
  <si>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</si>
  <si>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</si>
  <si>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</si>
  <si>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</si>
  <si>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</si>
  <si>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</si>
  <si>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</si>
  <si>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</si>
  <si>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</si>
  <si>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</si>
  <si>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</si>
  <si>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</si>
  <si>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</si>
  <si>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</si>
  <si>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</si>
  <si>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</si>
  <si>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</si>
  <si>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</si>
  <si>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</si>
  <si>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</si>
  <si>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</si>
  <si>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</si>
  <si>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</si>
  <si>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</si>
  <si>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</si>
  <si>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</si>
  <si>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</si>
  <si>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</si>
  <si>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</si>
  <si>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</si>
  <si>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</si>
  <si>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</si>
  <si>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</si>
  <si>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</si>
  <si>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</si>
  <si>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</si>
  <si>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</si>
  <si>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</si>
  <si>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</si>
  <si>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</si>
  <si>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</si>
  <si>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</si>
  <si>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</si>
  <si>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</si>
  <si>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</si>
  <si>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</si>
  <si>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</si>
  <si>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</si>
  <si>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</si>
  <si>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</si>
  <si>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</si>
  <si>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</si>
  <si>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</si>
  <si>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</si>
  <si>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</si>
  <si>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</si>
  <si>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</si>
  <si>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</si>
  <si>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</si>
  <si>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</si>
  <si>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</si>
  <si>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</si>
  <si>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</si>
  <si>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</si>
  <si>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</si>
  <si>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</si>
  <si>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</si>
  <si>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</si>
  <si>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</si>
  <si>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</si>
  <si>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</si>
  <si>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</si>
  <si>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</si>
  <si>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</si>
  <si>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</si>
  <si>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</si>
  <si>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</si>
  <si>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</si>
  <si>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</si>
  <si>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</si>
  <si>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</si>
  <si>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</si>
  <si>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</si>
  <si>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</si>
  <si>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</si>
  <si>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</si>
  <si>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</si>
  <si>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</si>
  <si>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</si>
  <si>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</si>
  <si>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</si>
  <si>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</si>
  <si>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</si>
  <si>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</si>
  <si>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</si>
  <si>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</si>
  <si>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</si>
  <si>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</si>
  <si>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</si>
  <si>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</si>
  <si>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</si>
  <si>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</si>
  <si>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</si>
  <si>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</si>
  <si>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</si>
  <si>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</si>
  <si>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</si>
  <si>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</si>
  <si>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</si>
  <si>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</si>
  <si>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</si>
  <si>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</si>
  <si>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</si>
  <si>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</si>
  <si>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</si>
  <si>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</si>
  <si>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</si>
  <si>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</si>
  <si>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</si>
  <si>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</si>
  <si>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</si>
  <si>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</si>
  <si>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</si>
  <si>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</si>
  <si>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</si>
  <si>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</si>
  <si>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</si>
  <si>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</si>
  <si>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</si>
  <si>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</si>
  <si>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</si>
  <si>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</si>
  <si>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</si>
  <si>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</si>
  <si>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</si>
  <si>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</si>
  <si>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</si>
  <si>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</si>
  <si>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</si>
  <si>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</si>
  <si>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</si>
  <si>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</si>
  <si>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</si>
  <si>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</si>
  <si>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</si>
  <si>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</si>
  <si>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</si>
  <si>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</si>
  <si>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</si>
  <si>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</si>
  <si>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</si>
  <si>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</si>
  <si>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</si>
  <si>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</si>
  <si>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</si>
  <si>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</si>
  <si>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</si>
  <si>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</si>
  <si>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</si>
  <si>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</si>
  <si>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</si>
  <si>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</si>
  <si>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</si>
  <si>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</si>
  <si>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</si>
  <si>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</si>
  <si>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</si>
  <si>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</si>
  <si>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</si>
  <si>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</si>
  <si>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</si>
  <si>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</si>
  <si>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</si>
  <si>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</si>
  <si>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</si>
  <si>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</si>
  <si>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</si>
  <si>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</si>
  <si>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</si>
  <si>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</si>
  <si>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</si>
  <si>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</si>
  <si>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</si>
  <si>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</si>
  <si>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</si>
  <si>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</si>
  <si>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</si>
  <si>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</si>
  <si>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</si>
  <si>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</si>
  <si>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</si>
  <si>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</si>
  <si>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</si>
  <si>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</si>
  <si>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</si>
  <si>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</si>
  <si>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</si>
  <si>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</si>
  <si>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</si>
  <si>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</si>
  <si>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</si>
  <si>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</si>
  <si>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</si>
  <si>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</si>
  <si>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</si>
  <si>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</si>
  <si>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</si>
  <si>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</si>
  <si>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</si>
  <si>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</si>
  <si>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</si>
  <si>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</si>
  <si>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</si>
  <si>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</si>
  <si>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</si>
  <si>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</si>
  <si>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</si>
  <si>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</si>
  <si>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</si>
  <si>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</si>
  <si>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</si>
  <si>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</si>
  <si>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</si>
  <si>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</si>
  <si>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</si>
  <si>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</si>
  <si>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</si>
  <si>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</si>
  <si>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</si>
  <si>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</si>
  <si>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</si>
  <si>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</si>
  <si>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</si>
  <si>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</si>
  <si>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</si>
  <si>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</si>
  <si>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</si>
  <si>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</si>
  <si>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</si>
  <si>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</si>
  <si>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</si>
  <si>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</si>
  <si>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</si>
  <si>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</si>
  <si>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</si>
  <si>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</si>
  <si>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</si>
  <si>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</si>
  <si>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</si>
  <si>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</si>
  <si>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</si>
  <si>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</si>
  <si>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</si>
  <si>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</si>
  <si>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</si>
  <si>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</si>
  <si>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</si>
  <si>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</si>
  <si>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</si>
  <si>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</si>
  <si>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</si>
  <si>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</si>
  <si>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</si>
  <si>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</si>
  <si>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</si>
  <si>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</si>
  <si>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</si>
  <si>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</si>
  <si>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</si>
  <si>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</si>
  <si>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</si>
  <si>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</si>
  <si>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</si>
  <si>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</si>
  <si>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</si>
  <si>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</si>
  <si>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</si>
  <si>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</si>
  <si>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</si>
  <si>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</si>
  <si>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</si>
  <si>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</si>
  <si>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</si>
  <si>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</si>
  <si>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</si>
  <si>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</si>
  <si>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</si>
  <si>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</si>
  <si>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</si>
  <si>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</si>
  <si>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</si>
  <si>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</si>
  <si>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</si>
  <si>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</si>
  <si>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</si>
  <si>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</si>
  <si>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</si>
  <si>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</si>
  <si>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</si>
  <si>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</si>
  <si>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</si>
  <si>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</si>
  <si>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</si>
  <si>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</si>
  <si>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</si>
  <si>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</si>
  <si>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</si>
  <si>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</si>
  <si>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</si>
  <si>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</si>
  <si>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</si>
  <si>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</si>
  <si>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</si>
  <si>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</si>
  <si>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</si>
  <si>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</si>
  <si>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</si>
  <si>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</si>
  <si>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</si>
  <si>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</si>
  <si>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</si>
  <si>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</si>
  <si>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</si>
  <si>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</si>
  <si>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</si>
  <si>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</si>
  <si>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</si>
  <si>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</si>
  <si>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</si>
  <si>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</si>
  <si>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</si>
  <si>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</si>
  <si>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</si>
  <si>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</si>
  <si>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</si>
  <si>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</si>
  <si>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</si>
  <si>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</si>
  <si>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</si>
  <si>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</si>
  <si>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</si>
  <si>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</si>
  <si>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</si>
  <si>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</si>
  <si>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</si>
  <si>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</si>
  <si>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</si>
  <si>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</si>
  <si>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</si>
  <si>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</si>
  <si>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</si>
  <si>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</si>
  <si>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</si>
  <si>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</si>
  <si>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</si>
  <si>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</si>
  <si>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</si>
  <si>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</si>
  <si>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</si>
  <si>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</si>
  <si>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</si>
  <si>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</si>
  <si>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</si>
  <si>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</si>
  <si>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</si>
  <si>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</si>
  <si>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</si>
  <si>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</si>
  <si>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</si>
  <si>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</si>
  <si>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</si>
  <si>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</si>
  <si>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</si>
  <si>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</si>
  <si>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</si>
  <si>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</si>
  <si>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</si>
  <si>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</si>
  <si>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</si>
  <si>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</si>
  <si>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</si>
  <si>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</si>
  <si>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</si>
  <si>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</si>
  <si>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</si>
  <si>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</si>
  <si>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</si>
  <si>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</si>
  <si>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</si>
  <si>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</si>
  <si>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</si>
  <si>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</si>
  <si>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</si>
  <si>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</si>
  <si>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</si>
  <si>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</si>
  <si>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</si>
  <si>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</si>
  <si>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</si>
  <si>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3 ใหม่ วันที่ 1-30  เม. ย. 2568</t>
  </si>
  <si>
    <t>สรุปยอดขาย บูธ ลำพยา 3 ใหม่ วันที่ 1-30  เม.ย.  2568</t>
  </si>
  <si>
    <t>บูธ  ลำพยา 3 ใหม่ วันที่ 1-30  เม.ย. 2568</t>
  </si>
  <si>
    <t>มาม่อนคัฟ รวมรส  ( 6 ชิ้น )</t>
  </si>
  <si>
    <t>พุดดิ่งชาไทย</t>
  </si>
  <si>
    <t>บราวนี่บลูเบอรี่ครีมซีส</t>
  </si>
  <si>
    <t>ขนมปังกระเทียมครีมซีส</t>
  </si>
  <si>
    <t>โยกลำ 3 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</si>
</sst>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2" fillId="23" borderId="0" xfId="0" applyNumberFormat="1" applyFont="1" applyFill="1"/>
    <xf numFmtId="43" fontId="6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awBonG/Desktop/&#3652;&#3615;&#3621;&#3660;&#3591;&#3634;&#3609;&#3610;&#3641;&#3658;&#3595;%202/Stock/&#3611;&#3637;%2068/&#3648;&#3604;&#3639;&#3629;&#3609;%20&#3617;&#3637;.&#3588;.%2068/&#3610;&#3641;&#3608;%20&#3621;&#3635;&#3614;&#3618;&#3634;%20%203%20&#3651;&#3627;&#3617;&#3656;%20&#3648;&#3604;&#3639;&#3629;&#3609;%20&#3617;&#3637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51">
          <cell r="J251">
            <v>1</v>
          </cell>
        </row>
        <row r="252">
          <cell r="J252">
            <v>0</v>
          </cell>
        </row>
        <row r="254">
          <cell r="J254">
            <v>0</v>
          </cell>
        </row>
      </sheetData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X265" sqref="X265"/>
      <selection pane="bottomLeft" activeCell="X265" sqref="X26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X265" sqref="X265"/>
      <selection pane="topRight" activeCell="X265" sqref="X265"/>
      <selection pane="bottomLeft" activeCell="X265" sqref="X265"/>
      <selection pane="bottomRight" activeCell="X265" sqref="X26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18" activePane="bottomRight" state="frozen"/>
      <selection activeCell="X265" sqref="X265"/>
      <selection pane="topRight" activeCell="X265" sqref="X265"/>
      <selection pane="bottomLeft" activeCell="X265" sqref="X265"/>
      <selection pane="bottomRight" activeCell="Q2" sqref="Q2:AD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6.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2.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6" t="s">
        <v>1427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92"/>
      <c r="P2" s="68"/>
      <c r="Q2" s="166" t="s">
        <v>1428</v>
      </c>
      <c r="R2" s="166"/>
      <c r="S2" s="166"/>
      <c r="T2" s="166"/>
      <c r="U2" s="166"/>
      <c r="V2" s="166"/>
      <c r="W2" s="166"/>
      <c r="X2" s="166"/>
      <c r="Y2" s="166"/>
      <c r="Z2" s="166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67" t="s">
        <v>273</v>
      </c>
      <c r="J3" s="130" t="s">
        <v>7</v>
      </c>
      <c r="K3" s="131" t="s">
        <v>8</v>
      </c>
      <c r="L3" s="131"/>
      <c r="M3" s="131"/>
      <c r="N3" s="130" t="s">
        <v>9</v>
      </c>
      <c r="O3" s="132" t="s">
        <v>274</v>
      </c>
      <c r="P3" s="134" t="s">
        <v>275</v>
      </c>
      <c r="Q3" s="171" t="s">
        <v>214</v>
      </c>
      <c r="R3" s="171" t="s">
        <v>215</v>
      </c>
      <c r="S3" s="171" t="s">
        <v>10</v>
      </c>
      <c r="T3" s="171" t="s">
        <v>216</v>
      </c>
      <c r="U3" s="171" t="s">
        <v>217</v>
      </c>
      <c r="V3" s="169" t="s">
        <v>218</v>
      </c>
      <c r="W3" s="169" t="s">
        <v>219</v>
      </c>
      <c r="X3" s="169" t="s">
        <v>220</v>
      </c>
      <c r="Y3" s="171" t="s">
        <v>221</v>
      </c>
      <c r="Z3" s="172" t="s">
        <v>222</v>
      </c>
      <c r="AA3" s="126" t="s">
        <v>1361</v>
      </c>
      <c r="AB3" s="127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68"/>
      <c r="J4" s="130"/>
      <c r="K4" s="63" t="s">
        <v>12</v>
      </c>
      <c r="L4" s="42" t="s">
        <v>13</v>
      </c>
      <c r="M4" s="63" t="s">
        <v>14</v>
      </c>
      <c r="N4" s="130"/>
      <c r="O4" s="133"/>
      <c r="P4" s="135"/>
      <c r="Q4" s="171"/>
      <c r="R4" s="171"/>
      <c r="S4" s="171"/>
      <c r="T4" s="171"/>
      <c r="U4" s="171"/>
      <c r="V4" s="170"/>
      <c r="W4" s="170"/>
      <c r="X4" s="170"/>
      <c r="Y4" s="171"/>
      <c r="Z4" s="173"/>
      <c r="AA4" s="126"/>
      <c r="AB4" s="128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77</v>
      </c>
      <c r="G5" s="43">
        <f t="shared" ref="G5:G85" si="0">+E5+F5</f>
        <v>89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4150</v>
      </c>
      <c r="N5" s="19"/>
      <c r="O5" s="122">
        <v>18.97</v>
      </c>
      <c r="P5" s="79">
        <f>+K5*O5</f>
        <v>1574.51</v>
      </c>
      <c r="Q5" s="45">
        <v>1</v>
      </c>
      <c r="R5" s="46">
        <f>+'1'!N262</f>
        <v>2617</v>
      </c>
      <c r="S5" s="46">
        <f>+'1'!N267</f>
        <v>200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645</v>
      </c>
      <c r="X5" s="46">
        <f>+R5-S5-T5-U5-V5-W5</f>
        <v>1757</v>
      </c>
      <c r="Y5" s="46">
        <f>+'1'!N269</f>
        <v>1757</v>
      </c>
      <c r="Z5" s="47">
        <f>+Y5-X5</f>
        <v>0</v>
      </c>
      <c r="AA5" s="121" t="s">
        <v>1363</v>
      </c>
      <c r="AB5" s="47">
        <f>+W5+Y5</f>
        <v>2402</v>
      </c>
      <c r="AC5" s="58">
        <f>+W5+Y5+Z5</f>
        <v>2402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97</v>
      </c>
      <c r="G6" s="43">
        <f t="shared" si="0"/>
        <v>115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11100</v>
      </c>
      <c r="N6" s="19"/>
      <c r="O6" s="122">
        <v>36.43</v>
      </c>
      <c r="P6" s="79">
        <f t="shared" ref="P6:P70" si="2">+K6*O6</f>
        <v>4043.73</v>
      </c>
      <c r="Q6" s="45">
        <v>2</v>
      </c>
      <c r="R6" s="46">
        <f>+'2'!N262</f>
        <v>1380</v>
      </c>
      <c r="S6" s="46">
        <f>+'2'!N267</f>
        <v>215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510</v>
      </c>
      <c r="X6" s="46">
        <f>+R6-S6-T6-U6-V6-W6</f>
        <v>640</v>
      </c>
      <c r="Y6" s="46">
        <f>+'2'!N269</f>
        <v>640</v>
      </c>
      <c r="Z6" s="47">
        <f t="shared" ref="Z6:Z35" si="3">+Y6-X6</f>
        <v>0</v>
      </c>
      <c r="AA6" s="121" t="s">
        <v>1364</v>
      </c>
      <c r="AB6" s="47">
        <f t="shared" ref="AB6:AB35" si="4">+W6+Y6</f>
        <v>1150</v>
      </c>
      <c r="AC6" s="58">
        <f t="shared" ref="AC6:AC35" si="5">+W6+Y6+Z6</f>
        <v>1150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940</v>
      </c>
      <c r="S7" s="46">
        <f>+'3'!N267</f>
        <v>145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250</v>
      </c>
      <c r="X7" s="46">
        <f>+R7-S7-T7-U7-V7-W7</f>
        <v>530</v>
      </c>
      <c r="Y7" s="46">
        <f>+'3'!N269</f>
        <v>530</v>
      </c>
      <c r="Z7" s="47">
        <f>+Y7-X7</f>
        <v>0</v>
      </c>
      <c r="AA7" s="121" t="s">
        <v>1365</v>
      </c>
      <c r="AB7" s="47">
        <f>+W7+Y7</f>
        <v>780</v>
      </c>
      <c r="AC7" s="58">
        <f t="shared" si="5"/>
        <v>780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2305</v>
      </c>
      <c r="S8" s="46">
        <f>+'4'!N267</f>
        <v>290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1635</v>
      </c>
      <c r="X8" s="46">
        <f t="shared" ref="X8" si="6">+R8-S8-T8-U8-V8-W8</f>
        <v>380</v>
      </c>
      <c r="Y8" s="46">
        <f>+'4'!N269</f>
        <v>380</v>
      </c>
      <c r="Z8" s="47">
        <f t="shared" si="3"/>
        <v>0</v>
      </c>
      <c r="AA8" s="121" t="s">
        <v>1366</v>
      </c>
      <c r="AB8" s="47">
        <f t="shared" si="4"/>
        <v>2015</v>
      </c>
      <c r="AC8" s="58">
        <f t="shared" si="5"/>
        <v>2015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2180</v>
      </c>
      <c r="S9" s="46">
        <f>+'5'!N267</f>
        <v>50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1370</v>
      </c>
      <c r="X9" s="46">
        <f t="shared" ref="X9:X34" si="7">+R9-S9-T9-U9-V9-W9</f>
        <v>745</v>
      </c>
      <c r="Y9" s="46">
        <f>+'5'!N269</f>
        <v>745</v>
      </c>
      <c r="Z9" s="47">
        <f t="shared" si="3"/>
        <v>0</v>
      </c>
      <c r="AA9" s="98" t="s">
        <v>1367</v>
      </c>
      <c r="AB9" s="47">
        <f t="shared" si="4"/>
        <v>2115</v>
      </c>
      <c r="AC9" s="58">
        <f t="shared" si="5"/>
        <v>2115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3895</v>
      </c>
      <c r="S10" s="46">
        <f>+'6'!N267</f>
        <v>510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1120</v>
      </c>
      <c r="X10" s="46">
        <f t="shared" si="7"/>
        <v>2250</v>
      </c>
      <c r="Y10" s="46">
        <f>+'6'!N269</f>
        <v>2250</v>
      </c>
      <c r="Z10" s="47">
        <f t="shared" si="3"/>
        <v>0</v>
      </c>
      <c r="AA10" s="98" t="s">
        <v>1368</v>
      </c>
      <c r="AB10" s="47">
        <f t="shared" si="4"/>
        <v>3370</v>
      </c>
      <c r="AC10" s="58">
        <f t="shared" si="5"/>
        <v>3370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60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2250</v>
      </c>
      <c r="N11" s="19"/>
      <c r="O11" s="122">
        <v>19.36</v>
      </c>
      <c r="P11" s="79">
        <f t="shared" si="2"/>
        <v>871.19999999999993</v>
      </c>
      <c r="Q11" s="45">
        <v>7</v>
      </c>
      <c r="R11" s="46">
        <f>+'7'!N262</f>
        <v>4270</v>
      </c>
      <c r="S11" s="46">
        <f>+'7'!N267</f>
        <v>320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2030</v>
      </c>
      <c r="X11" s="46">
        <f t="shared" si="7"/>
        <v>1905</v>
      </c>
      <c r="Y11" s="46">
        <f>+'7'!N269</f>
        <v>1905</v>
      </c>
      <c r="Z11" s="47">
        <f t="shared" si="3"/>
        <v>0</v>
      </c>
      <c r="AA11" s="121" t="s">
        <v>1369</v>
      </c>
      <c r="AB11" s="47">
        <f t="shared" si="4"/>
        <v>3935</v>
      </c>
      <c r="AC11" s="58">
        <f t="shared" si="5"/>
        <v>3935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1640</v>
      </c>
      <c r="S12" s="46">
        <f>+'8'!N267</f>
        <v>140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630</v>
      </c>
      <c r="X12" s="46">
        <f t="shared" si="7"/>
        <v>870</v>
      </c>
      <c r="Y12" s="46">
        <f>+'8'!N269</f>
        <v>870</v>
      </c>
      <c r="Z12" s="47">
        <f t="shared" si="3"/>
        <v>0</v>
      </c>
      <c r="AA12" s="121" t="s">
        <v>1363</v>
      </c>
      <c r="AB12" s="47">
        <f t="shared" si="4"/>
        <v>1500</v>
      </c>
      <c r="AC12" s="58">
        <f t="shared" si="5"/>
        <v>1500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3680</v>
      </c>
      <c r="S13" s="46">
        <f>+'9'!N267</f>
        <v>270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510</v>
      </c>
      <c r="X13" s="46">
        <f>+R13-S13-T13-U13-V13-W13</f>
        <v>2885</v>
      </c>
      <c r="Y13" s="46">
        <f>+'9'!N269</f>
        <v>2885</v>
      </c>
      <c r="Z13" s="47">
        <f t="shared" si="3"/>
        <v>0</v>
      </c>
      <c r="AA13" s="121" t="s">
        <v>1364</v>
      </c>
      <c r="AB13" s="47">
        <f t="shared" si="4"/>
        <v>3395</v>
      </c>
      <c r="AC13" s="58">
        <f t="shared" si="5"/>
        <v>3395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1960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1025</v>
      </c>
      <c r="X14" s="46">
        <f t="shared" si="7"/>
        <v>935</v>
      </c>
      <c r="Y14" s="46">
        <f>+'10'!N269</f>
        <v>935</v>
      </c>
      <c r="Z14" s="47">
        <f t="shared" si="3"/>
        <v>0</v>
      </c>
      <c r="AA14" s="121" t="s">
        <v>1365</v>
      </c>
      <c r="AB14" s="47">
        <f t="shared" si="4"/>
        <v>1960</v>
      </c>
      <c r="AC14" s="58">
        <f t="shared" si="5"/>
        <v>1960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9">
        <f t="shared" si="2"/>
        <v>0</v>
      </c>
      <c r="Q15" s="45">
        <v>11</v>
      </c>
      <c r="R15" s="46">
        <f>+'11'!N262</f>
        <v>1960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1025</v>
      </c>
      <c r="X15" s="46">
        <f t="shared" si="7"/>
        <v>935</v>
      </c>
      <c r="Y15" s="46">
        <f>+'11'!N269</f>
        <v>935</v>
      </c>
      <c r="Z15" s="47">
        <f t="shared" si="3"/>
        <v>0</v>
      </c>
      <c r="AA15" s="121" t="s">
        <v>1366</v>
      </c>
      <c r="AB15" s="47">
        <f t="shared" si="4"/>
        <v>1960</v>
      </c>
      <c r="AC15" s="58">
        <f t="shared" si="5"/>
        <v>1960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3870</v>
      </c>
      <c r="S16" s="46">
        <f>+'12'!N267</f>
        <v>390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1305</v>
      </c>
      <c r="X16" s="46">
        <f t="shared" si="7"/>
        <v>2160</v>
      </c>
      <c r="Y16" s="46">
        <f>+'12'!N269</f>
        <v>2160</v>
      </c>
      <c r="Z16" s="47">
        <f t="shared" si="3"/>
        <v>0</v>
      </c>
      <c r="AA16" s="98" t="s">
        <v>1367</v>
      </c>
      <c r="AB16" s="47">
        <f t="shared" si="4"/>
        <v>3465</v>
      </c>
      <c r="AC16" s="58">
        <f t="shared" si="5"/>
        <v>3465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2225</v>
      </c>
      <c r="S17" s="46">
        <f>+'13'!N267</f>
        <v>50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1285</v>
      </c>
      <c r="X17" s="46">
        <f>+R17-S17-T17-U17-V17-W17</f>
        <v>890</v>
      </c>
      <c r="Y17" s="46">
        <f>+'13'!N269</f>
        <v>890</v>
      </c>
      <c r="Z17" s="47">
        <f t="shared" si="3"/>
        <v>0</v>
      </c>
      <c r="AA17" s="98" t="s">
        <v>1368</v>
      </c>
      <c r="AB17" s="47">
        <f t="shared" si="4"/>
        <v>2175</v>
      </c>
      <c r="AC17" s="58">
        <f t="shared" si="5"/>
        <v>2175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45</v>
      </c>
      <c r="G18" s="43">
        <f t="shared" si="0"/>
        <v>51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2400</v>
      </c>
      <c r="N18" s="19"/>
      <c r="O18" s="122">
        <v>19.12</v>
      </c>
      <c r="P18" s="79">
        <f t="shared" si="2"/>
        <v>917.76</v>
      </c>
      <c r="Q18" s="45">
        <v>14</v>
      </c>
      <c r="R18" s="46">
        <f>+'14'!N262</f>
        <v>8165</v>
      </c>
      <c r="S18" s="46">
        <f>+'14'!N267</f>
        <v>840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2660</v>
      </c>
      <c r="X18" s="46">
        <f t="shared" si="7"/>
        <v>4650</v>
      </c>
      <c r="Y18" s="46">
        <f>+'14'!N269</f>
        <v>4650</v>
      </c>
      <c r="Z18" s="47">
        <f t="shared" si="3"/>
        <v>0</v>
      </c>
      <c r="AA18" s="121" t="s">
        <v>1369</v>
      </c>
      <c r="AB18" s="99">
        <f t="shared" si="4"/>
        <v>7310</v>
      </c>
      <c r="AC18" s="125">
        <f t="shared" si="5"/>
        <v>7310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5475</v>
      </c>
      <c r="S19" s="46">
        <f>+'15'!N267</f>
        <v>640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1165</v>
      </c>
      <c r="X19" s="46">
        <f t="shared" si="7"/>
        <v>3655</v>
      </c>
      <c r="Y19" s="46">
        <f>+'15'!N269</f>
        <v>3655</v>
      </c>
      <c r="Z19" s="47">
        <f t="shared" si="3"/>
        <v>0</v>
      </c>
      <c r="AA19" s="121" t="s">
        <v>1363</v>
      </c>
      <c r="AB19" s="47">
        <f t="shared" si="4"/>
        <v>4820</v>
      </c>
      <c r="AC19" s="58">
        <f t="shared" si="5"/>
        <v>4820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29</v>
      </c>
      <c r="G20" s="43">
        <f t="shared" si="0"/>
        <v>32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1885</v>
      </c>
      <c r="N20" s="19"/>
      <c r="O20" s="90">
        <v>22.25</v>
      </c>
      <c r="P20" s="79">
        <f t="shared" si="2"/>
        <v>645.25</v>
      </c>
      <c r="Q20" s="45">
        <v>16</v>
      </c>
      <c r="R20" s="46">
        <f>+'16'!N262</f>
        <v>3080</v>
      </c>
      <c r="S20" s="46">
        <f>+'16'!N267</f>
        <v>540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100</v>
      </c>
      <c r="X20" s="46">
        <f t="shared" si="7"/>
        <v>2425</v>
      </c>
      <c r="Y20" s="46">
        <f>+'16'!N269</f>
        <v>2425</v>
      </c>
      <c r="Z20" s="47">
        <f t="shared" si="3"/>
        <v>0</v>
      </c>
      <c r="AA20" s="121" t="s">
        <v>1364</v>
      </c>
      <c r="AB20" s="47">
        <f t="shared" si="4"/>
        <v>2525</v>
      </c>
      <c r="AC20" s="58">
        <f t="shared" si="5"/>
        <v>2525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26</v>
      </c>
      <c r="G21" s="43">
        <f t="shared" si="0"/>
        <v>29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2040</v>
      </c>
      <c r="N21" s="19"/>
      <c r="O21" s="90">
        <v>22.85</v>
      </c>
      <c r="P21" s="79">
        <f t="shared" si="2"/>
        <v>548.40000000000009</v>
      </c>
      <c r="Q21" s="45">
        <v>17</v>
      </c>
      <c r="R21" s="46">
        <f>+'17'!N262</f>
        <v>1720</v>
      </c>
      <c r="S21" s="46">
        <f>+'17'!N267</f>
        <v>230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420</v>
      </c>
      <c r="X21" s="46">
        <f t="shared" si="7"/>
        <v>1055</v>
      </c>
      <c r="Y21" s="46">
        <f>+'17'!N269</f>
        <v>1055</v>
      </c>
      <c r="Z21" s="47">
        <f t="shared" si="3"/>
        <v>0</v>
      </c>
      <c r="AA21" s="121" t="s">
        <v>1365</v>
      </c>
      <c r="AB21" s="47">
        <f t="shared" si="4"/>
        <v>1475</v>
      </c>
      <c r="AC21" s="58">
        <f t="shared" si="5"/>
        <v>1475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73</v>
      </c>
      <c r="G22" s="43">
        <f t="shared" si="0"/>
        <v>94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7600</v>
      </c>
      <c r="N22" s="19"/>
      <c r="O22" s="122">
        <v>27.98</v>
      </c>
      <c r="P22" s="79">
        <f t="shared" si="2"/>
        <v>2126.48</v>
      </c>
      <c r="Q22" s="45">
        <v>18</v>
      </c>
      <c r="R22" s="46">
        <f>+'18'!N262</f>
        <v>1945</v>
      </c>
      <c r="S22" s="46">
        <f>+'18'!N267</f>
        <v>100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495</v>
      </c>
      <c r="X22" s="46">
        <f t="shared" si="7"/>
        <v>1335</v>
      </c>
      <c r="Y22" s="46">
        <f>+'18'!N269</f>
        <v>1335</v>
      </c>
      <c r="Z22" s="47">
        <f t="shared" si="3"/>
        <v>0</v>
      </c>
      <c r="AA22" s="121" t="s">
        <v>1366</v>
      </c>
      <c r="AB22" s="47">
        <f t="shared" si="4"/>
        <v>1830</v>
      </c>
      <c r="AC22" s="58">
        <f t="shared" si="5"/>
        <v>1830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20</v>
      </c>
      <c r="G23" s="43">
        <f t="shared" si="0"/>
        <v>20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20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1885</v>
      </c>
      <c r="S23" s="46">
        <f>+'19'!N267</f>
        <v>70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515</v>
      </c>
      <c r="X23" s="46">
        <f t="shared" si="7"/>
        <v>1285</v>
      </c>
      <c r="Y23" s="46">
        <f>+'19'!N269</f>
        <v>1285</v>
      </c>
      <c r="Z23" s="47">
        <f t="shared" si="3"/>
        <v>0</v>
      </c>
      <c r="AA23" s="98" t="s">
        <v>1367</v>
      </c>
      <c r="AB23" s="47">
        <f t="shared" si="4"/>
        <v>1800</v>
      </c>
      <c r="AC23" s="58">
        <f t="shared" si="5"/>
        <v>1800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24</v>
      </c>
      <c r="G24" s="43">
        <f t="shared" si="0"/>
        <v>26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1700</v>
      </c>
      <c r="N24" s="19"/>
      <c r="O24" s="122">
        <v>38.659999999999997</v>
      </c>
      <c r="P24" s="79">
        <f t="shared" si="2"/>
        <v>657.21999999999991</v>
      </c>
      <c r="Q24" s="45">
        <v>20</v>
      </c>
      <c r="R24" s="46">
        <f>+'20'!N262</f>
        <v>3170</v>
      </c>
      <c r="S24" s="46">
        <f>+'20'!N267</f>
        <v>250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1515</v>
      </c>
      <c r="X24" s="46">
        <f t="shared" si="7"/>
        <v>1390</v>
      </c>
      <c r="Y24" s="46">
        <f>+'20'!N269</f>
        <v>1390</v>
      </c>
      <c r="Z24" s="47">
        <f t="shared" si="3"/>
        <v>0</v>
      </c>
      <c r="AA24" s="98" t="s">
        <v>1368</v>
      </c>
      <c r="AB24" s="47">
        <f t="shared" si="4"/>
        <v>2905</v>
      </c>
      <c r="AC24" s="58">
        <f t="shared" si="5"/>
        <v>2905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5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2080</v>
      </c>
      <c r="S25" s="46">
        <f>+'21'!N267</f>
        <v>200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570</v>
      </c>
      <c r="X25" s="46">
        <f t="shared" si="7"/>
        <v>1295</v>
      </c>
      <c r="Y25" s="46">
        <f>+'21'!N269</f>
        <v>1295</v>
      </c>
      <c r="Z25" s="47">
        <f t="shared" si="3"/>
        <v>0</v>
      </c>
      <c r="AA25" s="121" t="s">
        <v>1369</v>
      </c>
      <c r="AB25" s="47">
        <f t="shared" si="4"/>
        <v>1865</v>
      </c>
      <c r="AC25" s="58">
        <f t="shared" si="5"/>
        <v>1865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1620</v>
      </c>
      <c r="S26" s="46">
        <f>+'22'!N267</f>
        <v>100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500</v>
      </c>
      <c r="X26" s="46">
        <f t="shared" si="7"/>
        <v>1020</v>
      </c>
      <c r="Y26" s="46">
        <f>+'22'!N269</f>
        <v>1020</v>
      </c>
      <c r="Z26" s="47">
        <f t="shared" si="3"/>
        <v>0</v>
      </c>
      <c r="AA26" s="121" t="s">
        <v>1363</v>
      </c>
      <c r="AB26" s="47">
        <f t="shared" si="4"/>
        <v>1520</v>
      </c>
      <c r="AC26" s="58">
        <f t="shared" si="5"/>
        <v>1520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2725</v>
      </c>
      <c r="S27" s="46">
        <f>+'23'!N267</f>
        <v>100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1060</v>
      </c>
      <c r="X27" s="46">
        <f>+R27-S27-T27-U27-V27-W27</f>
        <v>1565</v>
      </c>
      <c r="Y27" s="46">
        <f>+'23'!N269</f>
        <v>1565</v>
      </c>
      <c r="Z27" s="47">
        <f>+Y27-X27</f>
        <v>0</v>
      </c>
      <c r="AA27" s="121" t="s">
        <v>1364</v>
      </c>
      <c r="AB27" s="47">
        <f t="shared" si="4"/>
        <v>2625</v>
      </c>
      <c r="AC27" s="58">
        <f t="shared" si="5"/>
        <v>2625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41</v>
      </c>
      <c r="G28" s="43">
        <f t="shared" si="0"/>
        <v>42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3000</v>
      </c>
      <c r="N28" s="19"/>
      <c r="O28" s="122">
        <v>30.86</v>
      </c>
      <c r="P28" s="79">
        <f t="shared" si="2"/>
        <v>925.8</v>
      </c>
      <c r="Q28" s="45">
        <v>24</v>
      </c>
      <c r="R28" s="46">
        <f>+'24'!N262</f>
        <v>3150</v>
      </c>
      <c r="S28" s="46">
        <f>+'24'!N267</f>
        <v>140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680</v>
      </c>
      <c r="X28" s="46">
        <f t="shared" si="7"/>
        <v>2315</v>
      </c>
      <c r="Y28" s="46">
        <f>+'24'!N269</f>
        <v>2315</v>
      </c>
      <c r="Z28" s="47">
        <f t="shared" si="3"/>
        <v>0</v>
      </c>
      <c r="AA28" s="121" t="s">
        <v>1365</v>
      </c>
      <c r="AB28" s="47">
        <f t="shared" si="4"/>
        <v>2995</v>
      </c>
      <c r="AC28" s="58">
        <f t="shared" si="5"/>
        <v>2995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1885</v>
      </c>
      <c r="S29" s="46">
        <f>+'25'!N267</f>
        <v>150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1050</v>
      </c>
      <c r="X29" s="46">
        <f t="shared" si="7"/>
        <v>670</v>
      </c>
      <c r="Y29" s="46">
        <f>+'25'!N269</f>
        <v>670</v>
      </c>
      <c r="Z29" s="47">
        <f t="shared" si="3"/>
        <v>0</v>
      </c>
      <c r="AA29" s="121" t="s">
        <v>1366</v>
      </c>
      <c r="AB29" s="47">
        <f t="shared" si="4"/>
        <v>1720</v>
      </c>
      <c r="AC29" s="58">
        <f t="shared" si="5"/>
        <v>1720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1485</v>
      </c>
      <c r="S30" s="46">
        <f>+'26'!N267</f>
        <v>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685</v>
      </c>
      <c r="X30" s="46">
        <f t="shared" si="7"/>
        <v>750</v>
      </c>
      <c r="Y30" s="46">
        <f>+'26'!N269</f>
        <v>750</v>
      </c>
      <c r="Z30" s="47">
        <f t="shared" si="3"/>
        <v>0</v>
      </c>
      <c r="AA30" s="98" t="s">
        <v>1367</v>
      </c>
      <c r="AB30" s="47">
        <f t="shared" si="4"/>
        <v>1435</v>
      </c>
      <c r="AC30" s="58">
        <f t="shared" si="5"/>
        <v>1435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74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4500</v>
      </c>
      <c r="N31" s="19"/>
      <c r="O31" s="122">
        <v>34.64</v>
      </c>
      <c r="P31" s="79">
        <f t="shared" si="2"/>
        <v>1558.8</v>
      </c>
      <c r="Q31" s="45">
        <v>27</v>
      </c>
      <c r="R31" s="46">
        <f>+'27'!N262</f>
        <v>6825</v>
      </c>
      <c r="S31" s="46">
        <f>+'27'!N267</f>
        <v>790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2465</v>
      </c>
      <c r="X31" s="46">
        <f t="shared" si="7"/>
        <v>3555</v>
      </c>
      <c r="Y31" s="46">
        <f>+'27'!N269</f>
        <v>3555</v>
      </c>
      <c r="Z31" s="47">
        <f t="shared" si="3"/>
        <v>0</v>
      </c>
      <c r="AA31" s="98" t="s">
        <v>1368</v>
      </c>
      <c r="AB31" s="47">
        <f t="shared" si="4"/>
        <v>6020</v>
      </c>
      <c r="AC31" s="58">
        <f t="shared" si="5"/>
        <v>6020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25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0">
        <v>46.37</v>
      </c>
      <c r="P32" s="79">
        <f t="shared" si="2"/>
        <v>1066.51</v>
      </c>
      <c r="Q32" s="45">
        <v>28</v>
      </c>
      <c r="R32" s="46">
        <f>+'28'!N262</f>
        <v>3400</v>
      </c>
      <c r="S32" s="46">
        <f>+'28'!N267</f>
        <v>320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1065</v>
      </c>
      <c r="X32" s="46">
        <f t="shared" si="7"/>
        <v>2000</v>
      </c>
      <c r="Y32" s="46">
        <f>+'28'!N269</f>
        <v>2000</v>
      </c>
      <c r="Z32" s="47">
        <f t="shared" si="3"/>
        <v>0</v>
      </c>
      <c r="AA32" s="121" t="s">
        <v>1369</v>
      </c>
      <c r="AB32" s="47">
        <f t="shared" si="4"/>
        <v>3065</v>
      </c>
      <c r="AC32" s="58">
        <f t="shared" si="5"/>
        <v>3065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2680</v>
      </c>
      <c r="S33" s="46">
        <f>+'29'!N267</f>
        <v>580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60</v>
      </c>
      <c r="X33" s="46">
        <f t="shared" ref="X33" si="8">+R33-S33-T33-U33-V33-W33</f>
        <v>2025</v>
      </c>
      <c r="Y33" s="46">
        <f>+'29'!N269</f>
        <v>2025</v>
      </c>
      <c r="Z33" s="47">
        <f t="shared" ref="Z33" si="9">+Y33-X33</f>
        <v>0</v>
      </c>
      <c r="AA33" s="121" t="s">
        <v>1363</v>
      </c>
      <c r="AB33" s="47">
        <f t="shared" si="4"/>
        <v>2085</v>
      </c>
      <c r="AC33" s="58">
        <f t="shared" si="5"/>
        <v>2085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1220</v>
      </c>
      <c r="S34" s="46">
        <f>+'30'!N267</f>
        <v>165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300</v>
      </c>
      <c r="X34" s="46">
        <f t="shared" si="7"/>
        <v>755</v>
      </c>
      <c r="Y34" s="46">
        <f>+'30'!N269</f>
        <v>755</v>
      </c>
      <c r="Z34" s="47">
        <f t="shared" si="3"/>
        <v>0</v>
      </c>
      <c r="AA34" s="121" t="s">
        <v>1364</v>
      </c>
      <c r="AB34" s="47">
        <f t="shared" si="4"/>
        <v>1055</v>
      </c>
      <c r="AC34" s="58">
        <f t="shared" si="5"/>
        <v>1055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20</v>
      </c>
      <c r="G35" s="43">
        <f t="shared" si="0"/>
        <v>20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90">
        <v>40.799999999999997</v>
      </c>
      <c r="P35" s="79">
        <f t="shared" si="2"/>
        <v>652.79999999999995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85432</v>
      </c>
      <c r="S36" s="48">
        <f t="shared" si="10"/>
        <v>7845</v>
      </c>
      <c r="T36" s="48">
        <f t="shared" si="10"/>
        <v>0</v>
      </c>
      <c r="U36" s="48">
        <f t="shared" si="10"/>
        <v>315</v>
      </c>
      <c r="V36" s="48">
        <f t="shared" si="10"/>
        <v>0</v>
      </c>
      <c r="W36" s="48">
        <f t="shared" si="10"/>
        <v>28645</v>
      </c>
      <c r="X36" s="48">
        <f t="shared" si="10"/>
        <v>48627</v>
      </c>
      <c r="Y36" s="48">
        <f t="shared" si="10"/>
        <v>48627</v>
      </c>
      <c r="Z36" s="48">
        <f t="shared" si="10"/>
        <v>0</v>
      </c>
      <c r="AA36" s="48">
        <f t="shared" si="10"/>
        <v>0</v>
      </c>
      <c r="AB36" s="48">
        <f>SUM(AB5:AB35)</f>
        <v>77272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32</v>
      </c>
      <c r="G39" s="43">
        <f t="shared" si="0"/>
        <v>34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1500</v>
      </c>
      <c r="N39" s="19"/>
      <c r="O39" s="90">
        <v>27.84</v>
      </c>
      <c r="P39" s="79">
        <f t="shared" si="2"/>
        <v>835.2</v>
      </c>
      <c r="Q39" s="5"/>
      <c r="R39" s="129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24</v>
      </c>
      <c r="G40" s="43">
        <f t="shared" si="0"/>
        <v>25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29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29</v>
      </c>
      <c r="G46" s="43">
        <f t="shared" si="0"/>
        <v>29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1150</v>
      </c>
      <c r="N46" s="19"/>
      <c r="O46" s="122">
        <v>17.78</v>
      </c>
      <c r="P46" s="79">
        <f t="shared" si="2"/>
        <v>408.94000000000005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2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 t="shared" si="0"/>
        <v>40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1550</v>
      </c>
      <c r="N48" s="19"/>
      <c r="O48" s="122">
        <v>18.32</v>
      </c>
      <c r="P48" s="79">
        <f t="shared" si="2"/>
        <v>567.91999999999996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23</v>
      </c>
      <c r="G49" s="43">
        <f t="shared" si="0"/>
        <v>26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3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950</v>
      </c>
      <c r="N49" s="19"/>
      <c r="O49" s="122">
        <v>20.059999999999999</v>
      </c>
      <c r="P49" s="79">
        <f t="shared" si="2"/>
        <v>381.14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33</v>
      </c>
      <c r="G50" s="43">
        <f t="shared" si="0"/>
        <v>38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3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1300</v>
      </c>
      <c r="N50" s="19"/>
      <c r="O50" s="122">
        <v>20.32</v>
      </c>
      <c r="P50" s="79">
        <f t="shared" si="2"/>
        <v>528.32000000000005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37</v>
      </c>
      <c r="G53" s="43">
        <f t="shared" si="0"/>
        <v>43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2100</v>
      </c>
      <c r="N53" s="19"/>
      <c r="O53" s="122">
        <v>16.37</v>
      </c>
      <c r="P53" s="79">
        <f t="shared" si="2"/>
        <v>687.54000000000008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18</v>
      </c>
      <c r="G57" s="43">
        <f t="shared" si="0"/>
        <v>18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9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1080</v>
      </c>
      <c r="N57" s="19"/>
      <c r="O57" s="122">
        <v>31.29</v>
      </c>
      <c r="P57" s="79">
        <f t="shared" si="2"/>
        <v>281.61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14</v>
      </c>
      <c r="G58" s="43">
        <f t="shared" si="0"/>
        <v>16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8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122">
        <v>31.07</v>
      </c>
      <c r="P58" s="79">
        <f t="shared" si="2"/>
        <v>248.56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4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13</v>
      </c>
      <c r="G59" s="43">
        <f t="shared" si="0"/>
        <v>17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4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1560</v>
      </c>
      <c r="N59" s="19"/>
      <c r="O59" s="122">
        <v>29.83</v>
      </c>
      <c r="P59" s="79">
        <f t="shared" si="2"/>
        <v>387.78999999999996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15</v>
      </c>
      <c r="G62" s="43">
        <f t="shared" si="0"/>
        <v>18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1560</v>
      </c>
      <c r="N62" s="19"/>
      <c r="O62" s="122">
        <v>26.69</v>
      </c>
      <c r="P62" s="79">
        <f t="shared" si="2"/>
        <v>346.97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1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</v>
      </c>
      <c r="N66" s="19"/>
      <c r="O66" s="90">
        <v>23.12</v>
      </c>
      <c r="P66" s="79">
        <f t="shared" si="2"/>
        <v>23.12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7</v>
      </c>
      <c r="G67" s="43">
        <f t="shared" si="0"/>
        <v>10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3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7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490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1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9</v>
      </c>
      <c r="G68" s="43">
        <f t="shared" si="0"/>
        <v>10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7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560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11</v>
      </c>
      <c r="G72" s="43">
        <f t="shared" si="0"/>
        <v>11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18</v>
      </c>
      <c r="G74" s="43">
        <f t="shared" si="0"/>
        <v>18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90">
        <v>17.09</v>
      </c>
      <c r="P74" s="79">
        <f t="shared" si="12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13</v>
      </c>
      <c r="G77" s="43">
        <f t="shared" si="0"/>
        <v>16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750</v>
      </c>
      <c r="N77" s="19"/>
      <c r="O77" s="90">
        <v>25.15</v>
      </c>
      <c r="P77" s="79">
        <f t="shared" si="12"/>
        <v>377.25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20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1200</v>
      </c>
      <c r="N112" s="19"/>
      <c r="O112" s="122">
        <v>34.25</v>
      </c>
      <c r="P112" s="79">
        <f t="shared" si="12"/>
        <v>411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14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122">
        <v>22.55</v>
      </c>
      <c r="P113" s="79">
        <f t="shared" si="12"/>
        <v>22.55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36</v>
      </c>
      <c r="G115" s="43">
        <f t="shared" si="13"/>
        <v>48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1920</v>
      </c>
      <c r="N115" s="19"/>
      <c r="O115" s="90">
        <v>23.61</v>
      </c>
      <c r="P115" s="79">
        <f t="shared" si="12"/>
        <v>755.52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21</v>
      </c>
      <c r="G116" s="43">
        <f t="shared" si="13"/>
        <v>32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4</v>
      </c>
      <c r="J116" s="43">
        <f t="shared" si="11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2000</v>
      </c>
      <c r="N116" s="19"/>
      <c r="O116" s="90">
        <v>13.03</v>
      </c>
      <c r="P116" s="79">
        <f t="shared" si="12"/>
        <v>260.59999999999997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35</v>
      </c>
      <c r="G125" s="43">
        <f t="shared" si="13"/>
        <v>35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1000</v>
      </c>
      <c r="N125" s="19"/>
      <c r="O125" s="90">
        <v>33</v>
      </c>
      <c r="P125" s="79">
        <f t="shared" si="12"/>
        <v>660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25</v>
      </c>
      <c r="G126" s="43">
        <f t="shared" si="13"/>
        <v>26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4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22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2200</v>
      </c>
      <c r="N126" s="19"/>
      <c r="O126" s="90">
        <v>68</v>
      </c>
      <c r="P126" s="79">
        <f t="shared" si="12"/>
        <v>1496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4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37</v>
      </c>
      <c r="G131" s="43">
        <f t="shared" si="13"/>
        <v>41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1800</v>
      </c>
      <c r="N131" s="19"/>
      <c r="O131" s="90">
        <v>9.91</v>
      </c>
      <c r="P131" s="79">
        <f t="shared" si="12"/>
        <v>356.76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</v>
      </c>
      <c r="G133" s="43">
        <f t="shared" si="13"/>
        <v>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150</v>
      </c>
      <c r="N133" s="19"/>
      <c r="O133" s="90">
        <v>24.21</v>
      </c>
      <c r="P133" s="79">
        <f t="shared" si="12"/>
        <v>72.63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2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</v>
      </c>
      <c r="G173" s="43">
        <f t="shared" si="18"/>
        <v>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66</v>
      </c>
      <c r="N173" s="19"/>
      <c r="O173" s="90">
        <v>19.29</v>
      </c>
      <c r="P173" s="79">
        <f>+K173*O173</f>
        <v>57.87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40</v>
      </c>
      <c r="G175" s="43">
        <f t="shared" si="18"/>
        <v>40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1600</v>
      </c>
      <c r="N175" s="19"/>
      <c r="O175" s="122">
        <v>23.02</v>
      </c>
      <c r="P175" s="79">
        <f t="shared" si="19"/>
        <v>736.64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44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1500</v>
      </c>
      <c r="N193" s="19"/>
      <c r="O193" s="90">
        <v>38</v>
      </c>
      <c r="P193" s="79">
        <f t="shared" si="19"/>
        <v>950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40</v>
      </c>
      <c r="G194" s="43">
        <f t="shared" si="18"/>
        <v>41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4920</v>
      </c>
      <c r="N194" s="19"/>
      <c r="O194" s="90">
        <v>73</v>
      </c>
      <c r="P194" s="79">
        <f t="shared" si="19"/>
        <v>2993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105</v>
      </c>
      <c r="G205" s="43">
        <f t="shared" si="18"/>
        <v>105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81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1320</v>
      </c>
      <c r="N205" s="19"/>
      <c r="O205" s="90">
        <v>40</v>
      </c>
      <c r="P205" s="79">
        <f t="shared" si="19"/>
        <v>960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18</v>
      </c>
      <c r="G208" s="43">
        <f t="shared" si="18"/>
        <v>18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17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850</v>
      </c>
      <c r="N208" s="19"/>
      <c r="O208" s="90">
        <v>33</v>
      </c>
      <c r="P208" s="79">
        <f t="shared" si="19"/>
        <v>561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46">
        <f>+ยกมา!J251</f>
        <v>1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15</v>
      </c>
      <c r="G251" s="43">
        <f t="shared" si="25"/>
        <v>16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v>0</v>
      </c>
      <c r="J251" s="43">
        <f t="shared" si="23"/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15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1200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28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46">
        <f>+ยกมา!J253</f>
        <v>2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2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</v>
      </c>
      <c r="L253" s="20">
        <v>23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46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26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ref="J258:J259" si="31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2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1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6" t="s">
        <v>223</v>
      </c>
      <c r="B260" s="137"/>
      <c r="C260" s="137"/>
      <c r="D260" s="138"/>
      <c r="E260" s="145" t="s">
        <v>239</v>
      </c>
      <c r="F260" s="146"/>
      <c r="G260" s="139" t="s">
        <v>224</v>
      </c>
      <c r="H260" s="140"/>
      <c r="I260" s="141"/>
      <c r="J260" s="147" t="s">
        <v>225</v>
      </c>
      <c r="K260" s="147"/>
      <c r="L260" s="147"/>
      <c r="M260" s="51">
        <f>SUM(M5:M259)</f>
        <v>85432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8" t="s">
        <v>226</v>
      </c>
      <c r="B261" s="149"/>
      <c r="C261" s="154">
        <f>+M263</f>
        <v>85432</v>
      </c>
      <c r="D261" s="155"/>
      <c r="E261" s="53" t="s">
        <v>227</v>
      </c>
      <c r="F261" s="54">
        <f>+M260</f>
        <v>85432</v>
      </c>
      <c r="G261" s="55" t="s">
        <v>217</v>
      </c>
      <c r="H261" s="163">
        <f>SUM(U36)</f>
        <v>315</v>
      </c>
      <c r="I261" s="164"/>
      <c r="J261" s="159"/>
      <c r="K261" s="159"/>
      <c r="L261" s="159"/>
      <c r="M261" s="57"/>
      <c r="N261" s="57">
        <f>+W36</f>
        <v>28645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8"/>
      <c r="B262" s="149"/>
      <c r="C262" s="154"/>
      <c r="D262" s="155"/>
      <c r="E262" s="53" t="s">
        <v>228</v>
      </c>
      <c r="F262" s="54">
        <f>N263</f>
        <v>7845</v>
      </c>
      <c r="G262" s="55"/>
      <c r="H262" s="163">
        <v>0</v>
      </c>
      <c r="I262" s="164"/>
      <c r="J262" s="159" t="s">
        <v>229</v>
      </c>
      <c r="K262" s="159"/>
      <c r="L262" s="159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0" t="s">
        <v>10</v>
      </c>
      <c r="B263" s="151"/>
      <c r="C263" s="154">
        <f>+F262</f>
        <v>7845</v>
      </c>
      <c r="D263" s="155"/>
      <c r="E263" s="53"/>
      <c r="F263" s="54"/>
      <c r="G263" s="55" t="s">
        <v>230</v>
      </c>
      <c r="H263" s="163">
        <f>+V36</f>
        <v>0</v>
      </c>
      <c r="I263" s="164"/>
      <c r="J263" s="160" t="s">
        <v>231</v>
      </c>
      <c r="K263" s="161"/>
      <c r="L263" s="162"/>
      <c r="M263" s="57">
        <f>+M260-M261</f>
        <v>85432</v>
      </c>
      <c r="N263" s="59">
        <f>+S36</f>
        <v>7845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2" t="s">
        <v>232</v>
      </c>
      <c r="B264" s="153"/>
      <c r="C264" s="154">
        <f>+C261-C263</f>
        <v>77587</v>
      </c>
      <c r="D264" s="155"/>
      <c r="E264" s="53" t="s">
        <v>232</v>
      </c>
      <c r="F264" s="54">
        <f>+F261-F262</f>
        <v>77587</v>
      </c>
      <c r="G264" s="55" t="s">
        <v>233</v>
      </c>
      <c r="H264" s="163">
        <f>SUM(H261:H263)</f>
        <v>315</v>
      </c>
      <c r="I264" s="164"/>
      <c r="J264" s="159" t="s">
        <v>206</v>
      </c>
      <c r="K264" s="159"/>
      <c r="L264" s="159"/>
      <c r="M264" s="57">
        <f>H264</f>
        <v>315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2" t="s">
        <v>208</v>
      </c>
      <c r="K265" s="143"/>
      <c r="L265" s="144"/>
      <c r="M265" s="57">
        <f>M263-M264-N261-N263</f>
        <v>48627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-22413</v>
      </c>
      <c r="J266" s="142" t="s">
        <v>209</v>
      </c>
      <c r="K266" s="143"/>
      <c r="L266" s="144"/>
      <c r="M266" s="57">
        <f>+Y36</f>
        <v>48627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2" t="s">
        <v>210</v>
      </c>
      <c r="K267" s="143"/>
      <c r="L267" s="144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100</v>
      </c>
      <c r="J268" s="165" t="s">
        <v>211</v>
      </c>
      <c r="K268" s="165"/>
      <c r="L268" s="165"/>
      <c r="M268" s="61">
        <f>+M266-M265</f>
        <v>0</v>
      </c>
      <c r="N268" s="66"/>
    </row>
    <row r="269" spans="1:29" ht="24.75" customHeight="1" thickBot="1" x14ac:dyDescent="0.6">
      <c r="H269" s="156" t="s">
        <v>237</v>
      </c>
      <c r="I269" s="157"/>
      <c r="J269" s="157"/>
      <c r="K269" s="157"/>
      <c r="L269" s="157"/>
      <c r="M269" s="157"/>
      <c r="N269" s="158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46" activePane="bottomRight" state="frozen"/>
      <selection activeCell="X265" sqref="X265"/>
      <selection pane="topRight" activeCell="X265" sqref="X265"/>
      <selection pane="bottomLeft" activeCell="X265" sqref="X265"/>
      <selection pane="bottomRight" activeCell="L251" sqref="L251:L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12</v>
      </c>
      <c r="F5" s="71"/>
      <c r="G5" s="46">
        <f t="shared" ref="G5" si="0">E5+F5</f>
        <v>12</v>
      </c>
      <c r="H5" s="78">
        <v>0</v>
      </c>
      <c r="I5" s="76">
        <v>0</v>
      </c>
      <c r="J5" s="46">
        <f t="shared" ref="J5" si="1">+G5-H5-K5-I5</f>
        <v>12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18</v>
      </c>
      <c r="F6" s="71"/>
      <c r="G6" s="46">
        <f t="shared" ref="G6:G26" si="2">E6+F6</f>
        <v>18</v>
      </c>
      <c r="H6" s="78">
        <v>0</v>
      </c>
      <c r="I6" s="76">
        <v>0</v>
      </c>
      <c r="J6" s="46">
        <f t="shared" ref="J6:J26" si="3">+G6-H6-K6-I6</f>
        <v>18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6</v>
      </c>
      <c r="F18" s="71"/>
      <c r="G18" s="46">
        <f t="shared" si="2"/>
        <v>6</v>
      </c>
      <c r="H18" s="78">
        <v>0</v>
      </c>
      <c r="I18" s="76">
        <v>0</v>
      </c>
      <c r="J18" s="46">
        <f t="shared" si="3"/>
        <v>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21</v>
      </c>
      <c r="F22" s="71"/>
      <c r="G22" s="46">
        <f t="shared" si="2"/>
        <v>21</v>
      </c>
      <c r="H22" s="78">
        <v>0</v>
      </c>
      <c r="I22" s="76">
        <v>0</v>
      </c>
      <c r="J22" s="46">
        <f t="shared" si="3"/>
        <v>21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</v>
      </c>
      <c r="F24" s="71"/>
      <c r="G24" s="46">
        <f t="shared" si="2"/>
        <v>2</v>
      </c>
      <c r="H24" s="78">
        <v>0</v>
      </c>
      <c r="I24" s="76">
        <v>0</v>
      </c>
      <c r="J24" s="46">
        <f t="shared" si="3"/>
        <v>2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</v>
      </c>
      <c r="F28" s="71"/>
      <c r="G28" s="46">
        <f t="shared" si="7"/>
        <v>1</v>
      </c>
      <c r="H28" s="78">
        <v>0</v>
      </c>
      <c r="I28" s="76">
        <v>0</v>
      </c>
      <c r="J28" s="46">
        <f t="shared" si="8"/>
        <v>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14</v>
      </c>
      <c r="F31" s="71"/>
      <c r="G31" s="46">
        <f t="shared" si="7"/>
        <v>14</v>
      </c>
      <c r="H31" s="78">
        <v>0</v>
      </c>
      <c r="I31" s="76">
        <v>0</v>
      </c>
      <c r="J31" s="46">
        <f t="shared" si="8"/>
        <v>14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</v>
      </c>
      <c r="F40" s="71"/>
      <c r="G40" s="46">
        <f t="shared" si="7"/>
        <v>1</v>
      </c>
      <c r="H40" s="78">
        <v>0</v>
      </c>
      <c r="I40" s="76">
        <v>0</v>
      </c>
      <c r="J40" s="46">
        <f t="shared" si="8"/>
        <v>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3</v>
      </c>
      <c r="F49" s="71"/>
      <c r="G49" s="46">
        <f t="shared" si="7"/>
        <v>3</v>
      </c>
      <c r="H49" s="78">
        <v>0</v>
      </c>
      <c r="I49" s="76">
        <v>0</v>
      </c>
      <c r="J49" s="46">
        <f t="shared" si="8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7"/>
        <v>6</v>
      </c>
      <c r="H53" s="78">
        <v>0</v>
      </c>
      <c r="I53" s="76">
        <v>0</v>
      </c>
      <c r="J53" s="46">
        <f t="shared" si="8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4</v>
      </c>
      <c r="F59" s="71"/>
      <c r="G59" s="46">
        <f t="shared" si="7"/>
        <v>4</v>
      </c>
      <c r="H59" s="78">
        <v>0</v>
      </c>
      <c r="I59" s="76">
        <v>0</v>
      </c>
      <c r="J59" s="46">
        <f t="shared" si="8"/>
        <v>4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1</v>
      </c>
      <c r="F64" s="71"/>
      <c r="G64" s="46">
        <f t="shared" si="7"/>
        <v>1</v>
      </c>
      <c r="H64" s="78">
        <v>0</v>
      </c>
      <c r="I64" s="76">
        <v>0</v>
      </c>
      <c r="J64" s="46">
        <f t="shared" si="8"/>
        <v>1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3</v>
      </c>
      <c r="F67" s="71"/>
      <c r="G67" s="46">
        <f t="shared" si="7"/>
        <v>3</v>
      </c>
      <c r="H67" s="78">
        <v>0</v>
      </c>
      <c r="I67" s="76">
        <v>0</v>
      </c>
      <c r="J67" s="46">
        <f t="shared" si="8"/>
        <v>3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1</v>
      </c>
      <c r="F68" s="71"/>
      <c r="G68" s="46">
        <f t="shared" si="7"/>
        <v>1</v>
      </c>
      <c r="H68" s="78">
        <v>0</v>
      </c>
      <c r="I68" s="76">
        <v>0</v>
      </c>
      <c r="J68" s="46">
        <f t="shared" si="8"/>
        <v>1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4</v>
      </c>
      <c r="F113" s="71"/>
      <c r="G113" s="46">
        <f t="shared" si="25"/>
        <v>4</v>
      </c>
      <c r="H113" s="78">
        <v>0</v>
      </c>
      <c r="I113" s="76">
        <v>0</v>
      </c>
      <c r="J113" s="46">
        <f t="shared" si="26"/>
        <v>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12</v>
      </c>
      <c r="F115" s="71"/>
      <c r="G115" s="46">
        <f t="shared" si="25"/>
        <v>12</v>
      </c>
      <c r="H115" s="78">
        <v>0</v>
      </c>
      <c r="I115" s="76">
        <v>0</v>
      </c>
      <c r="J115" s="46">
        <f t="shared" si="26"/>
        <v>12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</v>
      </c>
      <c r="F126" s="71"/>
      <c r="G126" s="46">
        <f t="shared" si="25"/>
        <v>1</v>
      </c>
      <c r="H126" s="78">
        <v>0</v>
      </c>
      <c r="I126" s="76">
        <v>0</v>
      </c>
      <c r="J126" s="46">
        <f t="shared" si="26"/>
        <v>1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4</v>
      </c>
      <c r="F131" s="71"/>
      <c r="G131" s="46">
        <f t="shared" si="25"/>
        <v>4</v>
      </c>
      <c r="H131" s="78">
        <v>0</v>
      </c>
      <c r="I131" s="76">
        <v>0</v>
      </c>
      <c r="J131" s="46">
        <f t="shared" si="26"/>
        <v>4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4</v>
      </c>
      <c r="F193" s="71"/>
      <c r="G193" s="46">
        <f t="shared" si="32"/>
        <v>4</v>
      </c>
      <c r="H193" s="78">
        <v>0</v>
      </c>
      <c r="I193" s="76">
        <v>0</v>
      </c>
      <c r="J193" s="46">
        <f t="shared" si="33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</v>
      </c>
      <c r="F194" s="71"/>
      <c r="G194" s="46">
        <f t="shared" si="32"/>
        <v>1</v>
      </c>
      <c r="H194" s="78">
        <v>0</v>
      </c>
      <c r="I194" s="76">
        <v>0</v>
      </c>
      <c r="J194" s="46">
        <f t="shared" si="33"/>
        <v>1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+'[1]30'!J251</f>
        <v>1</v>
      </c>
      <c r="F251" s="71"/>
      <c r="G251" s="46">
        <f t="shared" si="50"/>
        <v>1</v>
      </c>
      <c r="H251" s="78">
        <v>0</v>
      </c>
      <c r="I251" s="76">
        <v>0</v>
      </c>
      <c r="J251" s="46">
        <f t="shared" si="51"/>
        <v>1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+'[1]30'!J252</f>
        <v>0</v>
      </c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28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v>2</v>
      </c>
      <c r="F253" s="71"/>
      <c r="G253" s="46">
        <f t="shared" si="50"/>
        <v>2</v>
      </c>
      <c r="H253" s="78">
        <v>0</v>
      </c>
      <c r="I253" s="76">
        <v>0</v>
      </c>
      <c r="J253" s="46">
        <f t="shared" si="51"/>
        <v>2</v>
      </c>
      <c r="K253" s="72"/>
      <c r="L253" s="20">
        <v>23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+'[1]30'!J254</f>
        <v>0</v>
      </c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26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39" activePane="bottomRight" state="frozen"/>
      <selection activeCell="H256" sqref="H256"/>
      <selection pane="topRight" activeCell="H256" sqref="H256"/>
      <selection pane="bottomLeft" activeCell="H256" sqref="H256"/>
      <selection pane="bottomRight" activeCell="K253" sqref="K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32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33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>SUM(M6-O6)</f>
        <v>500</v>
      </c>
      <c r="Q6" s="122">
        <v>36.43</v>
      </c>
      <c r="R6" s="43">
        <f t="shared" ref="R6:R80" si="3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4"/>
        <v>200</v>
      </c>
      <c r="Q11" s="122">
        <v>19.36</v>
      </c>
      <c r="R11" s="43">
        <f t="shared" si="3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0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50</v>
      </c>
      <c r="P18" s="123">
        <f t="shared" si="4"/>
        <v>250</v>
      </c>
      <c r="Q18" s="122">
        <v>19.12</v>
      </c>
      <c r="R18" s="43">
        <f t="shared" si="3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4"/>
        <v>400</v>
      </c>
      <c r="Q22" s="122">
        <v>27.98</v>
      </c>
      <c r="R22" s="43">
        <f t="shared" si="3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2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4"/>
        <v>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4"/>
        <v>0</v>
      </c>
      <c r="Q50" s="122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4"/>
        <v>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4"/>
        <v>70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4"/>
        <v>80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8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3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4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1434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22</v>
      </c>
      <c r="M173" s="65">
        <f>+L173*K173</f>
        <v>22</v>
      </c>
      <c r="N173" s="17" t="s">
        <v>16</v>
      </c>
      <c r="O173" s="18"/>
      <c r="P173" s="123">
        <f>SUM(M173-O173)</f>
        <v>22</v>
      </c>
      <c r="Q173" s="90">
        <v>19.29</v>
      </c>
      <c r="R173" s="43">
        <f>+K173*Q173</f>
        <v>19.29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+'[1]30'!J251</f>
        <v>1</v>
      </c>
      <c r="F251" s="71"/>
      <c r="G251" s="46">
        <f t="shared" si="48"/>
        <v>1</v>
      </c>
      <c r="H251" s="78">
        <v>0</v>
      </c>
      <c r="I251" s="76">
        <v>0</v>
      </c>
      <c r="J251" s="46">
        <f t="shared" si="49"/>
        <v>0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+'[1]30'!J252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v>2</v>
      </c>
      <c r="F253" s="71"/>
      <c r="G253" s="46">
        <f t="shared" si="48"/>
        <v>2</v>
      </c>
      <c r="H253" s="78">
        <v>0</v>
      </c>
      <c r="I253" s="76">
        <v>0</v>
      </c>
      <c r="J253" s="46">
        <f t="shared" si="49"/>
        <v>2</v>
      </c>
      <c r="K253" s="72"/>
      <c r="L253" s="20">
        <v>23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+'[1]30'!J254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935.13999999999987</v>
      </c>
      <c r="S260" s="75"/>
    </row>
    <row r="261" spans="1:19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2617</v>
      </c>
    </row>
    <row r="263" spans="1:19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645</v>
      </c>
      <c r="O264" s="2">
        <v>265</v>
      </c>
      <c r="P264" s="2">
        <v>380</v>
      </c>
    </row>
    <row r="265" spans="1:19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1757</v>
      </c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1757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19"/>
      <c r="D272" s="120"/>
      <c r="E272" s="119"/>
      <c r="F272" s="119"/>
      <c r="G272" s="119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66" activePane="bottomRight" state="frozen"/>
      <selection activeCell="R271" sqref="R271"/>
      <selection pane="topRight" activeCell="R271" sqref="R271"/>
      <selection pane="bottomLeft" activeCell="R271" sqref="R271"/>
      <selection pane="bottomRight" activeCell="R287" sqref="R28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3</v>
      </c>
      <c r="F21" s="71">
        <v>2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17</v>
      </c>
      <c r="F22" s="71">
        <v>5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</v>
      </c>
      <c r="F24" s="71">
        <v>2</v>
      </c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4</v>
      </c>
      <c r="F32" s="71">
        <v>2</v>
      </c>
      <c r="G32" s="46">
        <f t="shared" si="5"/>
        <v>6</v>
      </c>
      <c r="H32" s="78">
        <v>0</v>
      </c>
      <c r="I32" s="76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130</v>
      </c>
      <c r="P32" s="123">
        <f t="shared" si="3"/>
        <v>260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35</v>
      </c>
      <c r="P35" s="123">
        <f t="shared" si="3"/>
        <v>95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2</v>
      </c>
      <c r="F39" s="71">
        <v>1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3</v>
      </c>
      <c r="F49" s="71">
        <v>3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>
        <v>7</v>
      </c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>
        <v>50</v>
      </c>
      <c r="P125" s="123">
        <f t="shared" si="8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>
        <v>5</v>
      </c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4</v>
      </c>
      <c r="F131" s="71">
        <v>1</v>
      </c>
      <c r="G131" s="46">
        <f t="shared" si="23"/>
        <v>5</v>
      </c>
      <c r="H131" s="78">
        <v>0</v>
      </c>
      <c r="I131" s="76">
        <v>0</v>
      </c>
      <c r="J131" s="46">
        <f t="shared" si="24"/>
        <v>0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23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1</v>
      </c>
      <c r="F173" s="71">
        <v>1</v>
      </c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>
        <v>16</v>
      </c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4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+'1'!J251</f>
        <v>0</v>
      </c>
      <c r="F251" s="71">
        <v>1</v>
      </c>
      <c r="G251" s="46">
        <f t="shared" si="47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+'1'!J252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+'1'!J253</f>
        <v>2</v>
      </c>
      <c r="F253" s="71"/>
      <c r="G253" s="46">
        <f t="shared" si="47"/>
        <v>2</v>
      </c>
      <c r="H253" s="78">
        <v>0</v>
      </c>
      <c r="I253" s="76">
        <v>0</v>
      </c>
      <c r="J253" s="46">
        <f t="shared" si="43"/>
        <v>2</v>
      </c>
      <c r="K253" s="72"/>
      <c r="L253" s="20">
        <v>23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+'1'!J254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511.09999999999991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510</v>
      </c>
      <c r="O264" s="2">
        <v>410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22</v>
      </c>
      <c r="M173" s="65">
        <f>+L173*K173</f>
        <v>44</v>
      </c>
      <c r="N173" s="17" t="s">
        <v>16</v>
      </c>
      <c r="O173" s="18">
        <v>22</v>
      </c>
      <c r="P173" s="123">
        <f>SUM(M173-O173)</f>
        <v>22</v>
      </c>
      <c r="Q173" s="90">
        <v>19.29</v>
      </c>
      <c r="R173" s="43">
        <f>+K173*Q173</f>
        <v>38.58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+'2'!J253</f>
        <v>2</v>
      </c>
      <c r="F253" s="71"/>
      <c r="G253" s="46">
        <f t="shared" si="42"/>
        <v>2</v>
      </c>
      <c r="H253" s="78">
        <v>0</v>
      </c>
      <c r="I253" s="76">
        <v>0</v>
      </c>
      <c r="J253" s="46">
        <f t="shared" si="43"/>
        <v>0</v>
      </c>
      <c r="K253" s="72">
        <v>2</v>
      </c>
      <c r="L253" s="20">
        <v>23</v>
      </c>
      <c r="M253" s="65">
        <f t="shared" ref="M253" si="50">+L253*K253</f>
        <v>46</v>
      </c>
      <c r="N253" s="17" t="s">
        <v>16</v>
      </c>
      <c r="O253" s="18">
        <v>23</v>
      </c>
      <c r="P253" s="123">
        <f t="shared" ref="P253" si="51">SUM(M253-O253)</f>
        <v>23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397.08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100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R271" sqref="R271"/>
      <selection pane="topRight" activeCell="R271" sqref="R271"/>
      <selection pane="bottomLeft" activeCell="R271" sqref="R271"/>
      <selection pane="bottomRight" activeCell="W14" sqref="W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3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21</v>
      </c>
      <c r="F6" s="71">
        <v>10</v>
      </c>
      <c r="G6" s="46">
        <f t="shared" si="0"/>
        <v>31</v>
      </c>
      <c r="H6" s="78">
        <v>0</v>
      </c>
      <c r="I6" s="76">
        <v>0</v>
      </c>
      <c r="J6" s="46">
        <f t="shared" si="1"/>
        <v>28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22</v>
      </c>
      <c r="F31" s="71">
        <v>5</v>
      </c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>
        <v>4</v>
      </c>
      <c r="G57" s="46">
        <f t="shared" si="5"/>
        <v>4</v>
      </c>
      <c r="H57" s="78">
        <v>0</v>
      </c>
      <c r="I57" s="76">
        <v>0</v>
      </c>
      <c r="J57" s="46">
        <f t="shared" si="6"/>
        <v>2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122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>
        <v>1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5</v>
      </c>
      <c r="F112" s="71">
        <v>5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3</v>
      </c>
      <c r="F125" s="71">
        <v>10</v>
      </c>
      <c r="G125" s="46">
        <f t="shared" si="23"/>
        <v>13</v>
      </c>
      <c r="H125" s="78">
        <v>0</v>
      </c>
      <c r="I125" s="76">
        <v>0</v>
      </c>
      <c r="J125" s="46">
        <f t="shared" si="24"/>
        <v>9</v>
      </c>
      <c r="K125" s="72">
        <v>4</v>
      </c>
      <c r="L125" s="22">
        <v>50</v>
      </c>
      <c r="M125" s="65">
        <f t="shared" si="7"/>
        <v>200</v>
      </c>
      <c r="N125" s="17" t="s">
        <v>16</v>
      </c>
      <c r="O125" s="18"/>
      <c r="P125" s="123">
        <f t="shared" si="8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4</v>
      </c>
      <c r="F126" s="71">
        <v>10</v>
      </c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>
        <v>7</v>
      </c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12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</v>
      </c>
      <c r="F194" s="71">
        <v>5</v>
      </c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>
        <v>4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+'3'!J251</f>
        <v>1</v>
      </c>
      <c r="F251" s="71">
        <v>3</v>
      </c>
      <c r="G251" s="46">
        <f t="shared" si="42"/>
        <v>4</v>
      </c>
      <c r="H251" s="78">
        <v>0</v>
      </c>
      <c r="I251" s="76">
        <v>0</v>
      </c>
      <c r="J251" s="46">
        <f t="shared" si="43"/>
        <v>3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860.87000000000012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2305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1635</v>
      </c>
      <c r="O264" s="2">
        <v>100</v>
      </c>
      <c r="P264" s="2">
        <v>100</v>
      </c>
      <c r="Q264" s="88">
        <v>100</v>
      </c>
      <c r="R264" s="2">
        <v>100</v>
      </c>
      <c r="S264" s="2">
        <v>100</v>
      </c>
      <c r="T264" s="2">
        <v>470</v>
      </c>
      <c r="U264" s="2">
        <v>250</v>
      </c>
      <c r="V264" s="2">
        <v>100</v>
      </c>
      <c r="W264" s="2">
        <v>315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G268" sqref="G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3">
        <f t="shared" si="3"/>
        <v>100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6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3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3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+'4'!J251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43"/>
        <v>2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862.24999999999989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1370</v>
      </c>
      <c r="O264" s="2">
        <v>100</v>
      </c>
      <c r="P264" s="2">
        <v>320</v>
      </c>
      <c r="Q264" s="88">
        <v>180</v>
      </c>
      <c r="R264" s="2">
        <v>120</v>
      </c>
      <c r="S264" s="2">
        <v>260</v>
      </c>
      <c r="T264" s="2">
        <v>260</v>
      </c>
      <c r="U264" s="2">
        <v>130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P37" sqref="P37:P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50</v>
      </c>
      <c r="P6" s="123">
        <f t="shared" ref="P6:P80" si="3">SUM(M6-O6)</f>
        <v>450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23">
        <f t="shared" si="3"/>
        <v>100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19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23">
        <f t="shared" si="3"/>
        <v>600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3">
        <f t="shared" si="3"/>
        <v>120</v>
      </c>
      <c r="Q58" s="122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2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70</v>
      </c>
      <c r="P62" s="123">
        <f t="shared" si="3"/>
        <v>50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23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1238.4000000000001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3895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1120</v>
      </c>
      <c r="O264" s="2">
        <v>50</v>
      </c>
      <c r="P264" s="2">
        <v>50</v>
      </c>
      <c r="Q264" s="88">
        <v>150</v>
      </c>
      <c r="R264" s="2">
        <v>50</v>
      </c>
      <c r="S264" s="2">
        <v>170</v>
      </c>
      <c r="T264" s="2">
        <v>100</v>
      </c>
      <c r="U264" s="2">
        <v>250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AA67" sqref="AA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3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20</v>
      </c>
      <c r="F6" s="71">
        <v>5</v>
      </c>
      <c r="G6" s="46">
        <f t="shared" si="0"/>
        <v>25</v>
      </c>
      <c r="H6" s="78">
        <v>0</v>
      </c>
      <c r="I6" s="76">
        <v>0</v>
      </c>
      <c r="J6" s="46">
        <f t="shared" si="1"/>
        <v>17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7</v>
      </c>
      <c r="F11" s="71">
        <v>4</v>
      </c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3">
        <f t="shared" si="3"/>
        <v>100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>
        <v>6</v>
      </c>
      <c r="G53" s="46">
        <f t="shared" si="5"/>
        <v>6</v>
      </c>
      <c r="H53" s="78">
        <v>0</v>
      </c>
      <c r="I53" s="76">
        <v>0</v>
      </c>
      <c r="J53" s="46">
        <f t="shared" si="6"/>
        <v>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70</v>
      </c>
      <c r="P58" s="123">
        <f t="shared" si="3"/>
        <v>50</v>
      </c>
      <c r="Q58" s="122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3">
        <f t="shared" si="3"/>
        <v>120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0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>
        <v>10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+'6'!J251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1519.6399999999996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4270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2030</v>
      </c>
      <c r="O264" s="2">
        <v>200</v>
      </c>
      <c r="P264" s="2">
        <v>200</v>
      </c>
      <c r="Q264" s="88">
        <v>50</v>
      </c>
      <c r="R264" s="2">
        <v>130</v>
      </c>
      <c r="S264" s="2">
        <v>150</v>
      </c>
      <c r="T264" s="2">
        <v>100</v>
      </c>
      <c r="U264" s="2">
        <v>170</v>
      </c>
      <c r="V264" s="2">
        <v>150</v>
      </c>
      <c r="W264" s="2">
        <v>300</v>
      </c>
      <c r="X264" s="2">
        <v>100</v>
      </c>
      <c r="Y264" s="2">
        <v>480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1905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/>
      <c r="O5" s="18"/>
      <c r="P5" s="123">
        <f>SUM(M5-O5)</f>
        <v>100</v>
      </c>
      <c r="Q5" s="122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40</v>
      </c>
      <c r="P6" s="123">
        <f t="shared" ref="P6:P80" si="3">SUM(M6-O6)</f>
        <v>160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100</v>
      </c>
      <c r="P18" s="123">
        <f t="shared" si="3"/>
        <v>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+'7'!J251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1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625.27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50</v>
      </c>
      <c r="P264" s="2">
        <v>100</v>
      </c>
      <c r="Q264" s="88">
        <v>180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30.00"/>
        <filter val="200.00"/>
        <filter val="50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R271" sqref="R271"/>
      <selection pane="topRight" activeCell="R271" sqref="R271"/>
      <selection pane="bottomLeft" activeCell="R271" sqref="R271"/>
      <selection pane="bottomRight" activeCell="X250" sqref="X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10</v>
      </c>
      <c r="F5" s="71">
        <v>11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15</v>
      </c>
      <c r="F6" s="71">
        <v>15</v>
      </c>
      <c r="G6" s="46">
        <f t="shared" si="0"/>
        <v>30</v>
      </c>
      <c r="H6" s="78">
        <v>0</v>
      </c>
      <c r="I6" s="76">
        <v>0</v>
      </c>
      <c r="J6" s="46">
        <f t="shared" si="1"/>
        <v>20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100</v>
      </c>
      <c r="P6" s="123">
        <f t="shared" ref="P6:P80" si="3">SUM(M6-O6)</f>
        <v>900</v>
      </c>
      <c r="Q6" s="122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>
        <v>1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13</v>
      </c>
      <c r="F22" s="71">
        <v>20</v>
      </c>
      <c r="G22" s="46">
        <f t="shared" si="0"/>
        <v>33</v>
      </c>
      <c r="H22" s="78">
        <v>0</v>
      </c>
      <c r="I22" s="76">
        <v>0</v>
      </c>
      <c r="J22" s="46">
        <f t="shared" si="1"/>
        <v>31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13</v>
      </c>
      <c r="F31" s="71">
        <v>11</v>
      </c>
      <c r="G31" s="46">
        <f t="shared" si="5"/>
        <v>24</v>
      </c>
      <c r="H31" s="78">
        <v>0</v>
      </c>
      <c r="I31" s="76">
        <v>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4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>
        <v>4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>
        <v>4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</v>
      </c>
      <c r="F59" s="71">
        <v>4</v>
      </c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9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3">
        <f>SUM(M175-O175)</f>
        <v>100</v>
      </c>
      <c r="Q175" s="12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</v>
      </c>
      <c r="F193" s="71">
        <v>10</v>
      </c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+'8'!J251</f>
        <v>1</v>
      </c>
      <c r="F251" s="71">
        <v>2</v>
      </c>
      <c r="G251" s="46">
        <f t="shared" si="42"/>
        <v>3</v>
      </c>
      <c r="H251" s="78">
        <v>0</v>
      </c>
      <c r="I251" s="76">
        <v>0</v>
      </c>
      <c r="J251" s="46">
        <f t="shared" si="43"/>
        <v>0</v>
      </c>
      <c r="K251" s="72">
        <v>3</v>
      </c>
      <c r="L251" s="20">
        <v>80</v>
      </c>
      <c r="M251" s="65">
        <f t="shared" si="34"/>
        <v>240</v>
      </c>
      <c r="N251" s="17" t="s">
        <v>16</v>
      </c>
      <c r="O251" s="18"/>
      <c r="P251" s="123">
        <f t="shared" si="35"/>
        <v>240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1315.3000000000002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510</v>
      </c>
      <c r="O264" s="2">
        <v>50</v>
      </c>
      <c r="P264" s="2">
        <v>130</v>
      </c>
      <c r="Q264" s="88">
        <v>155</v>
      </c>
      <c r="R264" s="2">
        <v>120</v>
      </c>
      <c r="S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"/>
        <filter val="200.00"/>
        <filter val="240.00"/>
        <filter val="260.00"/>
        <filter val="400.00"/>
        <filter val="50.00"/>
        <filter val="60.00"/>
        <filter val="85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9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3">
        <f>SUM(M5-O5)</f>
        <v>400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0</v>
      </c>
      <c r="F48" s="71">
        <v>8</v>
      </c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5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23">
        <f t="shared" si="3"/>
        <v>200</v>
      </c>
      <c r="Q50" s="122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100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759.57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1960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150</v>
      </c>
      <c r="P264" s="2">
        <v>165</v>
      </c>
      <c r="Q264" s="88">
        <v>120</v>
      </c>
      <c r="R264" s="2">
        <v>60</v>
      </c>
      <c r="S264" s="2">
        <v>50</v>
      </c>
      <c r="T264" s="2">
        <v>130</v>
      </c>
      <c r="U264" s="2">
        <v>100</v>
      </c>
      <c r="V264" s="2">
        <v>150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1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3">
        <f>SUM(M5-O5)</f>
        <v>400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23">
        <f t="shared" si="3"/>
        <v>200</v>
      </c>
      <c r="Q50" s="122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+'10'!J251</f>
        <v>0</v>
      </c>
      <c r="F251" s="71">
        <v>1</v>
      </c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100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759.57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1960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150</v>
      </c>
      <c r="P264" s="2">
        <v>165</v>
      </c>
      <c r="Q264" s="88">
        <v>120</v>
      </c>
      <c r="R264" s="2">
        <v>60</v>
      </c>
      <c r="S264" s="2">
        <v>50</v>
      </c>
      <c r="T264" s="2">
        <v>130</v>
      </c>
      <c r="U264" s="2">
        <v>100</v>
      </c>
      <c r="V264" s="2">
        <v>150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123">
        <f t="shared" si="3"/>
        <v>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200</v>
      </c>
      <c r="P22" s="123">
        <f t="shared" si="3"/>
        <v>500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140</v>
      </c>
      <c r="P31" s="123">
        <f t="shared" si="3"/>
        <v>660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/>
      <c r="P57" s="123">
        <f t="shared" si="3"/>
        <v>360</v>
      </c>
      <c r="Q57" s="122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>
        <v>7</v>
      </c>
      <c r="G62" s="46">
        <f t="shared" si="5"/>
        <v>7</v>
      </c>
      <c r="H62" s="78">
        <v>0</v>
      </c>
      <c r="I62" s="76">
        <v>0</v>
      </c>
      <c r="J62" s="46">
        <f t="shared" si="6"/>
        <v>5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23">
        <f t="shared" si="3"/>
        <v>240</v>
      </c>
      <c r="Q62" s="122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+'11'!J251</f>
        <v>1</v>
      </c>
      <c r="F251" s="71">
        <v>1</v>
      </c>
      <c r="G251" s="46">
        <f t="shared" si="42"/>
        <v>2</v>
      </c>
      <c r="H251" s="78">
        <v>0</v>
      </c>
      <c r="I251" s="76">
        <v>0</v>
      </c>
      <c r="J251" s="46">
        <f t="shared" si="43"/>
        <v>0</v>
      </c>
      <c r="K251" s="72">
        <v>2</v>
      </c>
      <c r="L251" s="20">
        <v>80</v>
      </c>
      <c r="M251" s="65">
        <f t="shared" si="34"/>
        <v>160</v>
      </c>
      <c r="N251" s="17" t="s">
        <v>16</v>
      </c>
      <c r="O251" s="18"/>
      <c r="P251" s="123">
        <f t="shared" si="35"/>
        <v>160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1223.6600000000001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1305</v>
      </c>
      <c r="O264" s="2">
        <v>100</v>
      </c>
      <c r="P264" s="2">
        <v>60</v>
      </c>
      <c r="Q264" s="88">
        <v>255</v>
      </c>
      <c r="R264" s="2">
        <v>200</v>
      </c>
      <c r="S264" s="2">
        <v>65</v>
      </c>
      <c r="T264" s="2">
        <v>465</v>
      </c>
      <c r="U264" s="2">
        <v>160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160.00"/>
        <filter val="195.00"/>
        <filter val="240.00"/>
        <filter val="260.00"/>
        <filter val="360.00"/>
        <filter val="50.00"/>
        <filter val="60"/>
        <filter val="60.00"/>
        <filter val="70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</v>
      </c>
      <c r="F5" s="71">
        <v>6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3</v>
      </c>
      <c r="F21" s="71">
        <v>2</v>
      </c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23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4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12</v>
      </c>
      <c r="F205" s="71">
        <v>89</v>
      </c>
      <c r="G205" s="46">
        <f t="shared" si="30"/>
        <v>101</v>
      </c>
      <c r="H205" s="78">
        <v>0</v>
      </c>
      <c r="I205" s="76">
        <v>0</v>
      </c>
      <c r="J205" s="46">
        <f t="shared" si="31"/>
        <v>100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+'12'!J251</f>
        <v>0</v>
      </c>
      <c r="F251" s="71">
        <v>2</v>
      </c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738.16000000000008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2225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1285</v>
      </c>
      <c r="O264" s="2">
        <v>135</v>
      </c>
      <c r="P264" s="2">
        <v>60</v>
      </c>
      <c r="Q264" s="88">
        <v>215</v>
      </c>
      <c r="R264" s="2">
        <v>50</v>
      </c>
      <c r="S264" s="2">
        <v>305</v>
      </c>
      <c r="T264" s="2">
        <v>110</v>
      </c>
      <c r="U264" s="2">
        <v>150</v>
      </c>
      <c r="V264" s="2">
        <v>50</v>
      </c>
      <c r="W264" s="2">
        <v>210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X346"/>
  <sheetViews>
    <sheetView zoomScale="70" zoomScaleNormal="70" workbookViewId="0">
      <pane xSplit="10" ySplit="4" topLeftCell="K29" activePane="bottomRight" state="frozen"/>
      <selection activeCell="R271" sqref="R271"/>
      <selection pane="topRight" activeCell="R271" sqref="R271"/>
      <selection pane="bottomLeft" activeCell="R271" sqref="R271"/>
      <selection pane="bottomRight" activeCell="F40" sqref="F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15</v>
      </c>
      <c r="F6" s="71">
        <v>7</v>
      </c>
      <c r="G6" s="46">
        <f t="shared" si="0"/>
        <v>22</v>
      </c>
      <c r="H6" s="78">
        <v>0</v>
      </c>
      <c r="I6" s="76">
        <v>0</v>
      </c>
      <c r="J6" s="46">
        <f t="shared" si="1"/>
        <v>6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500</v>
      </c>
      <c r="P6" s="123">
        <f t="shared" ref="P6:P80" si="3">SUM(M6-O6)</f>
        <v>1100</v>
      </c>
      <c r="Q6" s="122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5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>
        <v>100</v>
      </c>
      <c r="P11" s="123">
        <f t="shared" si="3"/>
        <v>250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4</v>
      </c>
      <c r="F18" s="71">
        <v>1</v>
      </c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3">
        <f t="shared" si="3"/>
        <v>200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23">
        <f t="shared" si="3"/>
        <v>300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90</v>
      </c>
      <c r="P31" s="123">
        <f t="shared" si="3"/>
        <v>710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0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23">
        <f t="shared" si="3"/>
        <v>250</v>
      </c>
      <c r="Q46" s="122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3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23">
        <f t="shared" si="3"/>
        <v>240</v>
      </c>
      <c r="Q58" s="122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23">
        <f t="shared" si="3"/>
        <v>240</v>
      </c>
      <c r="Q59" s="122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3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5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23">
        <f t="shared" si="8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6</v>
      </c>
      <c r="K126" s="72">
        <v>6</v>
      </c>
      <c r="L126" s="22">
        <v>100</v>
      </c>
      <c r="M126" s="65">
        <f t="shared" si="7"/>
        <v>600</v>
      </c>
      <c r="N126" s="17" t="s">
        <v>16</v>
      </c>
      <c r="O126" s="18"/>
      <c r="P126" s="123">
        <f t="shared" si="8"/>
        <v>600</v>
      </c>
      <c r="Q126" s="90">
        <v>68</v>
      </c>
      <c r="R126" s="43">
        <f t="shared" si="9"/>
        <v>408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8</v>
      </c>
      <c r="F193" s="71">
        <v>5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9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6</v>
      </c>
      <c r="F194" s="71">
        <v>5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100</v>
      </c>
      <c r="F205" s="71"/>
      <c r="G205" s="46">
        <f t="shared" si="30"/>
        <v>100</v>
      </c>
      <c r="H205" s="78">
        <v>0</v>
      </c>
      <c r="I205" s="76">
        <v>0</v>
      </c>
      <c r="J205" s="46">
        <f t="shared" si="31"/>
        <v>98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0</v>
      </c>
      <c r="K251" s="72">
        <v>2</v>
      </c>
      <c r="L251" s="20">
        <v>80</v>
      </c>
      <c r="M251" s="65">
        <f t="shared" si="34"/>
        <v>160</v>
      </c>
      <c r="N251" s="17" t="s">
        <v>16</v>
      </c>
      <c r="O251" s="18"/>
      <c r="P251" s="123">
        <f t="shared" si="35"/>
        <v>160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3221.94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8165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2660</v>
      </c>
      <c r="O264" s="2">
        <v>50</v>
      </c>
      <c r="P264" s="2">
        <v>200</v>
      </c>
      <c r="Q264" s="88">
        <v>160</v>
      </c>
      <c r="R264" s="2">
        <v>200</v>
      </c>
      <c r="S264" s="2">
        <v>270</v>
      </c>
      <c r="T264" s="2">
        <v>155</v>
      </c>
      <c r="U264" s="2">
        <v>250</v>
      </c>
      <c r="V264" s="2">
        <v>120</v>
      </c>
      <c r="W264" s="2">
        <v>120</v>
      </c>
      <c r="X264" s="2">
        <v>1135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840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4650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4650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60.00"/>
        <filter val="200"/>
        <filter val="200.00"/>
        <filter val="240.00"/>
        <filter val="250.00"/>
        <filter val="300.00"/>
        <filter val="360.00"/>
        <filter val="50.00"/>
        <filter val="600.00"/>
        <filter val="65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3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150</v>
      </c>
      <c r="P6" s="123">
        <f t="shared" ref="P6:P80" si="3">SUM(M6-O6)</f>
        <v>350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5</v>
      </c>
      <c r="F11" s="71">
        <v>11</v>
      </c>
      <c r="G11" s="46">
        <f t="shared" si="0"/>
        <v>16</v>
      </c>
      <c r="H11" s="78">
        <v>0</v>
      </c>
      <c r="I11" s="76">
        <v>0</v>
      </c>
      <c r="J11" s="46">
        <f t="shared" si="1"/>
        <v>9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>
        <v>100</v>
      </c>
      <c r="P11" s="123">
        <f t="shared" si="3"/>
        <v>250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>
        <v>11</v>
      </c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6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150</v>
      </c>
      <c r="P22" s="123">
        <f t="shared" si="3"/>
        <v>750</v>
      </c>
      <c r="Q22" s="122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3">
        <f>SUM(M28-O28)</f>
        <v>250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>
        <v>4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>
        <v>7</v>
      </c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9</v>
      </c>
      <c r="G53" s="46">
        <f t="shared" si="5"/>
        <v>9</v>
      </c>
      <c r="H53" s="78">
        <v>0</v>
      </c>
      <c r="I53" s="76">
        <v>0</v>
      </c>
      <c r="J53" s="46">
        <f t="shared" si="6"/>
        <v>4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70</v>
      </c>
      <c r="P53" s="123">
        <f>SUM(M53-O53)</f>
        <v>180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3">
        <f t="shared" si="3"/>
        <v>170</v>
      </c>
      <c r="Q58" s="122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3</v>
      </c>
      <c r="F116" s="71">
        <v>1</v>
      </c>
      <c r="G116" s="46">
        <f t="shared" si="23"/>
        <v>4</v>
      </c>
      <c r="H116" s="78">
        <v>0</v>
      </c>
      <c r="I116" s="76">
        <v>0</v>
      </c>
      <c r="J116" s="46">
        <f t="shared" si="24"/>
        <v>0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3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4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3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12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6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2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98</v>
      </c>
      <c r="F205" s="71"/>
      <c r="G205" s="46">
        <f t="shared" si="30"/>
        <v>98</v>
      </c>
      <c r="H205" s="78">
        <v>0</v>
      </c>
      <c r="I205" s="76">
        <v>0</v>
      </c>
      <c r="J205" s="46">
        <f t="shared" si="31"/>
        <v>91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</v>
      </c>
      <c r="F208" s="71">
        <v>4</v>
      </c>
      <c r="G208" s="46">
        <f t="shared" si="30"/>
        <v>5</v>
      </c>
      <c r="H208" s="78">
        <v>0</v>
      </c>
      <c r="I208" s="76">
        <v>0</v>
      </c>
      <c r="J208" s="46">
        <f t="shared" si="31"/>
        <v>2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3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2265.2599999999998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100</v>
      </c>
      <c r="P264" s="2">
        <v>170</v>
      </c>
      <c r="Q264" s="88">
        <v>200</v>
      </c>
      <c r="R264" s="2">
        <v>250</v>
      </c>
      <c r="S264" s="2">
        <v>100</v>
      </c>
      <c r="T264" s="2">
        <v>150</v>
      </c>
      <c r="U264" s="2">
        <v>100</v>
      </c>
      <c r="V264" s="2">
        <v>95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O208" sqref="O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0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100</v>
      </c>
      <c r="P5" s="123">
        <f>SUM(M5-O5)</f>
        <v>250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23">
        <f t="shared" si="3"/>
        <v>100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23">
        <f t="shared" si="3"/>
        <v>350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3">
        <f t="shared" si="3"/>
        <v>50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35</v>
      </c>
      <c r="P62" s="123">
        <f t="shared" si="3"/>
        <v>325</v>
      </c>
      <c r="Q62" s="122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>
        <v>5</v>
      </c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2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>
        <v>60</v>
      </c>
      <c r="P126" s="123">
        <f t="shared" si="8"/>
        <v>140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3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91</v>
      </c>
      <c r="F205" s="71"/>
      <c r="G205" s="46">
        <f t="shared" si="30"/>
        <v>91</v>
      </c>
      <c r="H205" s="78">
        <v>0</v>
      </c>
      <c r="I205" s="76">
        <v>0</v>
      </c>
      <c r="J205" s="46">
        <f t="shared" si="31"/>
        <v>91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2</v>
      </c>
      <c r="F208" s="71">
        <v>4</v>
      </c>
      <c r="G208" s="46">
        <f t="shared" si="30"/>
        <v>6</v>
      </c>
      <c r="H208" s="78">
        <v>0</v>
      </c>
      <c r="I208" s="76">
        <v>0</v>
      </c>
      <c r="J208" s="46">
        <f t="shared" si="31"/>
        <v>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3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1168.31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R271" sqref="R271"/>
      <selection pane="topRight" activeCell="R271" sqref="R271"/>
      <selection pane="bottomLeft" activeCell="R271" sqref="R271"/>
      <selection pane="bottomRight" activeCell="O24" sqref="O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0</v>
      </c>
      <c r="F5" s="71">
        <v>20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0</v>
      </c>
      <c r="F6" s="71">
        <v>30</v>
      </c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1</v>
      </c>
      <c r="F21" s="71">
        <v>4</v>
      </c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70</v>
      </c>
      <c r="P21" s="123">
        <f t="shared" si="3"/>
        <v>100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>
        <v>20</v>
      </c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>
        <v>20</v>
      </c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>SUM(M28-O28)</f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5</v>
      </c>
      <c r="F48" s="71">
        <v>6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>
        <v>10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>
        <v>6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>
        <v>5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</v>
      </c>
      <c r="F59" s="71">
        <v>4</v>
      </c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3">
        <f t="shared" si="3"/>
        <v>60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0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>
        <v>100</v>
      </c>
      <c r="P126" s="123">
        <f t="shared" si="8"/>
        <v>100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>
        <v>4</v>
      </c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</v>
      </c>
      <c r="F175" s="71">
        <v>10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>
        <v>10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91</v>
      </c>
      <c r="F205" s="71"/>
      <c r="G205" s="46">
        <f t="shared" si="30"/>
        <v>91</v>
      </c>
      <c r="H205" s="78">
        <v>0</v>
      </c>
      <c r="I205" s="76">
        <v>0</v>
      </c>
      <c r="J205" s="46">
        <f t="shared" si="31"/>
        <v>88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3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712.8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420</v>
      </c>
      <c r="O264" s="2">
        <v>200</v>
      </c>
      <c r="P264" s="2">
        <v>100</v>
      </c>
      <c r="Q264" s="88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E346"/>
  <sheetViews>
    <sheetView zoomScale="70" zoomScaleNormal="70" workbookViewId="0">
      <pane xSplit="10" ySplit="4" topLeftCell="K197" activePane="bottomRight" state="frozen"/>
      <selection activeCell="R271" sqref="R271"/>
      <selection pane="topRight" activeCell="R271" sqref="R271"/>
      <selection pane="bottomLeft" activeCell="R271" sqref="R271"/>
      <selection pane="bottomRight" activeCell="F209" sqref="F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1" x14ac:dyDescent="0.5">
      <c r="A1" s="1"/>
      <c r="J1" s="2"/>
      <c r="L1" s="2"/>
    </row>
    <row r="2" spans="1:31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31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31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31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2">
        <v>36.43</v>
      </c>
      <c r="R6" s="43">
        <f t="shared" ref="R6:R80" si="4">+K6*Q6</f>
        <v>72.86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7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3">
        <f t="shared" si="3"/>
        <v>200</v>
      </c>
      <c r="Q18" s="122">
        <v>19.12</v>
      </c>
      <c r="R18" s="43">
        <f t="shared" si="4"/>
        <v>95.600000000000009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31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31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31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</v>
      </c>
      <c r="F22" s="71">
        <v>18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2">
        <v>27.98</v>
      </c>
      <c r="R22" s="43">
        <f t="shared" si="4"/>
        <v>55.96</v>
      </c>
    </row>
    <row r="23" spans="1:31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31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31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>
        <v>5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31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31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31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31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31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31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31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5</v>
      </c>
      <c r="F112" s="71">
        <v>10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7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3">
        <f>SUM(M175-O175)</f>
        <v>200</v>
      </c>
      <c r="Q175" s="12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</v>
      </c>
      <c r="F208" s="71">
        <v>1</v>
      </c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3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752.22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495</v>
      </c>
      <c r="O264" s="2">
        <v>50</v>
      </c>
      <c r="P264" s="2">
        <v>190</v>
      </c>
      <c r="Q264" s="88">
        <v>155</v>
      </c>
      <c r="R264" s="2">
        <v>50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O3:O4"/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R271" sqref="R271"/>
      <selection pane="topRight" activeCell="R271" sqref="R271"/>
      <selection pane="bottomLeft" activeCell="R271" sqref="R271"/>
      <selection pane="bottomRight" activeCell="P115" sqref="P115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68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23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/>
      <c r="P6" s="123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1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1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1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1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1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10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1"/>
        <v>8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3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1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5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1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15</v>
      </c>
      <c r="F112" s="71"/>
      <c r="G112" s="46">
        <f t="shared" si="18"/>
        <v>15</v>
      </c>
      <c r="H112" s="78">
        <v>0</v>
      </c>
      <c r="I112" s="76">
        <v>0</v>
      </c>
      <c r="J112" s="46">
        <f t="shared" si="6"/>
        <v>15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4</v>
      </c>
      <c r="F113" s="71"/>
      <c r="G113" s="46">
        <f t="shared" si="18"/>
        <v>4</v>
      </c>
      <c r="H113" s="78">
        <v>0</v>
      </c>
      <c r="I113" s="76">
        <v>0</v>
      </c>
      <c r="J113" s="46">
        <f t="shared" si="6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3</v>
      </c>
      <c r="F115" s="71">
        <v>9</v>
      </c>
      <c r="G115" s="46">
        <f t="shared" si="18"/>
        <v>12</v>
      </c>
      <c r="H115" s="78">
        <v>0</v>
      </c>
      <c r="I115" s="76">
        <v>0</v>
      </c>
      <c r="J115" s="46">
        <f t="shared" si="6"/>
        <v>9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>
        <v>10</v>
      </c>
      <c r="G116" s="46">
        <f t="shared" si="18"/>
        <v>13</v>
      </c>
      <c r="H116" s="78">
        <v>0</v>
      </c>
      <c r="I116" s="76">
        <v>0</v>
      </c>
      <c r="J116" s="46">
        <f t="shared" si="6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>
        <v>10</v>
      </c>
      <c r="G125" s="46">
        <f t="shared" si="18"/>
        <v>10</v>
      </c>
      <c r="H125" s="78">
        <v>0</v>
      </c>
      <c r="I125" s="76">
        <v>0</v>
      </c>
      <c r="J125" s="46">
        <f t="shared" si="6"/>
        <v>7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3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>
        <v>10</v>
      </c>
      <c r="G126" s="46">
        <f t="shared" si="18"/>
        <v>10</v>
      </c>
      <c r="H126" s="78">
        <v>0</v>
      </c>
      <c r="I126" s="76">
        <v>0</v>
      </c>
      <c r="J126" s="46">
        <f t="shared" si="6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2</v>
      </c>
      <c r="F133" s="71"/>
      <c r="G133" s="46">
        <f t="shared" si="18"/>
        <v>2</v>
      </c>
      <c r="H133" s="78">
        <v>0</v>
      </c>
      <c r="I133" s="76">
        <v>0</v>
      </c>
      <c r="J133" s="46">
        <f t="shared" ref="J133:J196" si="22">+G133-H133-K133-I133</f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7</v>
      </c>
      <c r="F175" s="71"/>
      <c r="G175" s="46">
        <f t="shared" si="24"/>
        <v>7</v>
      </c>
      <c r="H175" s="78">
        <v>0</v>
      </c>
      <c r="I175" s="76">
        <v>0</v>
      </c>
      <c r="J175" s="46">
        <f t="shared" si="22"/>
        <v>7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12</v>
      </c>
      <c r="F193" s="71"/>
      <c r="G193" s="46">
        <f t="shared" si="24"/>
        <v>12</v>
      </c>
      <c r="H193" s="78">
        <v>0</v>
      </c>
      <c r="I193" s="76">
        <v>0</v>
      </c>
      <c r="J193" s="46">
        <f t="shared" si="22"/>
        <v>12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11</v>
      </c>
      <c r="F194" s="71"/>
      <c r="G194" s="46">
        <f t="shared" si="24"/>
        <v>11</v>
      </c>
      <c r="H194" s="78">
        <v>0</v>
      </c>
      <c r="I194" s="76">
        <v>0</v>
      </c>
      <c r="J194" s="46">
        <f t="shared" si="22"/>
        <v>10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87</v>
      </c>
      <c r="F205" s="71"/>
      <c r="G205" s="46">
        <f t="shared" si="24"/>
        <v>87</v>
      </c>
      <c r="H205" s="78">
        <v>0</v>
      </c>
      <c r="I205" s="76">
        <v>0</v>
      </c>
      <c r="J205" s="46">
        <f t="shared" si="30"/>
        <v>86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4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ref="M259" si="46">+L259*K259</f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776.70999999999992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515</v>
      </c>
      <c r="O264" s="2">
        <v>110</v>
      </c>
      <c r="P264" s="2">
        <v>100</v>
      </c>
      <c r="Q264" s="88">
        <v>50</v>
      </c>
      <c r="R264" s="2">
        <v>100</v>
      </c>
      <c r="S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L30" sqref="L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67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68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14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100</v>
      </c>
      <c r="P5" s="123">
        <f>SUM(M5-O5)</f>
        <v>200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69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50</v>
      </c>
      <c r="P22" s="123">
        <f t="shared" si="3"/>
        <v>450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3">
        <f t="shared" si="3"/>
        <v>25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3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12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86</v>
      </c>
      <c r="F205" s="71"/>
      <c r="G205" s="46">
        <f t="shared" si="27"/>
        <v>86</v>
      </c>
      <c r="H205" s="78">
        <v>0</v>
      </c>
      <c r="I205" s="76">
        <v>0</v>
      </c>
      <c r="J205" s="46">
        <f t="shared" si="28"/>
        <v>84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1197.25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1515</v>
      </c>
      <c r="O264" s="2">
        <v>100</v>
      </c>
      <c r="P264" s="2">
        <v>55</v>
      </c>
      <c r="Q264" s="88">
        <v>200</v>
      </c>
      <c r="R264" s="2">
        <v>200</v>
      </c>
      <c r="S264" s="2">
        <v>100</v>
      </c>
      <c r="T264" s="2">
        <v>210</v>
      </c>
      <c r="U264" s="2">
        <v>150</v>
      </c>
      <c r="V264" s="2">
        <v>400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>
        <v>2</v>
      </c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3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23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84</v>
      </c>
      <c r="F205" s="71"/>
      <c r="G205" s="46">
        <f t="shared" si="30"/>
        <v>84</v>
      </c>
      <c r="H205" s="78">
        <v>0</v>
      </c>
      <c r="I205" s="76">
        <v>0</v>
      </c>
      <c r="J205" s="46">
        <f t="shared" si="31"/>
        <v>84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735.55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215</v>
      </c>
      <c r="P264" s="2">
        <v>125</v>
      </c>
      <c r="Q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5"/>
        <filter val="130.00"/>
        <filter val="180.00"/>
        <filter val="240.00"/>
        <filter val="300.00"/>
        <filter val="50.00"/>
        <filter val="7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237" activePane="bottomRight" state="frozen"/>
      <selection activeCell="R271" sqref="R271"/>
      <selection pane="topRight" activeCell="R271" sqref="R271"/>
      <selection pane="bottomLeft" activeCell="R271" sqref="R271"/>
      <selection pane="bottomRight" activeCell="W256" sqref="W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8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>
        <v>50</v>
      </c>
      <c r="P116" s="123">
        <f t="shared" si="8"/>
        <v>250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84</v>
      </c>
      <c r="F205" s="71"/>
      <c r="G205" s="46">
        <f t="shared" si="30"/>
        <v>84</v>
      </c>
      <c r="H205" s="78">
        <v>0</v>
      </c>
      <c r="I205" s="76">
        <v>0</v>
      </c>
      <c r="J205" s="46">
        <f t="shared" si="31"/>
        <v>84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570.28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100</v>
      </c>
      <c r="P264" s="2">
        <v>100</v>
      </c>
      <c r="Q264" s="2">
        <v>200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400.00"/>
        <filter val="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V253" sqref="V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19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</v>
      </c>
      <c r="F6" s="71">
        <v>10</v>
      </c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14</v>
      </c>
      <c r="F11" s="71">
        <v>10</v>
      </c>
      <c r="G11" s="46">
        <f t="shared" si="0"/>
        <v>24</v>
      </c>
      <c r="H11" s="78">
        <v>0</v>
      </c>
      <c r="I11" s="76">
        <v>0</v>
      </c>
      <c r="J11" s="46">
        <f t="shared" si="1"/>
        <v>23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>
        <v>9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>
        <v>10</v>
      </c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3">
        <f t="shared" si="3"/>
        <v>400</v>
      </c>
      <c r="Q28" s="122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>
        <v>10</v>
      </c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9</v>
      </c>
      <c r="F50" s="71">
        <v>10</v>
      </c>
      <c r="G50" s="46">
        <f t="shared" si="5"/>
        <v>19</v>
      </c>
      <c r="H50" s="78">
        <v>0</v>
      </c>
      <c r="I50" s="76">
        <v>0</v>
      </c>
      <c r="J50" s="46">
        <f t="shared" si="6"/>
        <v>17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>
        <v>9</v>
      </c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 t="shared" si="3"/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5</v>
      </c>
      <c r="F57" s="71">
        <v>5</v>
      </c>
      <c r="G57" s="46">
        <f t="shared" si="5"/>
        <v>10</v>
      </c>
      <c r="H57" s="78">
        <v>0</v>
      </c>
      <c r="I57" s="76">
        <v>0</v>
      </c>
      <c r="J57" s="46">
        <f t="shared" si="6"/>
        <v>10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5</v>
      </c>
      <c r="F58" s="71">
        <v>5</v>
      </c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4</v>
      </c>
      <c r="F59" s="71">
        <v>5</v>
      </c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>
        <v>5</v>
      </c>
      <c r="G62" s="46">
        <f t="shared" si="5"/>
        <v>7</v>
      </c>
      <c r="H62" s="78">
        <v>0</v>
      </c>
      <c r="I62" s="76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1</v>
      </c>
      <c r="F68" s="71">
        <v>5</v>
      </c>
      <c r="G68" s="46">
        <f t="shared" si="5"/>
        <v>6</v>
      </c>
      <c r="H68" s="78">
        <v>0</v>
      </c>
      <c r="I68" s="76">
        <v>0</v>
      </c>
      <c r="J68" s="46">
        <f t="shared" si="6"/>
        <v>6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>
        <v>7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3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4</v>
      </c>
      <c r="F113" s="71">
        <v>10</v>
      </c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>
        <v>10</v>
      </c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9</v>
      </c>
      <c r="F126" s="71"/>
      <c r="G126" s="46">
        <f t="shared" si="20"/>
        <v>9</v>
      </c>
      <c r="H126" s="78">
        <v>0</v>
      </c>
      <c r="I126" s="76">
        <v>0</v>
      </c>
      <c r="J126" s="46">
        <f t="shared" si="21"/>
        <v>9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92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6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6</v>
      </c>
      <c r="F175" s="71">
        <v>10</v>
      </c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12</v>
      </c>
      <c r="F193" s="71">
        <v>10</v>
      </c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ref="P193:P196" si="35">SUM(M193-O193)</f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5</v>
      </c>
      <c r="F194" s="71">
        <v>10</v>
      </c>
      <c r="G194" s="46">
        <f t="shared" si="27"/>
        <v>15</v>
      </c>
      <c r="H194" s="78">
        <v>0</v>
      </c>
      <c r="I194" s="76">
        <v>0</v>
      </c>
      <c r="J194" s="46">
        <f t="shared" si="28"/>
        <v>12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6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84</v>
      </c>
      <c r="F205" s="71"/>
      <c r="G205" s="46">
        <f t="shared" si="27"/>
        <v>84</v>
      </c>
      <c r="H205" s="78">
        <v>0</v>
      </c>
      <c r="I205" s="76">
        <v>0</v>
      </c>
      <c r="J205" s="46">
        <f t="shared" si="28"/>
        <v>83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3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>
        <v>5</v>
      </c>
      <c r="G208" s="46">
        <f t="shared" si="27"/>
        <v>5</v>
      </c>
      <c r="H208" s="78">
        <v>0</v>
      </c>
      <c r="I208" s="76">
        <v>0</v>
      </c>
      <c r="J208" s="46">
        <f t="shared" si="28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3">
        <f t="shared" si="3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23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48">SUM(M256-O256)</f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8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1086.3199999999997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200</v>
      </c>
      <c r="P264" s="2">
        <v>130</v>
      </c>
      <c r="Q264" s="2">
        <v>320</v>
      </c>
      <c r="R264" s="2">
        <v>100</v>
      </c>
      <c r="S264" s="2">
        <v>260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L41" sqref="L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9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3">
        <f>SUM(M49-O49)</f>
        <v>150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10</v>
      </c>
      <c r="F57" s="71"/>
      <c r="G57" s="46">
        <f t="shared" si="5"/>
        <v>10</v>
      </c>
      <c r="H57" s="78">
        <v>0</v>
      </c>
      <c r="I57" s="76">
        <v>0</v>
      </c>
      <c r="J57" s="46">
        <f t="shared" si="6"/>
        <v>10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6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70</v>
      </c>
      <c r="P59" s="123">
        <f t="shared" si="3"/>
        <v>290</v>
      </c>
      <c r="Q59" s="122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70</v>
      </c>
      <c r="P62" s="123">
        <f t="shared" si="3"/>
        <v>50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6</v>
      </c>
      <c r="F68" s="71"/>
      <c r="G68" s="46">
        <f t="shared" si="5"/>
        <v>6</v>
      </c>
      <c r="H68" s="78">
        <v>0</v>
      </c>
      <c r="I68" s="76">
        <v>0</v>
      </c>
      <c r="J68" s="46">
        <f t="shared" si="6"/>
        <v>4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3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11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8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83</v>
      </c>
      <c r="F205" s="71"/>
      <c r="G205" s="46">
        <f t="shared" si="30"/>
        <v>83</v>
      </c>
      <c r="H205" s="78">
        <v>0</v>
      </c>
      <c r="I205" s="76">
        <v>0</v>
      </c>
      <c r="J205" s="46">
        <f t="shared" si="31"/>
        <v>83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1174.8399999999999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130</v>
      </c>
      <c r="P264" s="2">
        <v>65</v>
      </c>
      <c r="Q264" s="2">
        <v>85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160.00"/>
        <filter val="180.00"/>
        <filter val="200.00"/>
        <filter val="360.00"/>
        <filter val="390.00"/>
        <filter val="50.00"/>
        <filter val="60.00"/>
        <filter val="65"/>
        <filter val="65.00"/>
        <filter val="7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R271" sqref="R271"/>
      <selection pane="topRight" activeCell="R271" sqref="R271"/>
      <selection pane="bottomLeft" activeCell="R271" sqref="R271"/>
      <selection pane="bottomRight" activeCell="V20" sqref="V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3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2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6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3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23">
        <f t="shared" si="3"/>
        <v>150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10</v>
      </c>
      <c r="F57" s="71"/>
      <c r="G57" s="46">
        <f t="shared" si="5"/>
        <v>10</v>
      </c>
      <c r="H57" s="78">
        <v>0</v>
      </c>
      <c r="I57" s="76">
        <v>0</v>
      </c>
      <c r="J57" s="46">
        <f t="shared" si="6"/>
        <v>10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3">
        <f t="shared" si="26"/>
        <v>50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83</v>
      </c>
      <c r="F205" s="71"/>
      <c r="G205" s="46">
        <f t="shared" si="27"/>
        <v>83</v>
      </c>
      <c r="H205" s="78">
        <v>0</v>
      </c>
      <c r="I205" s="76">
        <v>0</v>
      </c>
      <c r="J205" s="46">
        <f t="shared" si="28"/>
        <v>83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679.94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1885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150</v>
      </c>
      <c r="P264" s="2">
        <v>400</v>
      </c>
      <c r="Q264" s="2">
        <v>100</v>
      </c>
      <c r="R264" s="2">
        <v>100</v>
      </c>
      <c r="S264" s="2">
        <v>170</v>
      </c>
      <c r="T264" s="2">
        <v>65</v>
      </c>
      <c r="U264" s="2">
        <v>65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H267" sqref="H26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51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10</v>
      </c>
      <c r="F57" s="71"/>
      <c r="G57" s="46">
        <f t="shared" si="5"/>
        <v>10</v>
      </c>
      <c r="H57" s="78">
        <v>0</v>
      </c>
      <c r="I57" s="76">
        <v>0</v>
      </c>
      <c r="J57" s="46">
        <f t="shared" si="6"/>
        <v>10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14</v>
      </c>
      <c r="F112" s="71"/>
      <c r="G112" s="46">
        <f t="shared" si="21"/>
        <v>14</v>
      </c>
      <c r="H112" s="78">
        <v>0</v>
      </c>
      <c r="I112" s="76">
        <v>0</v>
      </c>
      <c r="J112" s="46">
        <f t="shared" si="22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8</v>
      </c>
      <c r="F126" s="71"/>
      <c r="G126" s="46">
        <f t="shared" si="21"/>
        <v>8</v>
      </c>
      <c r="H126" s="78">
        <v>0</v>
      </c>
      <c r="I126" s="76">
        <v>0</v>
      </c>
      <c r="J126" s="46">
        <f t="shared" si="22"/>
        <v>8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14</v>
      </c>
      <c r="F175" s="71"/>
      <c r="G175" s="46">
        <f t="shared" si="28"/>
        <v>14</v>
      </c>
      <c r="H175" s="78">
        <v>0</v>
      </c>
      <c r="I175" s="76">
        <v>0</v>
      </c>
      <c r="J175" s="46">
        <f t="shared" si="29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7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21</v>
      </c>
      <c r="F193" s="71"/>
      <c r="G193" s="46">
        <f t="shared" si="28"/>
        <v>21</v>
      </c>
      <c r="H193" s="78">
        <v>0</v>
      </c>
      <c r="I193" s="76">
        <v>0</v>
      </c>
      <c r="J193" s="46">
        <f t="shared" si="29"/>
        <v>21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8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83</v>
      </c>
      <c r="F205" s="71"/>
      <c r="G205" s="46">
        <f t="shared" si="28"/>
        <v>83</v>
      </c>
      <c r="H205" s="78">
        <v>0</v>
      </c>
      <c r="I205" s="76">
        <v>0</v>
      </c>
      <c r="J205" s="46">
        <f t="shared" si="29"/>
        <v>83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29"/>
        <v>4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+'25'!J251</f>
        <v>0</v>
      </c>
      <c r="F251" s="71">
        <v>5</v>
      </c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2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489.08000000000004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685</v>
      </c>
      <c r="O264" s="2">
        <v>200</v>
      </c>
      <c r="P264" s="2">
        <v>400</v>
      </c>
      <c r="Q264" s="2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P51" sqref="P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2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200</v>
      </c>
      <c r="P6" s="123">
        <f t="shared" ref="P6:P69" si="3">SUM(M6-O6)</f>
        <v>1500</v>
      </c>
      <c r="Q6" s="122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100</v>
      </c>
      <c r="P11" s="123">
        <f t="shared" si="3"/>
        <v>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0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100</v>
      </c>
      <c r="P22" s="123">
        <f t="shared" si="3"/>
        <v>900</v>
      </c>
      <c r="Q22" s="122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3">
        <f t="shared" si="3"/>
        <v>500</v>
      </c>
      <c r="Q24" s="122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100</v>
      </c>
      <c r="P28" s="123">
        <f t="shared" si="3"/>
        <v>300</v>
      </c>
      <c r="Q28" s="122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 t="shared" si="3"/>
        <v>50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10</v>
      </c>
      <c r="F57" s="71"/>
      <c r="G57" s="46">
        <f t="shared" si="5"/>
        <v>10</v>
      </c>
      <c r="H57" s="78">
        <v>0</v>
      </c>
      <c r="I57" s="76">
        <v>0</v>
      </c>
      <c r="J57" s="46">
        <f t="shared" si="6"/>
        <v>10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70</v>
      </c>
      <c r="P58" s="123">
        <f t="shared" si="3"/>
        <v>50</v>
      </c>
      <c r="Q58" s="122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2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3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2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7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23">
        <f t="shared" si="22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5</v>
      </c>
      <c r="K126" s="72">
        <v>3</v>
      </c>
      <c r="L126" s="22">
        <v>100</v>
      </c>
      <c r="M126" s="65">
        <f t="shared" si="8"/>
        <v>300</v>
      </c>
      <c r="N126" s="17" t="s">
        <v>16</v>
      </c>
      <c r="O126" s="18"/>
      <c r="P126" s="123">
        <f t="shared" si="22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2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7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21</v>
      </c>
      <c r="F193" s="71"/>
      <c r="G193" s="46">
        <f t="shared" si="28"/>
        <v>21</v>
      </c>
      <c r="H193" s="78">
        <v>0</v>
      </c>
      <c r="I193" s="76">
        <v>0</v>
      </c>
      <c r="J193" s="46">
        <f t="shared" si="29"/>
        <v>21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4</v>
      </c>
      <c r="K194" s="72">
        <v>4</v>
      </c>
      <c r="L194" s="20">
        <v>120</v>
      </c>
      <c r="M194" s="65">
        <f t="shared" si="32"/>
        <v>480</v>
      </c>
      <c r="N194" s="17" t="s">
        <v>16</v>
      </c>
      <c r="O194" s="18"/>
      <c r="P194" s="123">
        <f t="shared" si="27"/>
        <v>480</v>
      </c>
      <c r="Q194" s="90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83</v>
      </c>
      <c r="F205" s="71"/>
      <c r="G205" s="46">
        <f t="shared" si="28"/>
        <v>83</v>
      </c>
      <c r="H205" s="78">
        <v>0</v>
      </c>
      <c r="I205" s="76">
        <v>0</v>
      </c>
      <c r="J205" s="46">
        <f t="shared" si="29"/>
        <v>82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3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29"/>
        <v>4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>SUM(M229-O229)</f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ref="P230:P258" si="38">SUM(M230-O230)</f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4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+'26'!J251</f>
        <v>5</v>
      </c>
      <c r="F251" s="71"/>
      <c r="G251" s="46">
        <f t="shared" si="41"/>
        <v>5</v>
      </c>
      <c r="H251" s="78">
        <v>0</v>
      </c>
      <c r="I251" s="76">
        <v>0</v>
      </c>
      <c r="J251" s="46">
        <f t="shared" si="42"/>
        <v>4</v>
      </c>
      <c r="K251" s="72">
        <v>1</v>
      </c>
      <c r="L251" s="20">
        <v>80</v>
      </c>
      <c r="M251" s="65">
        <f t="shared" si="32"/>
        <v>80</v>
      </c>
      <c r="N251" s="17" t="s">
        <v>16</v>
      </c>
      <c r="O251" s="18"/>
      <c r="P251" s="123">
        <f t="shared" si="38"/>
        <v>80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23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26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2502.2199999999998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6825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2465</v>
      </c>
      <c r="O264" s="2">
        <v>100</v>
      </c>
      <c r="P264" s="2">
        <v>170</v>
      </c>
      <c r="Q264" s="2">
        <v>215</v>
      </c>
      <c r="R264" s="2">
        <v>170</v>
      </c>
      <c r="S264" s="2">
        <v>260</v>
      </c>
      <c r="T264" s="2">
        <v>85</v>
      </c>
      <c r="U264" s="2">
        <v>200</v>
      </c>
      <c r="V264" s="2">
        <v>300</v>
      </c>
      <c r="W264" s="2">
        <v>965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3555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3555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R271" sqref="R271"/>
      <selection pane="topRight" activeCell="R271" sqref="R271"/>
      <selection pane="bottomLeft" activeCell="R271" sqref="R271"/>
      <selection pane="bottomRight" activeCell="P271" sqref="P270: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</v>
      </c>
      <c r="F6" s="71">
        <v>10</v>
      </c>
      <c r="G6" s="46">
        <f t="shared" si="0"/>
        <v>12</v>
      </c>
      <c r="H6" s="78">
        <v>0</v>
      </c>
      <c r="I6" s="76"/>
      <c r="J6" s="46">
        <f t="shared" si="1"/>
        <v>10</v>
      </c>
      <c r="K6" s="72">
        <v>2</v>
      </c>
      <c r="L6" s="15">
        <v>100</v>
      </c>
      <c r="M6" s="65">
        <f t="shared" ref="M6:M80" si="2">+L6*K6</f>
        <v>200</v>
      </c>
      <c r="N6" s="17"/>
      <c r="O6" s="18"/>
      <c r="P6" s="123">
        <f t="shared" ref="P6:P6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</v>
      </c>
      <c r="F31" s="71">
        <v>14</v>
      </c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50</v>
      </c>
      <c r="P48" s="123">
        <f t="shared" si="3"/>
        <v>150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9</v>
      </c>
      <c r="F49" s="71"/>
      <c r="G49" s="46">
        <f t="shared" si="5"/>
        <v>9</v>
      </c>
      <c r="H49" s="78">
        <v>0</v>
      </c>
      <c r="I49" s="76">
        <v>3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1434</v>
      </c>
      <c r="O49" s="18"/>
      <c r="P49" s="123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15</v>
      </c>
      <c r="F50" s="71"/>
      <c r="G50" s="46">
        <f t="shared" si="5"/>
        <v>15</v>
      </c>
      <c r="H50" s="78">
        <v>0</v>
      </c>
      <c r="I50" s="76">
        <v>3</v>
      </c>
      <c r="J50" s="46">
        <f t="shared" si="6"/>
        <v>10</v>
      </c>
      <c r="K50" s="72">
        <v>2</v>
      </c>
      <c r="L50" s="15">
        <v>50</v>
      </c>
      <c r="M50" s="65">
        <f t="shared" si="2"/>
        <v>100</v>
      </c>
      <c r="N50" s="17" t="s">
        <v>1434</v>
      </c>
      <c r="O50" s="18"/>
      <c r="P50" s="123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10</v>
      </c>
      <c r="F57" s="71"/>
      <c r="G57" s="46">
        <f t="shared" si="5"/>
        <v>10</v>
      </c>
      <c r="H57" s="78">
        <v>0</v>
      </c>
      <c r="I57" s="76">
        <v>0</v>
      </c>
      <c r="J57" s="46">
        <f t="shared" si="6"/>
        <v>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8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2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7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3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3">
        <f t="shared" si="26"/>
        <v>50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19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82</v>
      </c>
      <c r="F205" s="71"/>
      <c r="G205" s="46">
        <f t="shared" si="27"/>
        <v>82</v>
      </c>
      <c r="H205" s="78">
        <v>0</v>
      </c>
      <c r="I205" s="76">
        <v>0</v>
      </c>
      <c r="J205" s="46">
        <f t="shared" si="28"/>
        <v>81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2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3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+'27'!J251</f>
        <v>4</v>
      </c>
      <c r="F251" s="71"/>
      <c r="G251" s="46">
        <f t="shared" si="39"/>
        <v>4</v>
      </c>
      <c r="H251" s="78">
        <v>0</v>
      </c>
      <c r="I251" s="76">
        <v>0</v>
      </c>
      <c r="J251" s="46">
        <f t="shared" si="40"/>
        <v>4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1286.1599999999996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1065</v>
      </c>
      <c r="O264" s="2">
        <v>380</v>
      </c>
      <c r="P264" s="2">
        <v>50</v>
      </c>
      <c r="Q264" s="2">
        <v>200</v>
      </c>
      <c r="R264" s="2">
        <v>100</v>
      </c>
      <c r="S264" s="2">
        <v>185</v>
      </c>
      <c r="T264" s="2">
        <v>50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2000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S346"/>
  <sheetViews>
    <sheetView zoomScale="70" zoomScaleNormal="70" workbookViewId="0">
      <pane xSplit="10" ySplit="4" topLeftCell="K261" activePane="bottomRight" state="frozen"/>
      <selection activeCell="R271" sqref="R271"/>
      <selection pane="topRight" activeCell="R271" sqref="R271"/>
      <selection pane="bottomLeft" activeCell="R271" sqref="R271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3">
        <f t="shared" ref="P6:P69" si="3">SUM(M6-O6)</f>
        <v>250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3">
        <f t="shared" si="3"/>
        <v>25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3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>
        <v>40</v>
      </c>
      <c r="P68" s="123">
        <f t="shared" si="3"/>
        <v>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23">
        <f t="shared" si="7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3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 t="shared" si="7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15</v>
      </c>
      <c r="P113" s="123">
        <f t="shared" si="7"/>
        <v>40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4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3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3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3">
        <f t="shared" si="26"/>
        <v>50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0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>
        <v>120</v>
      </c>
      <c r="P194" s="123">
        <f t="shared" si="26"/>
        <v>360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81</v>
      </c>
      <c r="F205" s="71"/>
      <c r="G205" s="46">
        <f t="shared" si="27"/>
        <v>81</v>
      </c>
      <c r="H205" s="78">
        <v>0</v>
      </c>
      <c r="I205" s="76">
        <v>0</v>
      </c>
      <c r="J205" s="46">
        <f t="shared" si="28"/>
        <v>81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23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ref="P231:P257" si="39">SUM(M231-O231)</f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+'28'!J251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1</v>
      </c>
      <c r="K251" s="72">
        <v>3</v>
      </c>
      <c r="L251" s="20">
        <v>80</v>
      </c>
      <c r="M251" s="65">
        <f t="shared" si="31"/>
        <v>240</v>
      </c>
      <c r="N251" s="17" t="s">
        <v>16</v>
      </c>
      <c r="O251" s="18">
        <v>120</v>
      </c>
      <c r="P251" s="123">
        <f t="shared" si="39"/>
        <v>120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23</v>
      </c>
      <c r="M253" s="65">
        <f t="shared" ref="M253" si="46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2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52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963.61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25.00"/>
        <filter val="250.00"/>
        <filter val="30.00"/>
        <filter val="40.00"/>
        <filter val="5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N25" sqref="N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69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90</v>
      </c>
      <c r="P21" s="123">
        <f t="shared" si="3"/>
        <v>80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20</v>
      </c>
      <c r="F23" s="71"/>
      <c r="G23" s="46">
        <f t="shared" si="0"/>
        <v>20</v>
      </c>
      <c r="H23" s="78">
        <v>0</v>
      </c>
      <c r="I23" s="76">
        <v>0</v>
      </c>
      <c r="J23" s="46">
        <f t="shared" si="1"/>
        <v>20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>
        <v>9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</v>
      </c>
      <c r="F28" s="71">
        <v>10</v>
      </c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11</v>
      </c>
      <c r="F31" s="71">
        <v>20</v>
      </c>
      <c r="G31" s="46">
        <f t="shared" si="5"/>
        <v>31</v>
      </c>
      <c r="H31" s="78">
        <v>0</v>
      </c>
      <c r="I31" s="76">
        <v>0</v>
      </c>
      <c r="J31" s="46">
        <f t="shared" si="6"/>
        <v>29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6</v>
      </c>
      <c r="F115" s="71">
        <v>10</v>
      </c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5</v>
      </c>
      <c r="F125" s="71">
        <v>10</v>
      </c>
      <c r="G125" s="46">
        <f t="shared" si="20"/>
        <v>15</v>
      </c>
      <c r="H125" s="78">
        <v>0</v>
      </c>
      <c r="I125" s="76">
        <v>0</v>
      </c>
      <c r="J125" s="46">
        <f t="shared" si="21"/>
        <v>15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3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81</v>
      </c>
      <c r="F205" s="71"/>
      <c r="G205" s="46">
        <f t="shared" si="27"/>
        <v>81</v>
      </c>
      <c r="H205" s="78">
        <v>0</v>
      </c>
      <c r="I205" s="76">
        <v>0</v>
      </c>
      <c r="J205" s="46">
        <f t="shared" si="28"/>
        <v>81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+'29'!J251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51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423.67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R271" sqref="R271"/>
      <selection pane="topRight" activeCell="R271" sqref="R271"/>
      <selection pane="bottomLeft" activeCell="R271" sqref="R271"/>
      <selection pane="bottomRight" activeCell="R271" sqref="R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6" t="s">
        <v>1429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>SUM(M46-O46)</f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>SUM(M68-O68)</f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>SUM(M86-O86)</f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ref="P126:P172" si="28">SUM(M126-O126)</f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5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+'[1]30'!J251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1431</v>
      </c>
      <c r="D252" s="10" t="s">
        <v>564</v>
      </c>
      <c r="E252" s="64">
        <f>+'[1]30'!J252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1432</v>
      </c>
      <c r="D253" s="10" t="s">
        <v>564</v>
      </c>
      <c r="E253" s="64">
        <v>2</v>
      </c>
      <c r="F253" s="71"/>
      <c r="G253" s="46">
        <f t="shared" si="42"/>
        <v>2</v>
      </c>
      <c r="H253" s="78">
        <v>0</v>
      </c>
      <c r="I253" s="76">
        <v>0</v>
      </c>
      <c r="J253" s="46">
        <f t="shared" si="43"/>
        <v>2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1433</v>
      </c>
      <c r="D254" s="10" t="s">
        <v>564</v>
      </c>
      <c r="E254" s="64">
        <f>+'[1]30'!J254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5" t="s">
        <v>242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O2" s="196" t="s">
        <v>0</v>
      </c>
      <c r="P2" s="196"/>
      <c r="Q2" s="196"/>
      <c r="R2" s="196"/>
      <c r="S2" s="196"/>
      <c r="T2" s="196"/>
      <c r="U2" s="196"/>
      <c r="V2" s="196"/>
      <c r="W2" s="196"/>
      <c r="X2" s="196"/>
      <c r="Y2" s="196"/>
    </row>
    <row r="3" spans="1:26" s="5" customFormat="1" ht="26.25" x14ac:dyDescent="0.55000000000000004">
      <c r="A3" s="194" t="s">
        <v>1</v>
      </c>
      <c r="B3" s="194" t="s">
        <v>2</v>
      </c>
      <c r="C3" s="191" t="s">
        <v>3</v>
      </c>
      <c r="D3" s="191" t="s">
        <v>4</v>
      </c>
      <c r="E3" s="191" t="s">
        <v>5</v>
      </c>
      <c r="F3" s="4" t="s">
        <v>6</v>
      </c>
      <c r="G3" s="197" t="s">
        <v>7</v>
      </c>
      <c r="H3" s="199" t="s">
        <v>8</v>
      </c>
      <c r="I3" s="200"/>
      <c r="J3" s="201"/>
      <c r="K3" s="202" t="s">
        <v>9</v>
      </c>
      <c r="L3" s="182" t="s">
        <v>10</v>
      </c>
      <c r="O3" s="194" t="s">
        <v>1</v>
      </c>
      <c r="P3" s="194" t="s">
        <v>2</v>
      </c>
      <c r="Q3" s="191" t="s">
        <v>3</v>
      </c>
      <c r="R3" s="191" t="s">
        <v>4</v>
      </c>
      <c r="S3" s="191" t="s">
        <v>5</v>
      </c>
      <c r="T3" s="4" t="s">
        <v>6</v>
      </c>
      <c r="U3" s="197" t="s">
        <v>7</v>
      </c>
      <c r="V3" s="199" t="s">
        <v>8</v>
      </c>
      <c r="W3" s="200"/>
      <c r="X3" s="201"/>
      <c r="Y3" s="202" t="s">
        <v>9</v>
      </c>
      <c r="Z3" s="182" t="s">
        <v>10</v>
      </c>
    </row>
    <row r="4" spans="1:26" s="5" customFormat="1" ht="27" thickBot="1" x14ac:dyDescent="0.6">
      <c r="A4" s="194"/>
      <c r="B4" s="194"/>
      <c r="C4" s="192"/>
      <c r="D4" s="192"/>
      <c r="E4" s="192"/>
      <c r="F4" s="6" t="s">
        <v>11</v>
      </c>
      <c r="G4" s="198"/>
      <c r="H4" s="7" t="s">
        <v>12</v>
      </c>
      <c r="I4" s="8" t="s">
        <v>13</v>
      </c>
      <c r="J4" s="9" t="s">
        <v>14</v>
      </c>
      <c r="K4" s="203"/>
      <c r="L4" s="182"/>
      <c r="O4" s="194"/>
      <c r="P4" s="194"/>
      <c r="Q4" s="192"/>
      <c r="R4" s="192"/>
      <c r="S4" s="192"/>
      <c r="T4" s="6" t="s">
        <v>11</v>
      </c>
      <c r="U4" s="198"/>
      <c r="V4" s="7" t="s">
        <v>12</v>
      </c>
      <c r="W4" s="8" t="s">
        <v>13</v>
      </c>
      <c r="X4" s="9" t="s">
        <v>14</v>
      </c>
      <c r="Y4" s="203"/>
      <c r="Z4" s="182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8" t="s">
        <v>119</v>
      </c>
      <c r="Q107" s="189"/>
      <c r="R107" s="189"/>
      <c r="S107" s="189"/>
      <c r="T107" s="189"/>
      <c r="U107" s="189"/>
      <c r="V107" s="189"/>
      <c r="W107" s="19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3" t="s">
        <v>213</v>
      </c>
      <c r="N205" s="19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6" t="s">
        <v>212</v>
      </c>
      <c r="I206" s="177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7" t="s">
        <v>202</v>
      </c>
      <c r="J207" s="18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5" t="s">
        <v>203</v>
      </c>
      <c r="J208" s="18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5" t="s">
        <v>205</v>
      </c>
      <c r="J210" s="186"/>
      <c r="K210" s="36">
        <v>0</v>
      </c>
    </row>
    <row r="211" spans="1:11" ht="25.5" x14ac:dyDescent="0.55000000000000004">
      <c r="A211" s="1"/>
      <c r="C211" s="31"/>
      <c r="E211" s="31"/>
      <c r="G211" s="31"/>
      <c r="I211" s="185" t="s">
        <v>206</v>
      </c>
      <c r="J211" s="186"/>
      <c r="K211" s="36">
        <v>0</v>
      </c>
    </row>
    <row r="212" spans="1:11" ht="25.5" x14ac:dyDescent="0.55000000000000004">
      <c r="A212" s="1"/>
      <c r="C212" s="31"/>
      <c r="E212" s="31"/>
      <c r="G212" s="31"/>
      <c r="I212" s="185" t="s">
        <v>207</v>
      </c>
      <c r="J212" s="18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5" t="s">
        <v>208</v>
      </c>
      <c r="J213" s="18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5" t="s">
        <v>209</v>
      </c>
      <c r="J214" s="186"/>
      <c r="K214" s="37">
        <v>0</v>
      </c>
    </row>
    <row r="215" spans="1:11" ht="25.5" x14ac:dyDescent="0.55000000000000004">
      <c r="A215" s="1"/>
      <c r="C215" s="31"/>
      <c r="E215" s="31"/>
      <c r="G215" s="31"/>
      <c r="I215" s="185" t="s">
        <v>210</v>
      </c>
      <c r="J215" s="186"/>
      <c r="K215" s="33">
        <f>+K214-K213</f>
        <v>0</v>
      </c>
    </row>
    <row r="216" spans="1:11" ht="25.5" x14ac:dyDescent="0.55000000000000004">
      <c r="G216" s="2"/>
      <c r="I216" s="185" t="s">
        <v>211</v>
      </c>
      <c r="J216" s="18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2025-05-02T08:46:03Z</cp:lastPrinted>
  <dcterms:created xsi:type="dcterms:W3CDTF">2023-12-01T06:41:03Z</dcterms:created>
  <dcterms:modified xsi:type="dcterms:W3CDTF">2025-05-02T08:46:06Z</dcterms:modified>
</cp:coreProperties>
</file>