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พ.ค. 68\"/>
    </mc:Choice>
  </mc:AlternateContent>
  <xr:revisionPtr revIDLastSave="0" documentId="13_ncr:1_{D6600C25-EF5A-45B7-A295-9C0E5BE04746}" xr6:coauthVersionLast="47" xr6:coauthVersionMax="47" xr10:uidLastSave="{00000000-0000-0000-0000-000000000000}"/>
  <bookViews>
    <workbookView xWindow="-120" yWindow="-120" windowWidth="29040" windowHeight="15720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8" i="8" l="1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236" i="8"/>
  <c r="M237" i="8"/>
  <c r="M238" i="8"/>
  <c r="M239" i="8"/>
  <c r="M240" i="8"/>
  <c r="M241" i="8"/>
  <c r="M242" i="8"/>
  <c r="M243" i="8"/>
  <c r="M244" i="8"/>
  <c r="M245" i="8"/>
  <c r="M246" i="8"/>
  <c r="M247" i="8"/>
  <c r="M248" i="8"/>
  <c r="M249" i="8"/>
  <c r="M250" i="8"/>
  <c r="M251" i="8"/>
  <c r="M252" i="8"/>
  <c r="M253" i="8"/>
  <c r="M254" i="8"/>
  <c r="M255" i="8"/>
  <c r="M256" i="8"/>
  <c r="M257" i="8"/>
  <c r="M258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K27" i="8"/>
  <c r="K28" i="8"/>
  <c r="K29" i="8"/>
  <c r="K30" i="8"/>
  <c r="K31" i="8"/>
  <c r="K32" i="8"/>
  <c r="K33" i="8"/>
  <c r="K34" i="8"/>
  <c r="J34" i="8" s="1"/>
  <c r="K35" i="8"/>
  <c r="K36" i="8"/>
  <c r="K37" i="8"/>
  <c r="K38" i="8"/>
  <c r="K39" i="8"/>
  <c r="K40" i="8"/>
  <c r="K41" i="8"/>
  <c r="K42" i="8"/>
  <c r="J42" i="8" s="1"/>
  <c r="K43" i="8"/>
  <c r="K44" i="8"/>
  <c r="K45" i="8"/>
  <c r="K46" i="8"/>
  <c r="K47" i="8"/>
  <c r="K48" i="8"/>
  <c r="K49" i="8"/>
  <c r="K50" i="8"/>
  <c r="J50" i="8" s="1"/>
  <c r="K51" i="8"/>
  <c r="K52" i="8"/>
  <c r="K53" i="8"/>
  <c r="K54" i="8"/>
  <c r="K55" i="8"/>
  <c r="K56" i="8"/>
  <c r="K57" i="8"/>
  <c r="K58" i="8"/>
  <c r="J58" i="8" s="1"/>
  <c r="K59" i="8"/>
  <c r="K60" i="8"/>
  <c r="K61" i="8"/>
  <c r="K62" i="8"/>
  <c r="K63" i="8"/>
  <c r="K64" i="8"/>
  <c r="K65" i="8"/>
  <c r="K66" i="8"/>
  <c r="J66" i="8" s="1"/>
  <c r="K67" i="8"/>
  <c r="K68" i="8"/>
  <c r="K69" i="8"/>
  <c r="K70" i="8"/>
  <c r="K71" i="8"/>
  <c r="K72" i="8"/>
  <c r="K73" i="8"/>
  <c r="K74" i="8"/>
  <c r="J74" i="8" s="1"/>
  <c r="K75" i="8"/>
  <c r="K76" i="8"/>
  <c r="K77" i="8"/>
  <c r="K78" i="8"/>
  <c r="K79" i="8"/>
  <c r="K80" i="8"/>
  <c r="K81" i="8"/>
  <c r="K82" i="8"/>
  <c r="J82" i="8" s="1"/>
  <c r="K83" i="8"/>
  <c r="K84" i="8"/>
  <c r="K85" i="8"/>
  <c r="K86" i="8"/>
  <c r="K87" i="8"/>
  <c r="K88" i="8"/>
  <c r="K89" i="8"/>
  <c r="K90" i="8"/>
  <c r="J90" i="8" s="1"/>
  <c r="K91" i="8"/>
  <c r="K92" i="8"/>
  <c r="K93" i="8"/>
  <c r="K94" i="8"/>
  <c r="K95" i="8"/>
  <c r="K96" i="8"/>
  <c r="K97" i="8"/>
  <c r="K98" i="8"/>
  <c r="J98" i="8" s="1"/>
  <c r="K99" i="8"/>
  <c r="K100" i="8"/>
  <c r="K101" i="8"/>
  <c r="K102" i="8"/>
  <c r="K103" i="8"/>
  <c r="K104" i="8"/>
  <c r="K105" i="8"/>
  <c r="K106" i="8"/>
  <c r="J106" i="8" s="1"/>
  <c r="K107" i="8"/>
  <c r="K108" i="8"/>
  <c r="K109" i="8"/>
  <c r="K110" i="8"/>
  <c r="K111" i="8"/>
  <c r="K112" i="8"/>
  <c r="K113" i="8"/>
  <c r="K114" i="8"/>
  <c r="J114" i="8" s="1"/>
  <c r="K115" i="8"/>
  <c r="K116" i="8"/>
  <c r="K117" i="8"/>
  <c r="K118" i="8"/>
  <c r="K119" i="8"/>
  <c r="K120" i="8"/>
  <c r="K121" i="8"/>
  <c r="K122" i="8"/>
  <c r="J122" i="8" s="1"/>
  <c r="K123" i="8"/>
  <c r="K124" i="8"/>
  <c r="K125" i="8"/>
  <c r="K126" i="8"/>
  <c r="K127" i="8"/>
  <c r="K128" i="8"/>
  <c r="K129" i="8"/>
  <c r="J129" i="8" s="1"/>
  <c r="K130" i="8"/>
  <c r="J130" i="8" s="1"/>
  <c r="K131" i="8"/>
  <c r="K132" i="8"/>
  <c r="K133" i="8"/>
  <c r="K134" i="8"/>
  <c r="K135" i="8"/>
  <c r="K136" i="8"/>
  <c r="K137" i="8"/>
  <c r="J137" i="8" s="1"/>
  <c r="K138" i="8"/>
  <c r="J138" i="8" s="1"/>
  <c r="K139" i="8"/>
  <c r="K140" i="8"/>
  <c r="K141" i="8"/>
  <c r="K142" i="8"/>
  <c r="K143" i="8"/>
  <c r="K144" i="8"/>
  <c r="K145" i="8"/>
  <c r="J145" i="8" s="1"/>
  <c r="K146" i="8"/>
  <c r="J146" i="8" s="1"/>
  <c r="K147" i="8"/>
  <c r="K148" i="8"/>
  <c r="K149" i="8"/>
  <c r="K150" i="8"/>
  <c r="K151" i="8"/>
  <c r="K152" i="8"/>
  <c r="K153" i="8"/>
  <c r="J153" i="8" s="1"/>
  <c r="K154" i="8"/>
  <c r="J154" i="8" s="1"/>
  <c r="K155" i="8"/>
  <c r="K156" i="8"/>
  <c r="K157" i="8"/>
  <c r="K158" i="8"/>
  <c r="K159" i="8"/>
  <c r="K160" i="8"/>
  <c r="K161" i="8"/>
  <c r="J161" i="8" s="1"/>
  <c r="K162" i="8"/>
  <c r="J162" i="8" s="1"/>
  <c r="K163" i="8"/>
  <c r="K164" i="8"/>
  <c r="K165" i="8"/>
  <c r="K166" i="8"/>
  <c r="K167" i="8"/>
  <c r="K168" i="8"/>
  <c r="K169" i="8"/>
  <c r="J169" i="8" s="1"/>
  <c r="K170" i="8"/>
  <c r="J170" i="8" s="1"/>
  <c r="K171" i="8"/>
  <c r="K172" i="8"/>
  <c r="K173" i="8"/>
  <c r="K174" i="8"/>
  <c r="K175" i="8"/>
  <c r="K176" i="8"/>
  <c r="K177" i="8"/>
  <c r="J177" i="8" s="1"/>
  <c r="K178" i="8"/>
  <c r="J178" i="8" s="1"/>
  <c r="K179" i="8"/>
  <c r="K180" i="8"/>
  <c r="K181" i="8"/>
  <c r="K182" i="8"/>
  <c r="K183" i="8"/>
  <c r="K184" i="8"/>
  <c r="K185" i="8"/>
  <c r="J185" i="8" s="1"/>
  <c r="K186" i="8"/>
  <c r="J186" i="8" s="1"/>
  <c r="K187" i="8"/>
  <c r="K188" i="8"/>
  <c r="K189" i="8"/>
  <c r="K190" i="8"/>
  <c r="K191" i="8"/>
  <c r="K192" i="8"/>
  <c r="K193" i="8"/>
  <c r="J193" i="8" s="1"/>
  <c r="K194" i="8"/>
  <c r="J194" i="8" s="1"/>
  <c r="K195" i="8"/>
  <c r="K196" i="8"/>
  <c r="K197" i="8"/>
  <c r="K198" i="8"/>
  <c r="K199" i="8"/>
  <c r="K200" i="8"/>
  <c r="K201" i="8"/>
  <c r="J201" i="8" s="1"/>
  <c r="K202" i="8"/>
  <c r="J202" i="8" s="1"/>
  <c r="K203" i="8"/>
  <c r="K204" i="8"/>
  <c r="K205" i="8"/>
  <c r="K206" i="8"/>
  <c r="K207" i="8"/>
  <c r="K208" i="8"/>
  <c r="K209" i="8"/>
  <c r="J209" i="8" s="1"/>
  <c r="K210" i="8"/>
  <c r="J210" i="8" s="1"/>
  <c r="K211" i="8"/>
  <c r="K212" i="8"/>
  <c r="K213" i="8"/>
  <c r="K214" i="8"/>
  <c r="K215" i="8"/>
  <c r="K216" i="8"/>
  <c r="K217" i="8"/>
  <c r="J217" i="8" s="1"/>
  <c r="K218" i="8"/>
  <c r="J218" i="8" s="1"/>
  <c r="K219" i="8"/>
  <c r="K220" i="8"/>
  <c r="K221" i="8"/>
  <c r="K222" i="8"/>
  <c r="K223" i="8"/>
  <c r="K224" i="8"/>
  <c r="K225" i="8"/>
  <c r="J225" i="8" s="1"/>
  <c r="K226" i="8"/>
  <c r="J226" i="8" s="1"/>
  <c r="K227" i="8"/>
  <c r="K228" i="8"/>
  <c r="K229" i="8"/>
  <c r="K230" i="8"/>
  <c r="K231" i="8"/>
  <c r="K232" i="8"/>
  <c r="K233" i="8"/>
  <c r="J233" i="8" s="1"/>
  <c r="K234" i="8"/>
  <c r="J234" i="8" s="1"/>
  <c r="K235" i="8"/>
  <c r="K236" i="8"/>
  <c r="K237" i="8"/>
  <c r="K238" i="8"/>
  <c r="K239" i="8"/>
  <c r="K240" i="8"/>
  <c r="K241" i="8"/>
  <c r="J241" i="8" s="1"/>
  <c r="K242" i="8"/>
  <c r="J242" i="8" s="1"/>
  <c r="K243" i="8"/>
  <c r="K244" i="8"/>
  <c r="K245" i="8"/>
  <c r="K246" i="8"/>
  <c r="K247" i="8"/>
  <c r="K248" i="8"/>
  <c r="K249" i="8"/>
  <c r="J249" i="8" s="1"/>
  <c r="K250" i="8"/>
  <c r="J250" i="8" s="1"/>
  <c r="K251" i="8"/>
  <c r="K252" i="8"/>
  <c r="K253" i="8"/>
  <c r="K254" i="8"/>
  <c r="K255" i="8"/>
  <c r="J255" i="8" s="1"/>
  <c r="K256" i="8"/>
  <c r="K257" i="8"/>
  <c r="J257" i="8" s="1"/>
  <c r="K6" i="8"/>
  <c r="K7" i="8"/>
  <c r="K8" i="8"/>
  <c r="K9" i="8"/>
  <c r="K10" i="8"/>
  <c r="K11" i="8"/>
  <c r="J11" i="8" s="1"/>
  <c r="K12" i="8"/>
  <c r="K13" i="8"/>
  <c r="K14" i="8"/>
  <c r="K15" i="8"/>
  <c r="K16" i="8"/>
  <c r="K17" i="8"/>
  <c r="K18" i="8"/>
  <c r="K19" i="8"/>
  <c r="J19" i="8" s="1"/>
  <c r="K20" i="8"/>
  <c r="K21" i="8"/>
  <c r="K22" i="8"/>
  <c r="K23" i="8"/>
  <c r="K24" i="8"/>
  <c r="K25" i="8"/>
  <c r="K26" i="8"/>
  <c r="J26" i="8" s="1"/>
  <c r="J25" i="8"/>
  <c r="J27" i="8"/>
  <c r="J28" i="8"/>
  <c r="J29" i="8"/>
  <c r="J30" i="8"/>
  <c r="J31" i="8"/>
  <c r="J32" i="8"/>
  <c r="J33" i="8"/>
  <c r="J35" i="8"/>
  <c r="J36" i="8"/>
  <c r="J37" i="8"/>
  <c r="J38" i="8"/>
  <c r="J39" i="8"/>
  <c r="J40" i="8"/>
  <c r="J41" i="8"/>
  <c r="J43" i="8"/>
  <c r="J44" i="8"/>
  <c r="J45" i="8"/>
  <c r="J46" i="8"/>
  <c r="J47" i="8"/>
  <c r="J48" i="8"/>
  <c r="J49" i="8"/>
  <c r="J51" i="8"/>
  <c r="J52" i="8"/>
  <c r="J53" i="8"/>
  <c r="J54" i="8"/>
  <c r="J55" i="8"/>
  <c r="J56" i="8"/>
  <c r="J57" i="8"/>
  <c r="J59" i="8"/>
  <c r="J60" i="8"/>
  <c r="J61" i="8"/>
  <c r="J62" i="8"/>
  <c r="J63" i="8"/>
  <c r="J64" i="8"/>
  <c r="J65" i="8"/>
  <c r="J67" i="8"/>
  <c r="J68" i="8"/>
  <c r="J69" i="8"/>
  <c r="J70" i="8"/>
  <c r="J71" i="8"/>
  <c r="J72" i="8"/>
  <c r="J73" i="8"/>
  <c r="J75" i="8"/>
  <c r="J76" i="8"/>
  <c r="J77" i="8"/>
  <c r="J78" i="8"/>
  <c r="J79" i="8"/>
  <c r="J80" i="8"/>
  <c r="J81" i="8"/>
  <c r="J83" i="8"/>
  <c r="J84" i="8"/>
  <c r="J85" i="8"/>
  <c r="J86" i="8"/>
  <c r="J87" i="8"/>
  <c r="J88" i="8"/>
  <c r="J89" i="8"/>
  <c r="J91" i="8"/>
  <c r="J92" i="8"/>
  <c r="J93" i="8"/>
  <c r="J94" i="8"/>
  <c r="J95" i="8"/>
  <c r="J96" i="8"/>
  <c r="J97" i="8"/>
  <c r="J99" i="8"/>
  <c r="J100" i="8"/>
  <c r="J101" i="8"/>
  <c r="J102" i="8"/>
  <c r="J103" i="8"/>
  <c r="J104" i="8"/>
  <c r="J105" i="8"/>
  <c r="J107" i="8"/>
  <c r="J108" i="8"/>
  <c r="J109" i="8"/>
  <c r="J110" i="8"/>
  <c r="J111" i="8"/>
  <c r="J112" i="8"/>
  <c r="J113" i="8"/>
  <c r="J115" i="8"/>
  <c r="J116" i="8"/>
  <c r="J117" i="8"/>
  <c r="J118" i="8"/>
  <c r="J119" i="8"/>
  <c r="J120" i="8"/>
  <c r="J121" i="8"/>
  <c r="J123" i="8"/>
  <c r="J124" i="8"/>
  <c r="J125" i="8"/>
  <c r="J126" i="8"/>
  <c r="J127" i="8"/>
  <c r="J128" i="8"/>
  <c r="J131" i="8"/>
  <c r="J132" i="8"/>
  <c r="J133" i="8"/>
  <c r="J134" i="8"/>
  <c r="J135" i="8"/>
  <c r="J136" i="8"/>
  <c r="J139" i="8"/>
  <c r="J140" i="8"/>
  <c r="J141" i="8"/>
  <c r="J142" i="8"/>
  <c r="J143" i="8"/>
  <c r="J144" i="8"/>
  <c r="J147" i="8"/>
  <c r="J148" i="8"/>
  <c r="J149" i="8"/>
  <c r="J150" i="8"/>
  <c r="J151" i="8"/>
  <c r="J152" i="8"/>
  <c r="J155" i="8"/>
  <c r="J156" i="8"/>
  <c r="J157" i="8"/>
  <c r="J158" i="8"/>
  <c r="J159" i="8"/>
  <c r="J160" i="8"/>
  <c r="J163" i="8"/>
  <c r="J164" i="8"/>
  <c r="J165" i="8"/>
  <c r="J166" i="8"/>
  <c r="J167" i="8"/>
  <c r="J168" i="8"/>
  <c r="J171" i="8"/>
  <c r="J172" i="8"/>
  <c r="J173" i="8"/>
  <c r="J174" i="8"/>
  <c r="J175" i="8"/>
  <c r="J176" i="8"/>
  <c r="J179" i="8"/>
  <c r="J180" i="8"/>
  <c r="J181" i="8"/>
  <c r="J182" i="8"/>
  <c r="J183" i="8"/>
  <c r="J184" i="8"/>
  <c r="J187" i="8"/>
  <c r="J188" i="8"/>
  <c r="J189" i="8"/>
  <c r="J190" i="8"/>
  <c r="J191" i="8"/>
  <c r="J192" i="8"/>
  <c r="J195" i="8"/>
  <c r="J196" i="8"/>
  <c r="J197" i="8"/>
  <c r="J198" i="8"/>
  <c r="J199" i="8"/>
  <c r="J200" i="8"/>
  <c r="J203" i="8"/>
  <c r="J204" i="8"/>
  <c r="J205" i="8"/>
  <c r="J206" i="8"/>
  <c r="J207" i="8"/>
  <c r="J208" i="8"/>
  <c r="J211" i="8"/>
  <c r="J212" i="8"/>
  <c r="J213" i="8"/>
  <c r="J214" i="8"/>
  <c r="J215" i="8"/>
  <c r="J216" i="8"/>
  <c r="J219" i="8"/>
  <c r="J220" i="8"/>
  <c r="J221" i="8"/>
  <c r="J222" i="8"/>
  <c r="J223" i="8"/>
  <c r="J224" i="8"/>
  <c r="J227" i="8"/>
  <c r="J228" i="8"/>
  <c r="J229" i="8"/>
  <c r="J230" i="8"/>
  <c r="J231" i="8"/>
  <c r="J232" i="8"/>
  <c r="J235" i="8"/>
  <c r="J236" i="8"/>
  <c r="J237" i="8"/>
  <c r="J238" i="8"/>
  <c r="J239" i="8"/>
  <c r="J240" i="8"/>
  <c r="J243" i="8"/>
  <c r="J244" i="8"/>
  <c r="J245" i="8"/>
  <c r="J246" i="8"/>
  <c r="J247" i="8"/>
  <c r="J248" i="8"/>
  <c r="J251" i="8"/>
  <c r="J252" i="8"/>
  <c r="J253" i="8"/>
  <c r="J254" i="8"/>
  <c r="J256" i="8"/>
  <c r="J6" i="8"/>
  <c r="J7" i="8"/>
  <c r="J8" i="8"/>
  <c r="J9" i="8"/>
  <c r="J10" i="8"/>
  <c r="J12" i="8"/>
  <c r="J13" i="8"/>
  <c r="J14" i="8"/>
  <c r="J15" i="8"/>
  <c r="J16" i="8"/>
  <c r="J17" i="8"/>
  <c r="J18" i="8"/>
  <c r="J20" i="8"/>
  <c r="J21" i="8"/>
  <c r="J22" i="8"/>
  <c r="J23" i="8"/>
  <c r="J24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P94" i="107"/>
  <c r="E25" i="107"/>
  <c r="E26" i="107"/>
  <c r="E27" i="107"/>
  <c r="E28" i="107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E246" i="107"/>
  <c r="E247" i="107"/>
  <c r="E248" i="107"/>
  <c r="E249" i="107"/>
  <c r="E250" i="107"/>
  <c r="E251" i="107"/>
  <c r="E252" i="107"/>
  <c r="E253" i="107"/>
  <c r="E254" i="107"/>
  <c r="E255" i="107"/>
  <c r="E256" i="107"/>
  <c r="E257" i="107"/>
  <c r="E258" i="107"/>
  <c r="E6" i="107"/>
  <c r="E7" i="107"/>
  <c r="E8" i="107"/>
  <c r="E9" i="107"/>
  <c r="E10" i="107"/>
  <c r="E11" i="107"/>
  <c r="E12" i="107"/>
  <c r="E13" i="107"/>
  <c r="E14" i="107"/>
  <c r="E15" i="107"/>
  <c r="E16" i="107"/>
  <c r="E17" i="107"/>
  <c r="E18" i="107"/>
  <c r="E19" i="107"/>
  <c r="E20" i="107"/>
  <c r="E21" i="107"/>
  <c r="E22" i="107"/>
  <c r="E23" i="107"/>
  <c r="E24" i="107"/>
  <c r="E5" i="107"/>
  <c r="N267" i="106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252" i="106"/>
  <c r="E253" i="106"/>
  <c r="E254" i="106"/>
  <c r="E255" i="106"/>
  <c r="E256" i="106"/>
  <c r="E257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21" i="106"/>
  <c r="E5" i="106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E252" i="105"/>
  <c r="E253" i="105"/>
  <c r="E254" i="105"/>
  <c r="E255" i="105"/>
  <c r="E256" i="105"/>
  <c r="E257" i="105"/>
  <c r="E258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21" i="105"/>
  <c r="E22" i="105"/>
  <c r="E5" i="105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E251" i="104"/>
  <c r="E252" i="104"/>
  <c r="E253" i="104"/>
  <c r="E254" i="104"/>
  <c r="E255" i="104"/>
  <c r="E256" i="104"/>
  <c r="E257" i="104"/>
  <c r="E258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22" i="104"/>
  <c r="E23" i="104"/>
  <c r="E24" i="104"/>
  <c r="E25" i="104"/>
  <c r="E5" i="104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E253" i="103"/>
  <c r="E254" i="103"/>
  <c r="E255" i="103"/>
  <c r="E256" i="103"/>
  <c r="E257" i="103"/>
  <c r="E258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22" i="103"/>
  <c r="E5" i="103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1" i="102"/>
  <c r="E252" i="102"/>
  <c r="E253" i="102"/>
  <c r="E254" i="102"/>
  <c r="E255" i="102"/>
  <c r="E256" i="102"/>
  <c r="E257" i="102"/>
  <c r="E258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22" i="102"/>
  <c r="E5" i="102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E250" i="101"/>
  <c r="E251" i="101"/>
  <c r="E252" i="101"/>
  <c r="E253" i="101"/>
  <c r="E254" i="101"/>
  <c r="E255" i="101"/>
  <c r="E256" i="101"/>
  <c r="E257" i="101"/>
  <c r="E258" i="101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22" i="101"/>
  <c r="E5" i="101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E247" i="100"/>
  <c r="E248" i="100"/>
  <c r="E249" i="100"/>
  <c r="E250" i="100"/>
  <c r="E251" i="100"/>
  <c r="E252" i="100"/>
  <c r="E253" i="100"/>
  <c r="E254" i="100"/>
  <c r="E255" i="100"/>
  <c r="E256" i="100"/>
  <c r="E257" i="100"/>
  <c r="E258" i="100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20" i="100"/>
  <c r="E21" i="100"/>
  <c r="E5" i="100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249" i="99"/>
  <c r="E250" i="99"/>
  <c r="E251" i="99"/>
  <c r="E252" i="99"/>
  <c r="E253" i="99"/>
  <c r="E254" i="99"/>
  <c r="E255" i="99"/>
  <c r="E256" i="99"/>
  <c r="E257" i="99"/>
  <c r="E258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5" i="99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E248" i="98"/>
  <c r="E249" i="98"/>
  <c r="E250" i="98"/>
  <c r="E251" i="98"/>
  <c r="E252" i="98"/>
  <c r="E253" i="98"/>
  <c r="E254" i="98"/>
  <c r="E255" i="98"/>
  <c r="E256" i="98"/>
  <c r="E257" i="98"/>
  <c r="E258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21" i="98"/>
  <c r="E22" i="98"/>
  <c r="E23" i="98"/>
  <c r="E5" i="98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E249" i="97"/>
  <c r="E250" i="97"/>
  <c r="E251" i="97"/>
  <c r="E252" i="97"/>
  <c r="E253" i="97"/>
  <c r="E254" i="97"/>
  <c r="E255" i="97"/>
  <c r="E256" i="97"/>
  <c r="E257" i="97"/>
  <c r="E258" i="97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20" i="97"/>
  <c r="E21" i="97"/>
  <c r="E22" i="97"/>
  <c r="E5" i="97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8" i="96"/>
  <c r="E249" i="96"/>
  <c r="E250" i="96"/>
  <c r="E251" i="96"/>
  <c r="E252" i="96"/>
  <c r="E253" i="96"/>
  <c r="E254" i="96"/>
  <c r="E255" i="96"/>
  <c r="E256" i="96"/>
  <c r="E257" i="96"/>
  <c r="E258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21" i="96"/>
  <c r="E22" i="96"/>
  <c r="E23" i="96"/>
  <c r="E24" i="96"/>
  <c r="E25" i="96"/>
  <c r="E26" i="96"/>
  <c r="E27" i="96"/>
  <c r="E28" i="96"/>
  <c r="E5" i="96"/>
  <c r="E20" i="95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E249" i="95"/>
  <c r="E250" i="95"/>
  <c r="E251" i="95"/>
  <c r="E252" i="95"/>
  <c r="E253" i="95"/>
  <c r="E254" i="95"/>
  <c r="E255" i="95"/>
  <c r="E256" i="95"/>
  <c r="E257" i="95"/>
  <c r="E258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5" i="95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E250" i="94"/>
  <c r="E251" i="94"/>
  <c r="E252" i="94"/>
  <c r="E253" i="94"/>
  <c r="E254" i="94"/>
  <c r="E255" i="94"/>
  <c r="E256" i="94"/>
  <c r="E257" i="94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20" i="94"/>
  <c r="E21" i="94"/>
  <c r="E22" i="94"/>
  <c r="E5" i="94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E249" i="93"/>
  <c r="E250" i="93"/>
  <c r="E251" i="93"/>
  <c r="E252" i="93"/>
  <c r="E253" i="93"/>
  <c r="E254" i="93"/>
  <c r="E255" i="93"/>
  <c r="E256" i="93"/>
  <c r="E257" i="93"/>
  <c r="E258" i="93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20" i="93"/>
  <c r="E21" i="93"/>
  <c r="E22" i="93"/>
  <c r="E23" i="93"/>
  <c r="E24" i="93"/>
  <c r="E25" i="93"/>
  <c r="E5" i="93"/>
  <c r="K258" i="8"/>
  <c r="G258" i="8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47" i="92"/>
  <c r="E248" i="92"/>
  <c r="E249" i="92"/>
  <c r="E250" i="92"/>
  <c r="E251" i="92"/>
  <c r="E252" i="92"/>
  <c r="E253" i="92"/>
  <c r="E254" i="92"/>
  <c r="E255" i="92"/>
  <c r="E256" i="92"/>
  <c r="E257" i="92"/>
  <c r="E258" i="92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22" i="92"/>
  <c r="E23" i="92"/>
  <c r="E24" i="92"/>
  <c r="E5" i="92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E246" i="91"/>
  <c r="E247" i="91"/>
  <c r="E248" i="91"/>
  <c r="E249" i="91"/>
  <c r="E250" i="91"/>
  <c r="E251" i="91"/>
  <c r="E252" i="91"/>
  <c r="E253" i="91"/>
  <c r="E254" i="91"/>
  <c r="E255" i="91"/>
  <c r="E256" i="91"/>
  <c r="E257" i="91"/>
  <c r="E258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20" i="91"/>
  <c r="E5" i="91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245" i="90"/>
  <c r="E246" i="90"/>
  <c r="E247" i="90"/>
  <c r="E248" i="90"/>
  <c r="E249" i="90"/>
  <c r="E250" i="90"/>
  <c r="E251" i="90"/>
  <c r="E252" i="90"/>
  <c r="E253" i="90"/>
  <c r="E254" i="90"/>
  <c r="E255" i="90"/>
  <c r="E256" i="90"/>
  <c r="E257" i="90"/>
  <c r="E258" i="90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20" i="90"/>
  <c r="E21" i="90"/>
  <c r="E22" i="90"/>
  <c r="E23" i="90"/>
  <c r="E24" i="90"/>
  <c r="E25" i="90"/>
  <c r="E26" i="90"/>
  <c r="E5" i="90"/>
  <c r="E22" i="89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44" i="89"/>
  <c r="E245" i="89"/>
  <c r="E246" i="89"/>
  <c r="E247" i="89"/>
  <c r="E248" i="89"/>
  <c r="E249" i="89"/>
  <c r="E250" i="89"/>
  <c r="E251" i="89"/>
  <c r="E252" i="89"/>
  <c r="E253" i="89"/>
  <c r="E254" i="89"/>
  <c r="E255" i="89"/>
  <c r="E256" i="89"/>
  <c r="E257" i="89"/>
  <c r="E258" i="89"/>
  <c r="E6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19" i="89"/>
  <c r="E20" i="89"/>
  <c r="E21" i="89"/>
  <c r="E5" i="89"/>
  <c r="E23" i="88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E245" i="88"/>
  <c r="E246" i="88"/>
  <c r="E247" i="88"/>
  <c r="E248" i="88"/>
  <c r="E249" i="88"/>
  <c r="E250" i="88"/>
  <c r="E251" i="88"/>
  <c r="E252" i="88"/>
  <c r="E253" i="88"/>
  <c r="E254" i="88"/>
  <c r="E255" i="88"/>
  <c r="E256" i="88"/>
  <c r="E257" i="88"/>
  <c r="E258" i="88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20" i="88"/>
  <c r="E21" i="88"/>
  <c r="E22" i="88"/>
  <c r="E5" i="88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245" i="87"/>
  <c r="E246" i="87"/>
  <c r="E247" i="87"/>
  <c r="E248" i="87"/>
  <c r="E249" i="87"/>
  <c r="E250" i="87"/>
  <c r="E251" i="87"/>
  <c r="E252" i="87"/>
  <c r="E253" i="87"/>
  <c r="E254" i="87"/>
  <c r="E255" i="87"/>
  <c r="E256" i="87"/>
  <c r="E257" i="87"/>
  <c r="E258" i="87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19" i="87"/>
  <c r="E20" i="87"/>
  <c r="E21" i="87"/>
  <c r="E22" i="87"/>
  <c r="E23" i="87"/>
  <c r="E24" i="87"/>
  <c r="E25" i="87"/>
  <c r="E26" i="87"/>
  <c r="E5" i="87"/>
  <c r="E18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E244" i="86"/>
  <c r="E245" i="86"/>
  <c r="E246" i="86"/>
  <c r="E247" i="86"/>
  <c r="E248" i="86"/>
  <c r="E249" i="86"/>
  <c r="E250" i="86"/>
  <c r="E251" i="86"/>
  <c r="E252" i="86"/>
  <c r="E253" i="86"/>
  <c r="E254" i="86"/>
  <c r="E255" i="86"/>
  <c r="E256" i="86"/>
  <c r="E257" i="86"/>
  <c r="E6" i="86"/>
  <c r="E7" i="86"/>
  <c r="E8" i="86"/>
  <c r="E9" i="86"/>
  <c r="E10" i="86"/>
  <c r="E11" i="86"/>
  <c r="E12" i="86"/>
  <c r="E13" i="86"/>
  <c r="E14" i="86"/>
  <c r="E15" i="86"/>
  <c r="E16" i="86"/>
  <c r="E17" i="86"/>
  <c r="E19" i="86"/>
  <c r="E20" i="86"/>
  <c r="E21" i="86"/>
  <c r="E22" i="86"/>
  <c r="E23" i="86"/>
  <c r="E24" i="86"/>
  <c r="E5" i="86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E242" i="85"/>
  <c r="E243" i="85"/>
  <c r="E244" i="85"/>
  <c r="E245" i="85"/>
  <c r="E246" i="85"/>
  <c r="E247" i="85"/>
  <c r="E248" i="85"/>
  <c r="E249" i="85"/>
  <c r="E250" i="85"/>
  <c r="E251" i="85"/>
  <c r="E252" i="85"/>
  <c r="E253" i="85"/>
  <c r="E254" i="85"/>
  <c r="E255" i="85"/>
  <c r="E256" i="85"/>
  <c r="E257" i="85"/>
  <c r="E258" i="85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19" i="85"/>
  <c r="E20" i="85"/>
  <c r="E21" i="85"/>
  <c r="E22" i="85"/>
  <c r="E23" i="85"/>
  <c r="E24" i="85"/>
  <c r="E25" i="85"/>
  <c r="E26" i="85"/>
  <c r="E27" i="85"/>
  <c r="E28" i="85"/>
  <c r="E29" i="85"/>
  <c r="E30" i="85"/>
  <c r="E31" i="85"/>
  <c r="E32" i="85"/>
  <c r="E33" i="85"/>
  <c r="E5" i="85"/>
  <c r="P150" i="84"/>
  <c r="P151" i="84"/>
  <c r="P152" i="84"/>
  <c r="P153" i="84"/>
  <c r="P154" i="84"/>
  <c r="P155" i="84"/>
  <c r="P156" i="84"/>
  <c r="E20" i="84"/>
  <c r="E21" i="84"/>
  <c r="E22" i="84"/>
  <c r="E23" i="84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E245" i="84"/>
  <c r="E246" i="84"/>
  <c r="E247" i="84"/>
  <c r="E248" i="84"/>
  <c r="E249" i="84"/>
  <c r="E250" i="84"/>
  <c r="E251" i="84"/>
  <c r="E252" i="84"/>
  <c r="E253" i="84"/>
  <c r="E254" i="84"/>
  <c r="E255" i="84"/>
  <c r="E256" i="84"/>
  <c r="E257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5" i="84"/>
  <c r="P94" i="84"/>
  <c r="G243" i="84" l="1"/>
  <c r="J243" i="84" s="1"/>
  <c r="G251" i="84"/>
  <c r="J251" i="84" s="1"/>
  <c r="G251" i="85" s="1"/>
  <c r="J251" i="85" s="1"/>
  <c r="E258" i="84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G246" i="83" s="1"/>
  <c r="J246" i="83" s="1"/>
  <c r="E247" i="83"/>
  <c r="E248" i="83"/>
  <c r="E249" i="83"/>
  <c r="E250" i="83"/>
  <c r="E251" i="83"/>
  <c r="E252" i="83"/>
  <c r="E253" i="83"/>
  <c r="E254" i="83"/>
  <c r="G254" i="83" s="1"/>
  <c r="J254" i="83" s="1"/>
  <c r="E255" i="83"/>
  <c r="E256" i="83"/>
  <c r="E257" i="83"/>
  <c r="E258" i="83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21" i="83"/>
  <c r="E22" i="83"/>
  <c r="E5" i="83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G241" i="82" s="1"/>
  <c r="J241" i="82" s="1"/>
  <c r="E242" i="82"/>
  <c r="E243" i="82"/>
  <c r="E244" i="82"/>
  <c r="E245" i="82"/>
  <c r="E246" i="82"/>
  <c r="E247" i="82"/>
  <c r="E248" i="82"/>
  <c r="E249" i="82"/>
  <c r="G249" i="82" s="1"/>
  <c r="J249" i="82" s="1"/>
  <c r="E250" i="82"/>
  <c r="E251" i="82"/>
  <c r="E252" i="82"/>
  <c r="E253" i="82"/>
  <c r="E254" i="82"/>
  <c r="E255" i="82"/>
  <c r="E256" i="82"/>
  <c r="E257" i="82"/>
  <c r="G257" i="82" s="1"/>
  <c r="J257" i="82" s="1"/>
  <c r="E258" i="82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20" i="82"/>
  <c r="E21" i="82"/>
  <c r="E22" i="82"/>
  <c r="E23" i="82"/>
  <c r="E24" i="82"/>
  <c r="E25" i="82"/>
  <c r="E5" i="82"/>
  <c r="E22" i="81"/>
  <c r="E23" i="81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3" i="81"/>
  <c r="E244" i="81"/>
  <c r="E245" i="81"/>
  <c r="G245" i="81" s="1"/>
  <c r="J245" i="81" s="1"/>
  <c r="E246" i="81"/>
  <c r="E247" i="81"/>
  <c r="G247" i="81" s="1"/>
  <c r="J247" i="81" s="1"/>
  <c r="E248" i="81"/>
  <c r="E249" i="81"/>
  <c r="E250" i="81"/>
  <c r="E251" i="81"/>
  <c r="E252" i="81"/>
  <c r="E253" i="81"/>
  <c r="G253" i="81" s="1"/>
  <c r="J253" i="81" s="1"/>
  <c r="E254" i="81"/>
  <c r="E255" i="81"/>
  <c r="G255" i="81" s="1"/>
  <c r="J255" i="81" s="1"/>
  <c r="E256" i="81"/>
  <c r="E257" i="81"/>
  <c r="E258" i="81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5" i="81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G243" i="80" s="1"/>
  <c r="J243" i="80" s="1"/>
  <c r="E244" i="80"/>
  <c r="E245" i="80"/>
  <c r="E246" i="80"/>
  <c r="E247" i="80"/>
  <c r="E248" i="80"/>
  <c r="E249" i="80"/>
  <c r="E250" i="80"/>
  <c r="E251" i="80"/>
  <c r="G251" i="80" s="1"/>
  <c r="J251" i="80" s="1"/>
  <c r="E252" i="80"/>
  <c r="E253" i="80"/>
  <c r="E254" i="80"/>
  <c r="E255" i="80"/>
  <c r="E256" i="80"/>
  <c r="E257" i="80"/>
  <c r="E258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21" i="80"/>
  <c r="E22" i="80"/>
  <c r="E23" i="80"/>
  <c r="E24" i="80"/>
  <c r="E25" i="80"/>
  <c r="E26" i="80"/>
  <c r="E27" i="80"/>
  <c r="E5" i="80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G240" i="79" s="1"/>
  <c r="E241" i="79"/>
  <c r="E242" i="79"/>
  <c r="E243" i="79"/>
  <c r="E244" i="79"/>
  <c r="E245" i="79"/>
  <c r="E246" i="79"/>
  <c r="E247" i="79"/>
  <c r="E248" i="79"/>
  <c r="G248" i="79" s="1"/>
  <c r="J248" i="79" s="1"/>
  <c r="E249" i="79"/>
  <c r="E250" i="79"/>
  <c r="E251" i="79"/>
  <c r="E252" i="79"/>
  <c r="E253" i="79"/>
  <c r="E254" i="79"/>
  <c r="E255" i="79"/>
  <c r="E256" i="79"/>
  <c r="G256" i="79" s="1"/>
  <c r="J256" i="79" s="1"/>
  <c r="E257" i="79"/>
  <c r="E258" i="79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22" i="79"/>
  <c r="E23" i="79"/>
  <c r="E24" i="79"/>
  <c r="E5" i="79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E245" i="78"/>
  <c r="E246" i="78"/>
  <c r="E247" i="78"/>
  <c r="E248" i="78"/>
  <c r="E249" i="78"/>
  <c r="G249" i="78" s="1"/>
  <c r="J249" i="78" s="1"/>
  <c r="E250" i="78"/>
  <c r="E251" i="78"/>
  <c r="G251" i="78" s="1"/>
  <c r="J251" i="78" s="1"/>
  <c r="E252" i="78"/>
  <c r="E253" i="78"/>
  <c r="E254" i="78"/>
  <c r="E255" i="78"/>
  <c r="E256" i="78"/>
  <c r="E257" i="78"/>
  <c r="E258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22" i="78"/>
  <c r="E23" i="78"/>
  <c r="E24" i="78"/>
  <c r="E25" i="78"/>
  <c r="E5" i="78"/>
  <c r="E26" i="77"/>
  <c r="E27" i="77"/>
  <c r="E28" i="77"/>
  <c r="E29" i="77"/>
  <c r="E30" i="77"/>
  <c r="E31" i="77"/>
  <c r="E32" i="77"/>
  <c r="E33" i="77"/>
  <c r="E34" i="77"/>
  <c r="E35" i="77"/>
  <c r="E36" i="77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2" i="77"/>
  <c r="E73" i="77"/>
  <c r="E74" i="77"/>
  <c r="E75" i="77"/>
  <c r="E76" i="77"/>
  <c r="E77" i="77"/>
  <c r="E78" i="77"/>
  <c r="E79" i="77"/>
  <c r="E80" i="77"/>
  <c r="E81" i="77"/>
  <c r="E82" i="77"/>
  <c r="E83" i="77"/>
  <c r="E84" i="77"/>
  <c r="E85" i="77"/>
  <c r="E86" i="77"/>
  <c r="E87" i="77"/>
  <c r="E88" i="77"/>
  <c r="E89" i="77"/>
  <c r="E90" i="77"/>
  <c r="E91" i="77"/>
  <c r="E92" i="77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07" i="77"/>
  <c r="E108" i="77"/>
  <c r="E109" i="77"/>
  <c r="E110" i="77"/>
  <c r="E111" i="77"/>
  <c r="E112" i="77"/>
  <c r="E113" i="77"/>
  <c r="E114" i="77"/>
  <c r="E115" i="77"/>
  <c r="E116" i="77"/>
  <c r="E117" i="77"/>
  <c r="E118" i="77"/>
  <c r="E119" i="77"/>
  <c r="E120" i="77"/>
  <c r="E121" i="77"/>
  <c r="E122" i="77"/>
  <c r="E123" i="77"/>
  <c r="E124" i="77"/>
  <c r="E125" i="77"/>
  <c r="E126" i="77"/>
  <c r="E127" i="77"/>
  <c r="E128" i="77"/>
  <c r="E129" i="77"/>
  <c r="E130" i="77"/>
  <c r="E131" i="77"/>
  <c r="E132" i="77"/>
  <c r="E133" i="77"/>
  <c r="E134" i="77"/>
  <c r="E135" i="77"/>
  <c r="E136" i="77"/>
  <c r="E137" i="77"/>
  <c r="E138" i="77"/>
  <c r="E139" i="77"/>
  <c r="E140" i="77"/>
  <c r="E141" i="77"/>
  <c r="E142" i="77"/>
  <c r="E143" i="77"/>
  <c r="E144" i="77"/>
  <c r="E145" i="77"/>
  <c r="E146" i="77"/>
  <c r="E147" i="77"/>
  <c r="E148" i="77"/>
  <c r="E149" i="77"/>
  <c r="E150" i="77"/>
  <c r="E151" i="77"/>
  <c r="E152" i="77"/>
  <c r="E153" i="77"/>
  <c r="E154" i="77"/>
  <c r="E155" i="77"/>
  <c r="E156" i="77"/>
  <c r="E157" i="77"/>
  <c r="E158" i="77"/>
  <c r="E159" i="77"/>
  <c r="E160" i="77"/>
  <c r="E161" i="77"/>
  <c r="E162" i="77"/>
  <c r="E163" i="77"/>
  <c r="E164" i="77"/>
  <c r="E165" i="77"/>
  <c r="E166" i="77"/>
  <c r="E167" i="77"/>
  <c r="E168" i="77"/>
  <c r="E169" i="77"/>
  <c r="E170" i="77"/>
  <c r="E171" i="77"/>
  <c r="E172" i="77"/>
  <c r="E173" i="77"/>
  <c r="E174" i="77"/>
  <c r="E175" i="77"/>
  <c r="E176" i="77"/>
  <c r="E177" i="77"/>
  <c r="E178" i="77"/>
  <c r="E179" i="77"/>
  <c r="E180" i="77"/>
  <c r="E181" i="77"/>
  <c r="E182" i="77"/>
  <c r="E183" i="77"/>
  <c r="E184" i="77"/>
  <c r="E185" i="77"/>
  <c r="E186" i="77"/>
  <c r="E187" i="77"/>
  <c r="E188" i="77"/>
  <c r="E189" i="77"/>
  <c r="E190" i="77"/>
  <c r="E191" i="77"/>
  <c r="E192" i="77"/>
  <c r="E193" i="77"/>
  <c r="E194" i="77"/>
  <c r="E195" i="77"/>
  <c r="E196" i="77"/>
  <c r="E197" i="77"/>
  <c r="E198" i="77"/>
  <c r="E199" i="77"/>
  <c r="E200" i="77"/>
  <c r="E201" i="77"/>
  <c r="E202" i="77"/>
  <c r="E203" i="77"/>
  <c r="E204" i="77"/>
  <c r="E205" i="77"/>
  <c r="E206" i="77"/>
  <c r="E207" i="77"/>
  <c r="E208" i="77"/>
  <c r="E209" i="77"/>
  <c r="E210" i="77"/>
  <c r="E211" i="77"/>
  <c r="E212" i="77"/>
  <c r="E213" i="77"/>
  <c r="E214" i="77"/>
  <c r="E215" i="77"/>
  <c r="E216" i="77"/>
  <c r="E217" i="77"/>
  <c r="E218" i="77"/>
  <c r="E219" i="77"/>
  <c r="E220" i="77"/>
  <c r="E221" i="77"/>
  <c r="E222" i="77"/>
  <c r="E223" i="77"/>
  <c r="E224" i="77"/>
  <c r="E225" i="77"/>
  <c r="E226" i="77"/>
  <c r="E227" i="77"/>
  <c r="E228" i="77"/>
  <c r="E229" i="77"/>
  <c r="E230" i="77"/>
  <c r="E231" i="77"/>
  <c r="E232" i="77"/>
  <c r="E233" i="77"/>
  <c r="E234" i="77"/>
  <c r="E235" i="77"/>
  <c r="E236" i="77"/>
  <c r="E237" i="77"/>
  <c r="E238" i="77"/>
  <c r="E239" i="77"/>
  <c r="E240" i="77"/>
  <c r="E241" i="77"/>
  <c r="E242" i="77"/>
  <c r="E243" i="77"/>
  <c r="E244" i="77"/>
  <c r="E245" i="77"/>
  <c r="E246" i="77"/>
  <c r="E247" i="77"/>
  <c r="E248" i="77"/>
  <c r="E249" i="77"/>
  <c r="G249" i="77" s="1"/>
  <c r="J249" i="77" s="1"/>
  <c r="E250" i="77"/>
  <c r="E251" i="77"/>
  <c r="G251" i="77" s="1"/>
  <c r="J251" i="77" s="1"/>
  <c r="E252" i="77"/>
  <c r="E253" i="77"/>
  <c r="E254" i="77"/>
  <c r="E255" i="77"/>
  <c r="E256" i="77"/>
  <c r="E257" i="77"/>
  <c r="G257" i="77" s="1"/>
  <c r="J257" i="77" s="1"/>
  <c r="E258" i="77"/>
  <c r="E6" i="77"/>
  <c r="E7" i="77"/>
  <c r="E8" i="77"/>
  <c r="E9" i="77"/>
  <c r="E10" i="77"/>
  <c r="E11" i="77"/>
  <c r="E12" i="77"/>
  <c r="E13" i="77"/>
  <c r="E14" i="77"/>
  <c r="E15" i="77"/>
  <c r="E16" i="77"/>
  <c r="E17" i="77"/>
  <c r="E18" i="77"/>
  <c r="E19" i="77"/>
  <c r="E20" i="77"/>
  <c r="E21" i="77"/>
  <c r="E22" i="77"/>
  <c r="E23" i="77"/>
  <c r="E24" i="77"/>
  <c r="E25" i="77"/>
  <c r="E5" i="77"/>
  <c r="G251" i="79"/>
  <c r="J251" i="79" s="1"/>
  <c r="G251" i="81"/>
  <c r="J251" i="81" s="1"/>
  <c r="G251" i="82"/>
  <c r="J251" i="82" s="1"/>
  <c r="G251" i="83"/>
  <c r="J251" i="83" s="1"/>
  <c r="G251" i="86"/>
  <c r="J251" i="86" s="1"/>
  <c r="G251" i="87"/>
  <c r="J251" i="87" s="1"/>
  <c r="G251" i="88"/>
  <c r="J251" i="88" s="1"/>
  <c r="G251" i="89"/>
  <c r="J251" i="89" s="1"/>
  <c r="G251" i="90"/>
  <c r="J251" i="90" s="1"/>
  <c r="G251" i="91"/>
  <c r="J251" i="91" s="1"/>
  <c r="G251" i="92"/>
  <c r="J251" i="92" s="1"/>
  <c r="G251" i="93"/>
  <c r="J251" i="93" s="1"/>
  <c r="G251" i="94"/>
  <c r="J251" i="94" s="1"/>
  <c r="G251" i="95"/>
  <c r="J251" i="95" s="1"/>
  <c r="G251" i="96"/>
  <c r="J251" i="96" s="1"/>
  <c r="G251" i="97"/>
  <c r="J251" i="97" s="1"/>
  <c r="G251" i="98"/>
  <c r="J251" i="98" s="1"/>
  <c r="G251" i="99"/>
  <c r="J251" i="99" s="1"/>
  <c r="G251" i="100"/>
  <c r="J251" i="100" s="1"/>
  <c r="G251" i="101"/>
  <c r="J251" i="101" s="1"/>
  <c r="G251" i="102"/>
  <c r="J251" i="102" s="1"/>
  <c r="G251" i="103"/>
  <c r="J251" i="103" s="1"/>
  <c r="G251" i="104"/>
  <c r="J251" i="104" s="1"/>
  <c r="G251" i="105"/>
  <c r="J251" i="105" s="1"/>
  <c r="G251" i="106"/>
  <c r="J251" i="106" s="1"/>
  <c r="G251" i="107"/>
  <c r="J251" i="107" s="1"/>
  <c r="P246" i="8"/>
  <c r="P247" i="8"/>
  <c r="P249" i="8"/>
  <c r="P250" i="8"/>
  <c r="P251" i="8"/>
  <c r="P252" i="8"/>
  <c r="P253" i="8"/>
  <c r="M31" i="95"/>
  <c r="P31" i="95" s="1"/>
  <c r="M32" i="95"/>
  <c r="P32" i="95" s="1"/>
  <c r="M33" i="95"/>
  <c r="M34" i="95"/>
  <c r="M35" i="95"/>
  <c r="M36" i="95"/>
  <c r="M37" i="95"/>
  <c r="M38" i="95"/>
  <c r="M39" i="95"/>
  <c r="M40" i="95"/>
  <c r="M41" i="95"/>
  <c r="M42" i="95"/>
  <c r="M43" i="95"/>
  <c r="M44" i="95"/>
  <c r="M45" i="95"/>
  <c r="M46" i="95"/>
  <c r="M47" i="95"/>
  <c r="M48" i="95"/>
  <c r="M49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P87" i="95" s="1"/>
  <c r="M88" i="95"/>
  <c r="P88" i="95" s="1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6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P174" i="95" s="1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M236" i="95"/>
  <c r="M237" i="95"/>
  <c r="M238" i="95"/>
  <c r="P238" i="95" s="1"/>
  <c r="M239" i="95"/>
  <c r="P239" i="95" s="1"/>
  <c r="M240" i="95"/>
  <c r="P240" i="95" s="1"/>
  <c r="M241" i="95"/>
  <c r="P241" i="95" s="1"/>
  <c r="M242" i="95"/>
  <c r="M243" i="95"/>
  <c r="M244" i="95"/>
  <c r="M245" i="95"/>
  <c r="M246" i="95"/>
  <c r="P246" i="95" s="1"/>
  <c r="M247" i="95"/>
  <c r="P247" i="95" s="1"/>
  <c r="M248" i="95"/>
  <c r="M249" i="95"/>
  <c r="P249" i="95" s="1"/>
  <c r="M250" i="95"/>
  <c r="M251" i="95"/>
  <c r="P251" i="95" s="1"/>
  <c r="M252" i="95"/>
  <c r="M253" i="95"/>
  <c r="M254" i="95"/>
  <c r="M255" i="95"/>
  <c r="M256" i="95"/>
  <c r="M257" i="95"/>
  <c r="P257" i="95" s="1"/>
  <c r="M258" i="95"/>
  <c r="M6" i="95"/>
  <c r="M7" i="95"/>
  <c r="M8" i="95"/>
  <c r="M9" i="95"/>
  <c r="M10" i="95"/>
  <c r="M11" i="95"/>
  <c r="M12" i="95"/>
  <c r="M13" i="95"/>
  <c r="M14" i="95"/>
  <c r="M15" i="95"/>
  <c r="M16" i="95"/>
  <c r="M17" i="95"/>
  <c r="P17" i="95" s="1"/>
  <c r="M18" i="95"/>
  <c r="P18" i="95" s="1"/>
  <c r="M19" i="95"/>
  <c r="P19" i="95" s="1"/>
  <c r="M20" i="95"/>
  <c r="P20" i="95" s="1"/>
  <c r="M21" i="95"/>
  <c r="P21" i="95" s="1"/>
  <c r="M22" i="95"/>
  <c r="P22" i="95" s="1"/>
  <c r="M23" i="95"/>
  <c r="P23" i="95" s="1"/>
  <c r="M24" i="95"/>
  <c r="P24" i="95" s="1"/>
  <c r="M25" i="95"/>
  <c r="P25" i="95" s="1"/>
  <c r="M26" i="95"/>
  <c r="P26" i="95" s="1"/>
  <c r="M27" i="95"/>
  <c r="P27" i="95" s="1"/>
  <c r="M28" i="95"/>
  <c r="P28" i="95" s="1"/>
  <c r="M29" i="95"/>
  <c r="P29" i="95" s="1"/>
  <c r="M30" i="95"/>
  <c r="P30" i="95" s="1"/>
  <c r="G240" i="80"/>
  <c r="G241" i="80"/>
  <c r="J241" i="80" s="1"/>
  <c r="G242" i="80"/>
  <c r="J242" i="80" s="1"/>
  <c r="G244" i="80"/>
  <c r="J244" i="80" s="1"/>
  <c r="G245" i="80"/>
  <c r="J245" i="80" s="1"/>
  <c r="G246" i="80"/>
  <c r="J246" i="80" s="1"/>
  <c r="G247" i="80"/>
  <c r="J247" i="80" s="1"/>
  <c r="G248" i="80"/>
  <c r="J248" i="80" s="1"/>
  <c r="G249" i="80"/>
  <c r="J249" i="80" s="1"/>
  <c r="G250" i="80"/>
  <c r="J250" i="80" s="1"/>
  <c r="G252" i="80"/>
  <c r="J252" i="80" s="1"/>
  <c r="G253" i="80"/>
  <c r="J253" i="80" s="1"/>
  <c r="G254" i="80"/>
  <c r="J254" i="80" s="1"/>
  <c r="G255" i="80"/>
  <c r="J255" i="80" s="1"/>
  <c r="G256" i="80"/>
  <c r="J256" i="80" s="1"/>
  <c r="G257" i="80"/>
  <c r="J257" i="80" s="1"/>
  <c r="G258" i="80"/>
  <c r="G240" i="81"/>
  <c r="G241" i="81"/>
  <c r="J241" i="81" s="1"/>
  <c r="G242" i="81"/>
  <c r="J242" i="81" s="1"/>
  <c r="G243" i="81"/>
  <c r="J243" i="81" s="1"/>
  <c r="G244" i="81"/>
  <c r="J244" i="81" s="1"/>
  <c r="G246" i="81"/>
  <c r="J246" i="81" s="1"/>
  <c r="G248" i="81"/>
  <c r="J248" i="81" s="1"/>
  <c r="G249" i="81"/>
  <c r="J249" i="81" s="1"/>
  <c r="G250" i="81"/>
  <c r="J250" i="81" s="1"/>
  <c r="G252" i="81"/>
  <c r="J252" i="81" s="1"/>
  <c r="G254" i="81"/>
  <c r="J254" i="81" s="1"/>
  <c r="G256" i="81"/>
  <c r="J256" i="81" s="1"/>
  <c r="G257" i="81"/>
  <c r="J257" i="81" s="1"/>
  <c r="G258" i="81"/>
  <c r="G240" i="82"/>
  <c r="G242" i="82"/>
  <c r="J242" i="82" s="1"/>
  <c r="G243" i="82"/>
  <c r="J243" i="82" s="1"/>
  <c r="G244" i="82"/>
  <c r="J244" i="82" s="1"/>
  <c r="G245" i="82"/>
  <c r="J245" i="82" s="1"/>
  <c r="G246" i="82"/>
  <c r="J246" i="82" s="1"/>
  <c r="G247" i="82"/>
  <c r="J247" i="82" s="1"/>
  <c r="G248" i="82"/>
  <c r="J248" i="82" s="1"/>
  <c r="G250" i="82"/>
  <c r="J250" i="82" s="1"/>
  <c r="G252" i="82"/>
  <c r="J252" i="82" s="1"/>
  <c r="G253" i="82"/>
  <c r="J253" i="82" s="1"/>
  <c r="G254" i="82"/>
  <c r="J254" i="82" s="1"/>
  <c r="G255" i="82"/>
  <c r="J255" i="82" s="1"/>
  <c r="G256" i="82"/>
  <c r="J256" i="82" s="1"/>
  <c r="G258" i="82"/>
  <c r="G240" i="83"/>
  <c r="G241" i="83"/>
  <c r="J241" i="83" s="1"/>
  <c r="G242" i="83"/>
  <c r="J242" i="83" s="1"/>
  <c r="G243" i="83"/>
  <c r="J243" i="83" s="1"/>
  <c r="G244" i="83"/>
  <c r="J244" i="83" s="1"/>
  <c r="G245" i="83"/>
  <c r="J245" i="83" s="1"/>
  <c r="G247" i="83"/>
  <c r="J247" i="83" s="1"/>
  <c r="G248" i="83"/>
  <c r="J248" i="83" s="1"/>
  <c r="G249" i="83"/>
  <c r="J249" i="83" s="1"/>
  <c r="G250" i="83"/>
  <c r="J250" i="83" s="1"/>
  <c r="G252" i="83"/>
  <c r="J252" i="83" s="1"/>
  <c r="G253" i="83"/>
  <c r="J253" i="83" s="1"/>
  <c r="G255" i="83"/>
  <c r="J255" i="83" s="1"/>
  <c r="G256" i="83"/>
  <c r="J256" i="83" s="1"/>
  <c r="G257" i="83"/>
  <c r="J257" i="83" s="1"/>
  <c r="G258" i="83"/>
  <c r="G240" i="84"/>
  <c r="G241" i="84"/>
  <c r="J241" i="84" s="1"/>
  <c r="G242" i="84"/>
  <c r="J242" i="84" s="1"/>
  <c r="G244" i="84"/>
  <c r="J244" i="84" s="1"/>
  <c r="G244" i="85" s="1"/>
  <c r="J244" i="85" s="1"/>
  <c r="G245" i="84"/>
  <c r="J245" i="84" s="1"/>
  <c r="G246" i="84"/>
  <c r="J246" i="84" s="1"/>
  <c r="G246" i="85" s="1"/>
  <c r="J246" i="85" s="1"/>
  <c r="G247" i="84"/>
  <c r="J247" i="84" s="1"/>
  <c r="G247" i="85" s="1"/>
  <c r="J247" i="85" s="1"/>
  <c r="G248" i="84"/>
  <c r="J248" i="84" s="1"/>
  <c r="G248" i="85" s="1"/>
  <c r="J248" i="85" s="1"/>
  <c r="G249" i="84"/>
  <c r="J249" i="84" s="1"/>
  <c r="G250" i="84"/>
  <c r="J250" i="84" s="1"/>
  <c r="G252" i="84"/>
  <c r="J252" i="84" s="1"/>
  <c r="G253" i="84"/>
  <c r="J253" i="84" s="1"/>
  <c r="G253" i="85" s="1"/>
  <c r="J253" i="85" s="1"/>
  <c r="G254" i="84"/>
  <c r="J254" i="84" s="1"/>
  <c r="G254" i="85" s="1"/>
  <c r="J254" i="85" s="1"/>
  <c r="G255" i="84"/>
  <c r="J255" i="84" s="1"/>
  <c r="G255" i="85" s="1"/>
  <c r="J255" i="85" s="1"/>
  <c r="G256" i="84"/>
  <c r="J256" i="84" s="1"/>
  <c r="G256" i="85" s="1"/>
  <c r="J256" i="85" s="1"/>
  <c r="G257" i="84"/>
  <c r="J257" i="84" s="1"/>
  <c r="G257" i="85" s="1"/>
  <c r="J257" i="85" s="1"/>
  <c r="G258" i="84"/>
  <c r="G241" i="85"/>
  <c r="J241" i="85" s="1"/>
  <c r="G242" i="85"/>
  <c r="J242" i="85" s="1"/>
  <c r="G243" i="85"/>
  <c r="J243" i="85" s="1"/>
  <c r="G245" i="85"/>
  <c r="J245" i="85" s="1"/>
  <c r="G249" i="85"/>
  <c r="J249" i="85" s="1"/>
  <c r="G250" i="85"/>
  <c r="J250" i="85" s="1"/>
  <c r="G252" i="85"/>
  <c r="J252" i="85" s="1"/>
  <c r="G240" i="86"/>
  <c r="G241" i="86"/>
  <c r="J241" i="86" s="1"/>
  <c r="G242" i="86"/>
  <c r="J242" i="86" s="1"/>
  <c r="G243" i="86"/>
  <c r="J243" i="86" s="1"/>
  <c r="G244" i="86"/>
  <c r="J244" i="86" s="1"/>
  <c r="G245" i="86"/>
  <c r="J245" i="86" s="1"/>
  <c r="G246" i="86"/>
  <c r="J246" i="86" s="1"/>
  <c r="G247" i="86"/>
  <c r="J247" i="86" s="1"/>
  <c r="G248" i="86"/>
  <c r="J248" i="86" s="1"/>
  <c r="G249" i="86"/>
  <c r="J249" i="86" s="1"/>
  <c r="G250" i="86"/>
  <c r="J250" i="86" s="1"/>
  <c r="G252" i="86"/>
  <c r="J252" i="86" s="1"/>
  <c r="G253" i="86"/>
  <c r="J253" i="86" s="1"/>
  <c r="G254" i="86"/>
  <c r="J254" i="86" s="1"/>
  <c r="G255" i="86"/>
  <c r="J255" i="86" s="1"/>
  <c r="G256" i="86"/>
  <c r="J256" i="86" s="1"/>
  <c r="G257" i="86"/>
  <c r="J257" i="86" s="1"/>
  <c r="G258" i="86"/>
  <c r="G240" i="87"/>
  <c r="G241" i="87"/>
  <c r="J241" i="87" s="1"/>
  <c r="G242" i="87"/>
  <c r="J242" i="87" s="1"/>
  <c r="G243" i="87"/>
  <c r="J243" i="87" s="1"/>
  <c r="G244" i="87"/>
  <c r="J244" i="87" s="1"/>
  <c r="G245" i="87"/>
  <c r="J245" i="87" s="1"/>
  <c r="G246" i="87"/>
  <c r="J246" i="87" s="1"/>
  <c r="G247" i="87"/>
  <c r="J247" i="87" s="1"/>
  <c r="G248" i="87"/>
  <c r="J248" i="87" s="1"/>
  <c r="G249" i="87"/>
  <c r="J249" i="87" s="1"/>
  <c r="G250" i="87"/>
  <c r="J250" i="87" s="1"/>
  <c r="G252" i="87"/>
  <c r="J252" i="87" s="1"/>
  <c r="G253" i="87"/>
  <c r="J253" i="87" s="1"/>
  <c r="G254" i="87"/>
  <c r="J254" i="87" s="1"/>
  <c r="G255" i="87"/>
  <c r="J255" i="87" s="1"/>
  <c r="G256" i="87"/>
  <c r="J256" i="87" s="1"/>
  <c r="G257" i="87"/>
  <c r="J257" i="87" s="1"/>
  <c r="G258" i="87"/>
  <c r="G240" i="88"/>
  <c r="G241" i="88"/>
  <c r="J241" i="88" s="1"/>
  <c r="G242" i="88"/>
  <c r="J242" i="88" s="1"/>
  <c r="G243" i="88"/>
  <c r="J243" i="88" s="1"/>
  <c r="G244" i="88"/>
  <c r="J244" i="88" s="1"/>
  <c r="G245" i="88"/>
  <c r="J245" i="88" s="1"/>
  <c r="G246" i="88"/>
  <c r="J246" i="88" s="1"/>
  <c r="G247" i="88"/>
  <c r="J247" i="88" s="1"/>
  <c r="G248" i="88"/>
  <c r="J248" i="88" s="1"/>
  <c r="G249" i="88"/>
  <c r="J249" i="88" s="1"/>
  <c r="G250" i="88"/>
  <c r="J250" i="88" s="1"/>
  <c r="G252" i="88"/>
  <c r="J252" i="88" s="1"/>
  <c r="G253" i="88"/>
  <c r="J253" i="88" s="1"/>
  <c r="G254" i="88"/>
  <c r="J254" i="88" s="1"/>
  <c r="G255" i="88"/>
  <c r="J255" i="88" s="1"/>
  <c r="G256" i="88"/>
  <c r="J256" i="88" s="1"/>
  <c r="G257" i="88"/>
  <c r="J257" i="88" s="1"/>
  <c r="G258" i="88"/>
  <c r="G240" i="89"/>
  <c r="G241" i="89"/>
  <c r="J241" i="89" s="1"/>
  <c r="G242" i="89"/>
  <c r="J242" i="89" s="1"/>
  <c r="G243" i="89"/>
  <c r="J243" i="89" s="1"/>
  <c r="G244" i="89"/>
  <c r="J244" i="89" s="1"/>
  <c r="G245" i="89"/>
  <c r="J245" i="89" s="1"/>
  <c r="G246" i="89"/>
  <c r="J246" i="89" s="1"/>
  <c r="G247" i="89"/>
  <c r="J247" i="89" s="1"/>
  <c r="G248" i="89"/>
  <c r="J248" i="89" s="1"/>
  <c r="G249" i="89"/>
  <c r="J249" i="89" s="1"/>
  <c r="G250" i="89"/>
  <c r="J250" i="89" s="1"/>
  <c r="G252" i="89"/>
  <c r="J252" i="89" s="1"/>
  <c r="G253" i="89"/>
  <c r="J253" i="89" s="1"/>
  <c r="G254" i="89"/>
  <c r="J254" i="89" s="1"/>
  <c r="G255" i="89"/>
  <c r="J255" i="89" s="1"/>
  <c r="G256" i="89"/>
  <c r="J256" i="89" s="1"/>
  <c r="G257" i="89"/>
  <c r="J257" i="89" s="1"/>
  <c r="G258" i="89"/>
  <c r="G240" i="90"/>
  <c r="G241" i="90"/>
  <c r="J241" i="90" s="1"/>
  <c r="G242" i="90"/>
  <c r="J242" i="90" s="1"/>
  <c r="G243" i="90"/>
  <c r="J243" i="90" s="1"/>
  <c r="G244" i="90"/>
  <c r="J244" i="90" s="1"/>
  <c r="G245" i="90"/>
  <c r="J245" i="90" s="1"/>
  <c r="G246" i="90"/>
  <c r="J246" i="90" s="1"/>
  <c r="G247" i="90"/>
  <c r="J247" i="90" s="1"/>
  <c r="G248" i="90"/>
  <c r="J248" i="90" s="1"/>
  <c r="G249" i="90"/>
  <c r="J249" i="90" s="1"/>
  <c r="G250" i="90"/>
  <c r="J250" i="90" s="1"/>
  <c r="G252" i="90"/>
  <c r="J252" i="90" s="1"/>
  <c r="G253" i="90"/>
  <c r="J253" i="90" s="1"/>
  <c r="G254" i="90"/>
  <c r="J254" i="90" s="1"/>
  <c r="G255" i="90"/>
  <c r="J255" i="90" s="1"/>
  <c r="G256" i="90"/>
  <c r="J256" i="90" s="1"/>
  <c r="G257" i="90"/>
  <c r="J257" i="90" s="1"/>
  <c r="G258" i="90"/>
  <c r="G240" i="91"/>
  <c r="G241" i="91"/>
  <c r="J241" i="91" s="1"/>
  <c r="G242" i="91"/>
  <c r="J242" i="91" s="1"/>
  <c r="G243" i="91"/>
  <c r="J243" i="91" s="1"/>
  <c r="G244" i="91"/>
  <c r="J244" i="91" s="1"/>
  <c r="G245" i="91"/>
  <c r="J245" i="91" s="1"/>
  <c r="G246" i="91"/>
  <c r="J246" i="91" s="1"/>
  <c r="G247" i="91"/>
  <c r="J247" i="91" s="1"/>
  <c r="G248" i="91"/>
  <c r="J248" i="91" s="1"/>
  <c r="G249" i="91"/>
  <c r="J249" i="91" s="1"/>
  <c r="G250" i="91"/>
  <c r="J250" i="91" s="1"/>
  <c r="G252" i="91"/>
  <c r="J252" i="91" s="1"/>
  <c r="G253" i="91"/>
  <c r="J253" i="91" s="1"/>
  <c r="G254" i="91"/>
  <c r="J254" i="91" s="1"/>
  <c r="G255" i="91"/>
  <c r="J255" i="91" s="1"/>
  <c r="G256" i="91"/>
  <c r="J256" i="91" s="1"/>
  <c r="G257" i="91"/>
  <c r="J257" i="91" s="1"/>
  <c r="G258" i="91"/>
  <c r="G240" i="92"/>
  <c r="G241" i="92"/>
  <c r="J241" i="92" s="1"/>
  <c r="G242" i="92"/>
  <c r="J242" i="92" s="1"/>
  <c r="G243" i="92"/>
  <c r="J243" i="92" s="1"/>
  <c r="G244" i="92"/>
  <c r="J244" i="92" s="1"/>
  <c r="G245" i="92"/>
  <c r="J245" i="92" s="1"/>
  <c r="G246" i="92"/>
  <c r="J246" i="92" s="1"/>
  <c r="G247" i="92"/>
  <c r="J247" i="92" s="1"/>
  <c r="G248" i="92"/>
  <c r="J248" i="92" s="1"/>
  <c r="G249" i="92"/>
  <c r="J249" i="92" s="1"/>
  <c r="G250" i="92"/>
  <c r="J250" i="92" s="1"/>
  <c r="G252" i="92"/>
  <c r="J252" i="92" s="1"/>
  <c r="G253" i="92"/>
  <c r="J253" i="92" s="1"/>
  <c r="G254" i="92"/>
  <c r="J254" i="92" s="1"/>
  <c r="G255" i="92"/>
  <c r="J255" i="92" s="1"/>
  <c r="G256" i="92"/>
  <c r="J256" i="92" s="1"/>
  <c r="G257" i="92"/>
  <c r="J257" i="92" s="1"/>
  <c r="G258" i="92"/>
  <c r="G240" i="93"/>
  <c r="G241" i="93"/>
  <c r="J241" i="93" s="1"/>
  <c r="G242" i="93"/>
  <c r="J242" i="93" s="1"/>
  <c r="G243" i="93"/>
  <c r="J243" i="93" s="1"/>
  <c r="G244" i="93"/>
  <c r="J244" i="93" s="1"/>
  <c r="G245" i="93"/>
  <c r="J245" i="93" s="1"/>
  <c r="G246" i="93"/>
  <c r="J246" i="93" s="1"/>
  <c r="G247" i="93"/>
  <c r="J247" i="93" s="1"/>
  <c r="G248" i="93"/>
  <c r="J248" i="93" s="1"/>
  <c r="G249" i="93"/>
  <c r="J249" i="93" s="1"/>
  <c r="G250" i="93"/>
  <c r="J250" i="93" s="1"/>
  <c r="G252" i="93"/>
  <c r="J252" i="93" s="1"/>
  <c r="G253" i="93"/>
  <c r="J253" i="93" s="1"/>
  <c r="G254" i="93"/>
  <c r="J254" i="93" s="1"/>
  <c r="G255" i="93"/>
  <c r="J255" i="93" s="1"/>
  <c r="G256" i="93"/>
  <c r="J256" i="93" s="1"/>
  <c r="G257" i="93"/>
  <c r="J257" i="93" s="1"/>
  <c r="G258" i="93"/>
  <c r="G240" i="94"/>
  <c r="G241" i="94"/>
  <c r="J241" i="94" s="1"/>
  <c r="G242" i="94"/>
  <c r="J242" i="94" s="1"/>
  <c r="G243" i="94"/>
  <c r="J243" i="94" s="1"/>
  <c r="G244" i="94"/>
  <c r="J244" i="94" s="1"/>
  <c r="G245" i="94"/>
  <c r="J245" i="94" s="1"/>
  <c r="G246" i="94"/>
  <c r="J246" i="94" s="1"/>
  <c r="G247" i="94"/>
  <c r="J247" i="94" s="1"/>
  <c r="G248" i="94"/>
  <c r="J248" i="94" s="1"/>
  <c r="G249" i="94"/>
  <c r="J249" i="94" s="1"/>
  <c r="G250" i="94"/>
  <c r="J250" i="94" s="1"/>
  <c r="G252" i="94"/>
  <c r="J252" i="94" s="1"/>
  <c r="G253" i="94"/>
  <c r="J253" i="94" s="1"/>
  <c r="G254" i="94"/>
  <c r="J254" i="94" s="1"/>
  <c r="G255" i="94"/>
  <c r="J255" i="94" s="1"/>
  <c r="G256" i="94"/>
  <c r="J256" i="94" s="1"/>
  <c r="G257" i="94"/>
  <c r="J257" i="94" s="1"/>
  <c r="G258" i="94"/>
  <c r="G240" i="95"/>
  <c r="J240" i="95" s="1"/>
  <c r="G241" i="95"/>
  <c r="J241" i="95" s="1"/>
  <c r="G242" i="95"/>
  <c r="J242" i="95" s="1"/>
  <c r="G243" i="95"/>
  <c r="J243" i="95" s="1"/>
  <c r="G244" i="95"/>
  <c r="J244" i="95" s="1"/>
  <c r="G245" i="95"/>
  <c r="J245" i="95" s="1"/>
  <c r="G246" i="95"/>
  <c r="J246" i="95" s="1"/>
  <c r="G247" i="95"/>
  <c r="J247" i="95" s="1"/>
  <c r="G248" i="95"/>
  <c r="J248" i="95" s="1"/>
  <c r="G249" i="95"/>
  <c r="J249" i="95" s="1"/>
  <c r="G250" i="95"/>
  <c r="J250" i="95" s="1"/>
  <c r="G252" i="95"/>
  <c r="J252" i="95" s="1"/>
  <c r="G253" i="95"/>
  <c r="J253" i="95" s="1"/>
  <c r="G254" i="95"/>
  <c r="J254" i="95" s="1"/>
  <c r="G255" i="95"/>
  <c r="J255" i="95" s="1"/>
  <c r="G256" i="95"/>
  <c r="J256" i="95" s="1"/>
  <c r="G257" i="95"/>
  <c r="J257" i="95" s="1"/>
  <c r="G258" i="95"/>
  <c r="J258" i="95" s="1"/>
  <c r="G240" i="96"/>
  <c r="G241" i="96"/>
  <c r="J241" i="96" s="1"/>
  <c r="G242" i="96"/>
  <c r="J242" i="96" s="1"/>
  <c r="G243" i="96"/>
  <c r="J243" i="96" s="1"/>
  <c r="G244" i="96"/>
  <c r="J244" i="96" s="1"/>
  <c r="G245" i="96"/>
  <c r="J245" i="96" s="1"/>
  <c r="G246" i="96"/>
  <c r="J246" i="96" s="1"/>
  <c r="G247" i="96"/>
  <c r="J247" i="96" s="1"/>
  <c r="G248" i="96"/>
  <c r="J248" i="96" s="1"/>
  <c r="G249" i="96"/>
  <c r="J249" i="96" s="1"/>
  <c r="G250" i="96"/>
  <c r="J250" i="96" s="1"/>
  <c r="G252" i="96"/>
  <c r="J252" i="96" s="1"/>
  <c r="G253" i="96"/>
  <c r="J253" i="96" s="1"/>
  <c r="G254" i="96"/>
  <c r="J254" i="96" s="1"/>
  <c r="G255" i="96"/>
  <c r="J255" i="96" s="1"/>
  <c r="G256" i="96"/>
  <c r="J256" i="96" s="1"/>
  <c r="G257" i="96"/>
  <c r="J257" i="96" s="1"/>
  <c r="G258" i="96"/>
  <c r="G240" i="97"/>
  <c r="G241" i="97"/>
  <c r="J241" i="97" s="1"/>
  <c r="G242" i="97"/>
  <c r="J242" i="97" s="1"/>
  <c r="G243" i="97"/>
  <c r="J243" i="97" s="1"/>
  <c r="G244" i="97"/>
  <c r="J244" i="97" s="1"/>
  <c r="G245" i="97"/>
  <c r="J245" i="97" s="1"/>
  <c r="G246" i="97"/>
  <c r="J246" i="97" s="1"/>
  <c r="G247" i="97"/>
  <c r="J247" i="97" s="1"/>
  <c r="G248" i="97"/>
  <c r="J248" i="97" s="1"/>
  <c r="G249" i="97"/>
  <c r="J249" i="97" s="1"/>
  <c r="G250" i="97"/>
  <c r="J250" i="97" s="1"/>
  <c r="G252" i="97"/>
  <c r="J252" i="97" s="1"/>
  <c r="G253" i="97"/>
  <c r="J253" i="97" s="1"/>
  <c r="G254" i="97"/>
  <c r="J254" i="97" s="1"/>
  <c r="G255" i="97"/>
  <c r="J255" i="97" s="1"/>
  <c r="G256" i="97"/>
  <c r="J256" i="97" s="1"/>
  <c r="G257" i="97"/>
  <c r="J257" i="97" s="1"/>
  <c r="G258" i="97"/>
  <c r="G240" i="98"/>
  <c r="G241" i="98"/>
  <c r="J241" i="98" s="1"/>
  <c r="G242" i="98"/>
  <c r="J242" i="98" s="1"/>
  <c r="G243" i="98"/>
  <c r="J243" i="98" s="1"/>
  <c r="G244" i="98"/>
  <c r="J244" i="98" s="1"/>
  <c r="G245" i="98"/>
  <c r="J245" i="98" s="1"/>
  <c r="G246" i="98"/>
  <c r="J246" i="98" s="1"/>
  <c r="G247" i="98"/>
  <c r="J247" i="98" s="1"/>
  <c r="G248" i="98"/>
  <c r="J248" i="98" s="1"/>
  <c r="G249" i="98"/>
  <c r="J249" i="98" s="1"/>
  <c r="G250" i="98"/>
  <c r="J250" i="98" s="1"/>
  <c r="G252" i="98"/>
  <c r="J252" i="98" s="1"/>
  <c r="G253" i="98"/>
  <c r="J253" i="98" s="1"/>
  <c r="G254" i="98"/>
  <c r="J254" i="98" s="1"/>
  <c r="G255" i="98"/>
  <c r="J255" i="98" s="1"/>
  <c r="G256" i="98"/>
  <c r="J256" i="98" s="1"/>
  <c r="G257" i="98"/>
  <c r="J257" i="98" s="1"/>
  <c r="G258" i="98"/>
  <c r="G240" i="99"/>
  <c r="G241" i="99"/>
  <c r="J241" i="99" s="1"/>
  <c r="G242" i="99"/>
  <c r="J242" i="99" s="1"/>
  <c r="G243" i="99"/>
  <c r="J243" i="99" s="1"/>
  <c r="G244" i="99"/>
  <c r="J244" i="99" s="1"/>
  <c r="G245" i="99"/>
  <c r="J245" i="99" s="1"/>
  <c r="G246" i="99"/>
  <c r="J246" i="99" s="1"/>
  <c r="G247" i="99"/>
  <c r="J247" i="99" s="1"/>
  <c r="G248" i="99"/>
  <c r="J248" i="99" s="1"/>
  <c r="G249" i="99"/>
  <c r="J249" i="99" s="1"/>
  <c r="G250" i="99"/>
  <c r="J250" i="99" s="1"/>
  <c r="G252" i="99"/>
  <c r="J252" i="99" s="1"/>
  <c r="G253" i="99"/>
  <c r="J253" i="99" s="1"/>
  <c r="G254" i="99"/>
  <c r="J254" i="99" s="1"/>
  <c r="G255" i="99"/>
  <c r="J255" i="99" s="1"/>
  <c r="G256" i="99"/>
  <c r="J256" i="99" s="1"/>
  <c r="G257" i="99"/>
  <c r="J257" i="99" s="1"/>
  <c r="G258" i="99"/>
  <c r="G240" i="100"/>
  <c r="G241" i="100"/>
  <c r="J241" i="100" s="1"/>
  <c r="G242" i="100"/>
  <c r="J242" i="100" s="1"/>
  <c r="G243" i="100"/>
  <c r="J243" i="100" s="1"/>
  <c r="G244" i="100"/>
  <c r="J244" i="100" s="1"/>
  <c r="G245" i="100"/>
  <c r="J245" i="100" s="1"/>
  <c r="G246" i="100"/>
  <c r="J246" i="100" s="1"/>
  <c r="G247" i="100"/>
  <c r="J247" i="100" s="1"/>
  <c r="G248" i="100"/>
  <c r="J248" i="100" s="1"/>
  <c r="G249" i="100"/>
  <c r="J249" i="100" s="1"/>
  <c r="G250" i="100"/>
  <c r="J250" i="100" s="1"/>
  <c r="G252" i="100"/>
  <c r="J252" i="100" s="1"/>
  <c r="G253" i="100"/>
  <c r="J253" i="100" s="1"/>
  <c r="G254" i="100"/>
  <c r="J254" i="100" s="1"/>
  <c r="G255" i="100"/>
  <c r="J255" i="100" s="1"/>
  <c r="G256" i="100"/>
  <c r="J256" i="100" s="1"/>
  <c r="G257" i="100"/>
  <c r="J257" i="100" s="1"/>
  <c r="G258" i="100"/>
  <c r="G240" i="101"/>
  <c r="G241" i="101"/>
  <c r="J241" i="101" s="1"/>
  <c r="G242" i="101"/>
  <c r="J242" i="101" s="1"/>
  <c r="G243" i="101"/>
  <c r="J243" i="101" s="1"/>
  <c r="G244" i="101"/>
  <c r="J244" i="101" s="1"/>
  <c r="G245" i="101"/>
  <c r="J245" i="101" s="1"/>
  <c r="G246" i="101"/>
  <c r="J246" i="101" s="1"/>
  <c r="G247" i="101"/>
  <c r="J247" i="101" s="1"/>
  <c r="G248" i="101"/>
  <c r="J248" i="101" s="1"/>
  <c r="G249" i="101"/>
  <c r="J249" i="101" s="1"/>
  <c r="G250" i="101"/>
  <c r="J250" i="101" s="1"/>
  <c r="G252" i="101"/>
  <c r="J252" i="101" s="1"/>
  <c r="G253" i="101"/>
  <c r="J253" i="101" s="1"/>
  <c r="G254" i="101"/>
  <c r="J254" i="101" s="1"/>
  <c r="G255" i="101"/>
  <c r="J255" i="101" s="1"/>
  <c r="G256" i="101"/>
  <c r="J256" i="101" s="1"/>
  <c r="G257" i="101"/>
  <c r="J257" i="101" s="1"/>
  <c r="G258" i="101"/>
  <c r="G240" i="102"/>
  <c r="G241" i="102"/>
  <c r="J241" i="102" s="1"/>
  <c r="G242" i="102"/>
  <c r="J242" i="102" s="1"/>
  <c r="G243" i="102"/>
  <c r="J243" i="102" s="1"/>
  <c r="G244" i="102"/>
  <c r="J244" i="102" s="1"/>
  <c r="G245" i="102"/>
  <c r="J245" i="102" s="1"/>
  <c r="G246" i="102"/>
  <c r="J246" i="102" s="1"/>
  <c r="G247" i="102"/>
  <c r="J247" i="102" s="1"/>
  <c r="G248" i="102"/>
  <c r="J248" i="102" s="1"/>
  <c r="G249" i="102"/>
  <c r="J249" i="102" s="1"/>
  <c r="G250" i="102"/>
  <c r="J250" i="102" s="1"/>
  <c r="G252" i="102"/>
  <c r="J252" i="102" s="1"/>
  <c r="G253" i="102"/>
  <c r="J253" i="102" s="1"/>
  <c r="G254" i="102"/>
  <c r="J254" i="102" s="1"/>
  <c r="G255" i="102"/>
  <c r="J255" i="102" s="1"/>
  <c r="G256" i="102"/>
  <c r="J256" i="102" s="1"/>
  <c r="G257" i="102"/>
  <c r="J257" i="102" s="1"/>
  <c r="G258" i="102"/>
  <c r="G240" i="103"/>
  <c r="G241" i="103"/>
  <c r="J241" i="103" s="1"/>
  <c r="G242" i="103"/>
  <c r="J242" i="103" s="1"/>
  <c r="G243" i="103"/>
  <c r="J243" i="103" s="1"/>
  <c r="G244" i="103"/>
  <c r="J244" i="103" s="1"/>
  <c r="G245" i="103"/>
  <c r="J245" i="103" s="1"/>
  <c r="G246" i="103"/>
  <c r="J246" i="103" s="1"/>
  <c r="G247" i="103"/>
  <c r="J247" i="103" s="1"/>
  <c r="G248" i="103"/>
  <c r="J248" i="103" s="1"/>
  <c r="G249" i="103"/>
  <c r="J249" i="103" s="1"/>
  <c r="G250" i="103"/>
  <c r="J250" i="103" s="1"/>
  <c r="G256" i="103"/>
  <c r="J256" i="103" s="1"/>
  <c r="G257" i="103"/>
  <c r="J257" i="103" s="1"/>
  <c r="G258" i="103"/>
  <c r="G240" i="104"/>
  <c r="G241" i="104"/>
  <c r="J241" i="104" s="1"/>
  <c r="G242" i="104"/>
  <c r="J242" i="104" s="1"/>
  <c r="G243" i="104"/>
  <c r="J243" i="104" s="1"/>
  <c r="G244" i="104"/>
  <c r="J244" i="104" s="1"/>
  <c r="G245" i="104"/>
  <c r="J245" i="104" s="1"/>
  <c r="G246" i="104"/>
  <c r="J246" i="104" s="1"/>
  <c r="G247" i="104"/>
  <c r="J247" i="104" s="1"/>
  <c r="G248" i="104"/>
  <c r="J248" i="104" s="1"/>
  <c r="G249" i="104"/>
  <c r="J249" i="104" s="1"/>
  <c r="G250" i="104"/>
  <c r="J250" i="104" s="1"/>
  <c r="G252" i="104"/>
  <c r="J252" i="104" s="1"/>
  <c r="G253" i="104"/>
  <c r="J253" i="104" s="1"/>
  <c r="G254" i="104"/>
  <c r="J254" i="104" s="1"/>
  <c r="G255" i="104"/>
  <c r="J255" i="104" s="1"/>
  <c r="G256" i="104"/>
  <c r="J256" i="104" s="1"/>
  <c r="G257" i="104"/>
  <c r="J257" i="104" s="1"/>
  <c r="G258" i="104"/>
  <c r="G240" i="105"/>
  <c r="G241" i="105"/>
  <c r="J241" i="105" s="1"/>
  <c r="G242" i="105"/>
  <c r="J242" i="105" s="1"/>
  <c r="G243" i="105"/>
  <c r="J243" i="105" s="1"/>
  <c r="G244" i="105"/>
  <c r="J244" i="105" s="1"/>
  <c r="G245" i="105"/>
  <c r="J245" i="105" s="1"/>
  <c r="G246" i="105"/>
  <c r="J246" i="105" s="1"/>
  <c r="G247" i="105"/>
  <c r="J247" i="105" s="1"/>
  <c r="G248" i="105"/>
  <c r="J248" i="105" s="1"/>
  <c r="G249" i="105"/>
  <c r="J249" i="105" s="1"/>
  <c r="G250" i="105"/>
  <c r="J250" i="105" s="1"/>
  <c r="G252" i="105"/>
  <c r="J252" i="105" s="1"/>
  <c r="G253" i="105"/>
  <c r="J253" i="105" s="1"/>
  <c r="G254" i="105"/>
  <c r="J254" i="105" s="1"/>
  <c r="G255" i="105"/>
  <c r="J255" i="105" s="1"/>
  <c r="G256" i="105"/>
  <c r="J256" i="105" s="1"/>
  <c r="G257" i="105"/>
  <c r="J257" i="105" s="1"/>
  <c r="G258" i="105"/>
  <c r="G240" i="106"/>
  <c r="G241" i="106"/>
  <c r="J241" i="106" s="1"/>
  <c r="G242" i="106"/>
  <c r="J242" i="106" s="1"/>
  <c r="G243" i="106"/>
  <c r="J243" i="106" s="1"/>
  <c r="G244" i="106"/>
  <c r="J244" i="106" s="1"/>
  <c r="G245" i="106"/>
  <c r="J245" i="106" s="1"/>
  <c r="G246" i="106"/>
  <c r="J246" i="106" s="1"/>
  <c r="G247" i="106"/>
  <c r="J247" i="106" s="1"/>
  <c r="G248" i="106"/>
  <c r="J248" i="106" s="1"/>
  <c r="G249" i="106"/>
  <c r="J249" i="106" s="1"/>
  <c r="G250" i="106"/>
  <c r="J250" i="106" s="1"/>
  <c r="G252" i="106"/>
  <c r="J252" i="106" s="1"/>
  <c r="G253" i="106"/>
  <c r="J253" i="106" s="1"/>
  <c r="G254" i="106"/>
  <c r="J254" i="106" s="1"/>
  <c r="G255" i="106"/>
  <c r="J255" i="106" s="1"/>
  <c r="G256" i="106"/>
  <c r="J256" i="106" s="1"/>
  <c r="G257" i="106"/>
  <c r="J257" i="106" s="1"/>
  <c r="G258" i="106"/>
  <c r="G240" i="107"/>
  <c r="G241" i="107"/>
  <c r="J241" i="107" s="1"/>
  <c r="G242" i="107"/>
  <c r="J242" i="107" s="1"/>
  <c r="G243" i="107"/>
  <c r="J243" i="107" s="1"/>
  <c r="G244" i="107"/>
  <c r="J244" i="107" s="1"/>
  <c r="G245" i="107"/>
  <c r="J245" i="107" s="1"/>
  <c r="G246" i="107"/>
  <c r="J246" i="107" s="1"/>
  <c r="G247" i="107"/>
  <c r="J247" i="107" s="1"/>
  <c r="G248" i="107"/>
  <c r="J248" i="107" s="1"/>
  <c r="G249" i="107"/>
  <c r="J249" i="107" s="1"/>
  <c r="G250" i="107"/>
  <c r="J250" i="107" s="1"/>
  <c r="G257" i="107"/>
  <c r="J257" i="107" s="1"/>
  <c r="G258" i="107"/>
  <c r="G241" i="79"/>
  <c r="J241" i="79" s="1"/>
  <c r="G242" i="79"/>
  <c r="J242" i="79" s="1"/>
  <c r="G243" i="79"/>
  <c r="J243" i="79" s="1"/>
  <c r="G244" i="79"/>
  <c r="J244" i="79" s="1"/>
  <c r="G245" i="79"/>
  <c r="J245" i="79" s="1"/>
  <c r="G246" i="79"/>
  <c r="J246" i="79" s="1"/>
  <c r="G247" i="79"/>
  <c r="J247" i="79" s="1"/>
  <c r="G249" i="79"/>
  <c r="J249" i="79" s="1"/>
  <c r="G250" i="79"/>
  <c r="J250" i="79" s="1"/>
  <c r="G252" i="79"/>
  <c r="J252" i="79" s="1"/>
  <c r="G253" i="79"/>
  <c r="J253" i="79" s="1"/>
  <c r="G254" i="79"/>
  <c r="J254" i="79" s="1"/>
  <c r="G255" i="79"/>
  <c r="J255" i="79" s="1"/>
  <c r="G257" i="79"/>
  <c r="J257" i="79" s="1"/>
  <c r="G258" i="79"/>
  <c r="G242" i="78"/>
  <c r="J242" i="78" s="1"/>
  <c r="G243" i="78"/>
  <c r="J243" i="78" s="1"/>
  <c r="G244" i="78"/>
  <c r="J244" i="78" s="1"/>
  <c r="G245" i="78"/>
  <c r="J245" i="78" s="1"/>
  <c r="G246" i="78"/>
  <c r="J246" i="78" s="1"/>
  <c r="G247" i="78"/>
  <c r="J247" i="78" s="1"/>
  <c r="G248" i="78"/>
  <c r="J248" i="78" s="1"/>
  <c r="G250" i="78"/>
  <c r="J250" i="78" s="1"/>
  <c r="G252" i="78"/>
  <c r="J252" i="78" s="1"/>
  <c r="G253" i="78"/>
  <c r="J253" i="78" s="1"/>
  <c r="G254" i="78"/>
  <c r="J254" i="78" s="1"/>
  <c r="G255" i="78"/>
  <c r="J255" i="78" s="1"/>
  <c r="G256" i="78"/>
  <c r="J256" i="78" s="1"/>
  <c r="G257" i="78"/>
  <c r="J257" i="78" s="1"/>
  <c r="G242" i="77"/>
  <c r="G243" i="77"/>
  <c r="J243" i="77" s="1"/>
  <c r="G244" i="77"/>
  <c r="J244" i="77" s="1"/>
  <c r="G245" i="77"/>
  <c r="J245" i="77" s="1"/>
  <c r="G246" i="77"/>
  <c r="J246" i="77" s="1"/>
  <c r="G247" i="77"/>
  <c r="J247" i="77" s="1"/>
  <c r="G248" i="77"/>
  <c r="J248" i="77" s="1"/>
  <c r="G250" i="77"/>
  <c r="J250" i="77" s="1"/>
  <c r="G252" i="77"/>
  <c r="J252" i="77" s="1"/>
  <c r="G253" i="77"/>
  <c r="J253" i="77" s="1"/>
  <c r="G254" i="77"/>
  <c r="J254" i="77" s="1"/>
  <c r="G255" i="77"/>
  <c r="G256" i="77"/>
  <c r="J244" i="74"/>
  <c r="J245" i="74"/>
  <c r="J248" i="74"/>
  <c r="J252" i="74"/>
  <c r="J253" i="74"/>
  <c r="G239" i="74"/>
  <c r="J239" i="74" s="1"/>
  <c r="G240" i="74"/>
  <c r="J240" i="74" s="1"/>
  <c r="G241" i="74"/>
  <c r="J241" i="74" s="1"/>
  <c r="G242" i="74"/>
  <c r="J242" i="74" s="1"/>
  <c r="G243" i="74"/>
  <c r="J243" i="74" s="1"/>
  <c r="G244" i="74"/>
  <c r="G245" i="74"/>
  <c r="G246" i="74"/>
  <c r="J246" i="74" s="1"/>
  <c r="G247" i="74"/>
  <c r="J247" i="74" s="1"/>
  <c r="G248" i="74"/>
  <c r="G249" i="74"/>
  <c r="J249" i="74" s="1"/>
  <c r="G250" i="74"/>
  <c r="J250" i="74" s="1"/>
  <c r="G251" i="74"/>
  <c r="J251" i="74" s="1"/>
  <c r="G252" i="74"/>
  <c r="G253" i="74"/>
  <c r="P241" i="8"/>
  <c r="P242" i="8"/>
  <c r="P243" i="8"/>
  <c r="P244" i="8"/>
  <c r="P245" i="8"/>
  <c r="P94" i="106"/>
  <c r="P94" i="105"/>
  <c r="P94" i="104"/>
  <c r="P236" i="104"/>
  <c r="P94" i="102"/>
  <c r="P94" i="99"/>
  <c r="P94" i="101"/>
  <c r="M94" i="103"/>
  <c r="P94" i="103" s="1"/>
  <c r="P257" i="8"/>
  <c r="F259" i="8"/>
  <c r="H259" i="8"/>
  <c r="I259" i="8"/>
  <c r="K259" i="8"/>
  <c r="P259" i="8" s="1"/>
  <c r="R257" i="74"/>
  <c r="M257" i="74"/>
  <c r="P257" i="74" s="1"/>
  <c r="G257" i="74"/>
  <c r="J257" i="74" s="1"/>
  <c r="R257" i="77"/>
  <c r="M257" i="77"/>
  <c r="P257" i="77" s="1"/>
  <c r="R257" i="78"/>
  <c r="M257" i="78"/>
  <c r="P257" i="78" s="1"/>
  <c r="R257" i="79"/>
  <c r="M257" i="79"/>
  <c r="P257" i="79" s="1"/>
  <c r="R257" i="80"/>
  <c r="M257" i="80"/>
  <c r="P257" i="80" s="1"/>
  <c r="R257" i="81"/>
  <c r="M257" i="81"/>
  <c r="P257" i="81" s="1"/>
  <c r="R257" i="83"/>
  <c r="M257" i="83"/>
  <c r="P257" i="83" s="1"/>
  <c r="R257" i="84"/>
  <c r="M257" i="84"/>
  <c r="P257" i="84" s="1"/>
  <c r="R257" i="85"/>
  <c r="M257" i="85"/>
  <c r="P257" i="85" s="1"/>
  <c r="R257" i="86"/>
  <c r="M257" i="86"/>
  <c r="P257" i="86" s="1"/>
  <c r="R257" i="87"/>
  <c r="M257" i="87"/>
  <c r="P257" i="87" s="1"/>
  <c r="R257" i="88"/>
  <c r="M257" i="88"/>
  <c r="P257" i="88" s="1"/>
  <c r="R257" i="89"/>
  <c r="M257" i="89"/>
  <c r="P257" i="89" s="1"/>
  <c r="R257" i="90"/>
  <c r="M257" i="90"/>
  <c r="P257" i="90" s="1"/>
  <c r="R257" i="91"/>
  <c r="M257" i="91"/>
  <c r="P257" i="91" s="1"/>
  <c r="R257" i="92"/>
  <c r="M257" i="92"/>
  <c r="P257" i="92" s="1"/>
  <c r="R257" i="93"/>
  <c r="M257" i="93"/>
  <c r="R257" i="94"/>
  <c r="M257" i="94"/>
  <c r="P257" i="94" s="1"/>
  <c r="R257" i="95"/>
  <c r="R257" i="96"/>
  <c r="M257" i="96"/>
  <c r="P257" i="96" s="1"/>
  <c r="R257" i="97"/>
  <c r="M257" i="97"/>
  <c r="P257" i="97" s="1"/>
  <c r="R257" i="98"/>
  <c r="M257" i="98"/>
  <c r="P257" i="98" s="1"/>
  <c r="R257" i="99"/>
  <c r="M257" i="99"/>
  <c r="P257" i="99" s="1"/>
  <c r="R257" i="100"/>
  <c r="M257" i="100"/>
  <c r="P257" i="100" s="1"/>
  <c r="R257" i="101"/>
  <c r="M257" i="101"/>
  <c r="P257" i="101" s="1"/>
  <c r="R257" i="102"/>
  <c r="M257" i="102"/>
  <c r="P257" i="102" s="1"/>
  <c r="R257" i="103"/>
  <c r="M257" i="103"/>
  <c r="P257" i="103" s="1"/>
  <c r="R257" i="104"/>
  <c r="M257" i="104"/>
  <c r="P257" i="104" s="1"/>
  <c r="R257" i="105"/>
  <c r="M257" i="105"/>
  <c r="P257" i="105" s="1"/>
  <c r="R257" i="106"/>
  <c r="M257" i="106"/>
  <c r="P257" i="106" s="1"/>
  <c r="R257" i="107"/>
  <c r="M257" i="107"/>
  <c r="P257" i="107" s="1"/>
  <c r="R257" i="82"/>
  <c r="M257" i="82"/>
  <c r="P257" i="82" s="1"/>
  <c r="R88" i="74"/>
  <c r="M88" i="74"/>
  <c r="P88" i="74" s="1"/>
  <c r="G88" i="74"/>
  <c r="J88" i="74" s="1"/>
  <c r="R88" i="77"/>
  <c r="M88" i="77"/>
  <c r="P88" i="77" s="1"/>
  <c r="G88" i="77"/>
  <c r="J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R88" i="94"/>
  <c r="M88" i="94"/>
  <c r="P88" i="94" s="1"/>
  <c r="R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P88" i="8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R87" i="94"/>
  <c r="M87" i="94"/>
  <c r="P87" i="94" s="1"/>
  <c r="R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P87" i="8"/>
  <c r="R253" i="74"/>
  <c r="M253" i="74"/>
  <c r="P253" i="74" s="1"/>
  <c r="R252" i="74"/>
  <c r="M252" i="74"/>
  <c r="P252" i="74" s="1"/>
  <c r="R251" i="74"/>
  <c r="M251" i="74"/>
  <c r="P251" i="74" s="1"/>
  <c r="R250" i="74"/>
  <c r="M250" i="74"/>
  <c r="P250" i="74" s="1"/>
  <c r="R249" i="74"/>
  <c r="M249" i="74"/>
  <c r="P249" i="74" s="1"/>
  <c r="R253" i="77"/>
  <c r="M253" i="77"/>
  <c r="R252" i="77"/>
  <c r="M252" i="77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P253" i="89"/>
  <c r="M253" i="89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R250" i="93"/>
  <c r="M250" i="93"/>
  <c r="R249" i="93"/>
  <c r="M249" i="93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P253" i="95"/>
  <c r="R252" i="95"/>
  <c r="P252" i="95"/>
  <c r="R251" i="95"/>
  <c r="R250" i="95"/>
  <c r="P250" i="95"/>
  <c r="R249" i="95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R245" i="93"/>
  <c r="M245" i="93"/>
  <c r="R244" i="93"/>
  <c r="M244" i="93"/>
  <c r="R243" i="93"/>
  <c r="M243" i="93"/>
  <c r="R242" i="93"/>
  <c r="M242" i="93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R245" i="95"/>
  <c r="P245" i="95"/>
  <c r="R244" i="95"/>
  <c r="P244" i="95"/>
  <c r="R243" i="95"/>
  <c r="P243" i="95"/>
  <c r="R242" i="95"/>
  <c r="P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R247" i="74"/>
  <c r="M247" i="74"/>
  <c r="P247" i="74" s="1"/>
  <c r="R241" i="74"/>
  <c r="M241" i="74"/>
  <c r="P241" i="74" s="1"/>
  <c r="R240" i="74"/>
  <c r="M240" i="74"/>
  <c r="P240" i="74" s="1"/>
  <c r="R239" i="74"/>
  <c r="M239" i="74"/>
  <c r="P239" i="74" s="1"/>
  <c r="R238" i="74"/>
  <c r="M238" i="74"/>
  <c r="P238" i="74" s="1"/>
  <c r="G238" i="74"/>
  <c r="J238" i="74" s="1"/>
  <c r="R237" i="74"/>
  <c r="M237" i="74"/>
  <c r="P237" i="74" s="1"/>
  <c r="G237" i="74"/>
  <c r="J237" i="74" s="1"/>
  <c r="R236" i="74"/>
  <c r="M236" i="74"/>
  <c r="P236" i="74" s="1"/>
  <c r="G236" i="74"/>
  <c r="J236" i="74" s="1"/>
  <c r="R235" i="74"/>
  <c r="M235" i="74"/>
  <c r="P235" i="74" s="1"/>
  <c r="G235" i="74"/>
  <c r="J235" i="74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R241" i="93"/>
  <c r="M241" i="93"/>
  <c r="R240" i="93"/>
  <c r="M240" i="93"/>
  <c r="R239" i="93"/>
  <c r="M239" i="93"/>
  <c r="R238" i="93"/>
  <c r="M238" i="93"/>
  <c r="R237" i="93"/>
  <c r="M237" i="93"/>
  <c r="R236" i="93"/>
  <c r="M236" i="93"/>
  <c r="R235" i="93"/>
  <c r="M235" i="93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R241" i="95"/>
  <c r="R240" i="95"/>
  <c r="R239" i="95"/>
  <c r="R238" i="95"/>
  <c r="R237" i="95"/>
  <c r="P237" i="95"/>
  <c r="R236" i="95"/>
  <c r="P236" i="95"/>
  <c r="R235" i="95"/>
  <c r="P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40" i="8"/>
  <c r="P239" i="8"/>
  <c r="P238" i="8"/>
  <c r="P237" i="8"/>
  <c r="P236" i="8"/>
  <c r="P235" i="8"/>
  <c r="R259" i="74"/>
  <c r="M259" i="74"/>
  <c r="P259" i="74" s="1"/>
  <c r="G259" i="74"/>
  <c r="J259" i="74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R174" i="94"/>
  <c r="M174" i="94"/>
  <c r="P174" i="94" s="1"/>
  <c r="R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P174" i="8"/>
  <c r="R102" i="74"/>
  <c r="M102" i="74"/>
  <c r="P102" i="74" s="1"/>
  <c r="G102" i="74"/>
  <c r="J102" i="74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R102" i="94"/>
  <c r="M102" i="94"/>
  <c r="P102" i="94" s="1"/>
  <c r="R102" i="95"/>
  <c r="P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P102" i="8"/>
  <c r="H5" i="8"/>
  <c r="M48" i="98"/>
  <c r="P48" i="98" s="1"/>
  <c r="P238" i="93" l="1"/>
  <c r="P242" i="93"/>
  <c r="P237" i="93"/>
  <c r="P241" i="93"/>
  <c r="P247" i="93"/>
  <c r="P88" i="93"/>
  <c r="P102" i="93"/>
  <c r="P245" i="93"/>
  <c r="P246" i="93"/>
  <c r="P239" i="93"/>
  <c r="P250" i="93"/>
  <c r="P249" i="93"/>
  <c r="P243" i="93"/>
  <c r="P174" i="93"/>
  <c r="P236" i="93"/>
  <c r="P240" i="93"/>
  <c r="P251" i="93"/>
  <c r="P87" i="93"/>
  <c r="P257" i="93"/>
  <c r="P235" i="93"/>
  <c r="P244" i="93"/>
  <c r="P253" i="77"/>
  <c r="P252" i="77"/>
  <c r="M259" i="8"/>
  <c r="J258" i="8"/>
  <c r="E259" i="8"/>
  <c r="J259" i="8" s="1"/>
  <c r="P237" i="82"/>
  <c r="P87" i="77"/>
  <c r="P241" i="78"/>
  <c r="P242" i="77"/>
  <c r="P238" i="77"/>
  <c r="J242" i="77"/>
  <c r="P247" i="80"/>
  <c r="G259" i="8" l="1"/>
  <c r="N267" i="78"/>
  <c r="N267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G254" i="74"/>
  <c r="J254" i="74" s="1"/>
  <c r="G255" i="74"/>
  <c r="J255" i="74" s="1"/>
  <c r="G256" i="74"/>
  <c r="J256" i="74" s="1"/>
  <c r="G258" i="74"/>
  <c r="J258" i="74" s="1"/>
  <c r="G173" i="74"/>
  <c r="J173" i="74" s="1"/>
  <c r="G82" i="74"/>
  <c r="J82" i="74" s="1"/>
  <c r="G103" i="74"/>
  <c r="J103" i="74" s="1"/>
  <c r="G104" i="74"/>
  <c r="J104" i="74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76" i="95"/>
  <c r="P189" i="95"/>
  <c r="P188" i="95"/>
  <c r="P187" i="95"/>
  <c r="P105" i="95"/>
  <c r="P104" i="95"/>
  <c r="P103" i="95"/>
  <c r="P82" i="95"/>
  <c r="P173" i="95"/>
  <c r="P258" i="95"/>
  <c r="P256" i="95"/>
  <c r="P255" i="95"/>
  <c r="P254" i="95"/>
  <c r="P248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205" i="95"/>
  <c r="P204" i="95"/>
  <c r="P203" i="95"/>
  <c r="P202" i="95"/>
  <c r="P201" i="95"/>
  <c r="P200" i="95"/>
  <c r="P199" i="95"/>
  <c r="P198" i="95"/>
  <c r="P197" i="95"/>
  <c r="P196" i="95"/>
  <c r="P195" i="95"/>
  <c r="P194" i="95"/>
  <c r="P193" i="95"/>
  <c r="P192" i="95"/>
  <c r="P191" i="95"/>
  <c r="P190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37" i="95"/>
  <c r="P136" i="95"/>
  <c r="P135" i="95"/>
  <c r="P134" i="95"/>
  <c r="P133" i="95"/>
  <c r="P132" i="95"/>
  <c r="P131" i="95"/>
  <c r="P130" i="95"/>
  <c r="P129" i="95"/>
  <c r="P128" i="95"/>
  <c r="P127" i="95"/>
  <c r="P126" i="95"/>
  <c r="P125" i="95"/>
  <c r="P124" i="95"/>
  <c r="P123" i="95"/>
  <c r="P122" i="95"/>
  <c r="P121" i="95"/>
  <c r="P120" i="95"/>
  <c r="P119" i="95"/>
  <c r="P118" i="95"/>
  <c r="P117" i="95"/>
  <c r="P116" i="95"/>
  <c r="P115" i="95"/>
  <c r="P114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8" i="95"/>
  <c r="P77" i="95"/>
  <c r="P75" i="95"/>
  <c r="P74" i="95"/>
  <c r="P73" i="95"/>
  <c r="P72" i="95"/>
  <c r="P71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56" i="95"/>
  <c r="P55" i="95"/>
  <c r="P54" i="95"/>
  <c r="P53" i="95"/>
  <c r="P52" i="95"/>
  <c r="P51" i="95"/>
  <c r="P50" i="95"/>
  <c r="P49" i="95"/>
  <c r="P48" i="95"/>
  <c r="P47" i="95"/>
  <c r="P46" i="95"/>
  <c r="P45" i="95"/>
  <c r="P44" i="95"/>
  <c r="P43" i="95"/>
  <c r="P42" i="95"/>
  <c r="P41" i="95"/>
  <c r="P40" i="95"/>
  <c r="P39" i="95"/>
  <c r="P38" i="95"/>
  <c r="P37" i="95"/>
  <c r="P36" i="95"/>
  <c r="P35" i="95"/>
  <c r="P34" i="95"/>
  <c r="P33" i="95"/>
  <c r="P16" i="95"/>
  <c r="P15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M207" i="93"/>
  <c r="M189" i="93"/>
  <c r="M188" i="93"/>
  <c r="M187" i="93"/>
  <c r="M105" i="93"/>
  <c r="M104" i="93"/>
  <c r="M103" i="93"/>
  <c r="M82" i="93"/>
  <c r="M173" i="93"/>
  <c r="M258" i="93"/>
  <c r="M256" i="93"/>
  <c r="M255" i="93"/>
  <c r="M254" i="93"/>
  <c r="P254" i="93" s="1"/>
  <c r="M248" i="93"/>
  <c r="M234" i="93"/>
  <c r="M233" i="93"/>
  <c r="M232" i="93"/>
  <c r="M231" i="93"/>
  <c r="M230" i="93"/>
  <c r="M229" i="93"/>
  <c r="M228" i="93"/>
  <c r="M227" i="93"/>
  <c r="M226" i="93"/>
  <c r="M225" i="93"/>
  <c r="M224" i="93"/>
  <c r="M223" i="93"/>
  <c r="M222" i="93"/>
  <c r="M221" i="93"/>
  <c r="M220" i="93"/>
  <c r="M219" i="93"/>
  <c r="M218" i="93"/>
  <c r="M217" i="93"/>
  <c r="M216" i="93"/>
  <c r="M215" i="93"/>
  <c r="M214" i="93"/>
  <c r="M213" i="93"/>
  <c r="M212" i="93"/>
  <c r="M211" i="93"/>
  <c r="M210" i="93"/>
  <c r="M209" i="93"/>
  <c r="M208" i="93"/>
  <c r="M206" i="93"/>
  <c r="M205" i="93"/>
  <c r="M204" i="93"/>
  <c r="M203" i="93"/>
  <c r="M202" i="93"/>
  <c r="M201" i="93"/>
  <c r="M200" i="93"/>
  <c r="M199" i="93"/>
  <c r="M198" i="93"/>
  <c r="M197" i="93"/>
  <c r="M196" i="93"/>
  <c r="M195" i="93"/>
  <c r="M194" i="93"/>
  <c r="M193" i="93"/>
  <c r="M192" i="93"/>
  <c r="M191" i="93"/>
  <c r="M190" i="93"/>
  <c r="M186" i="93"/>
  <c r="M185" i="93"/>
  <c r="M184" i="93"/>
  <c r="M183" i="93"/>
  <c r="M182" i="93"/>
  <c r="M181" i="93"/>
  <c r="M180" i="93"/>
  <c r="M179" i="93"/>
  <c r="M178" i="93"/>
  <c r="M177" i="93"/>
  <c r="M176" i="93"/>
  <c r="M175" i="93"/>
  <c r="M172" i="93"/>
  <c r="M171" i="93"/>
  <c r="M170" i="93"/>
  <c r="M169" i="93"/>
  <c r="M168" i="93"/>
  <c r="M167" i="93"/>
  <c r="M166" i="93"/>
  <c r="M165" i="93"/>
  <c r="M164" i="93"/>
  <c r="M163" i="93"/>
  <c r="M162" i="93"/>
  <c r="M161" i="93"/>
  <c r="M160" i="93"/>
  <c r="M159" i="93"/>
  <c r="M158" i="93"/>
  <c r="M157" i="93"/>
  <c r="M156" i="93"/>
  <c r="M155" i="93"/>
  <c r="M154" i="93"/>
  <c r="M153" i="93"/>
  <c r="M152" i="93"/>
  <c r="M151" i="93"/>
  <c r="M150" i="93"/>
  <c r="M149" i="93"/>
  <c r="M148" i="93"/>
  <c r="M147" i="93"/>
  <c r="M146" i="93"/>
  <c r="M145" i="93"/>
  <c r="M144" i="93"/>
  <c r="M143" i="93"/>
  <c r="M142" i="93"/>
  <c r="M141" i="93"/>
  <c r="M140" i="93"/>
  <c r="M139" i="93"/>
  <c r="M138" i="93"/>
  <c r="M137" i="93"/>
  <c r="M136" i="93"/>
  <c r="M135" i="93"/>
  <c r="M134" i="93"/>
  <c r="M133" i="93"/>
  <c r="M132" i="93"/>
  <c r="M131" i="93"/>
  <c r="M130" i="93"/>
  <c r="M129" i="93"/>
  <c r="M128" i="93"/>
  <c r="M127" i="93"/>
  <c r="M126" i="93"/>
  <c r="M125" i="93"/>
  <c r="M124" i="93"/>
  <c r="M123" i="93"/>
  <c r="M122" i="93"/>
  <c r="M121" i="93"/>
  <c r="M120" i="93"/>
  <c r="M119" i="93"/>
  <c r="M118" i="93"/>
  <c r="M117" i="93"/>
  <c r="M116" i="93"/>
  <c r="M115" i="93"/>
  <c r="M114" i="93"/>
  <c r="M113" i="93"/>
  <c r="M112" i="93"/>
  <c r="M111" i="93"/>
  <c r="M110" i="93"/>
  <c r="M109" i="93"/>
  <c r="M108" i="93"/>
  <c r="M107" i="93"/>
  <c r="M106" i="93"/>
  <c r="M101" i="93"/>
  <c r="M100" i="93"/>
  <c r="M99" i="93"/>
  <c r="M98" i="93"/>
  <c r="M97" i="93"/>
  <c r="M96" i="93"/>
  <c r="M95" i="93"/>
  <c r="M93" i="93"/>
  <c r="M92" i="93"/>
  <c r="M91" i="93"/>
  <c r="M90" i="93"/>
  <c r="M89" i="93"/>
  <c r="M86" i="93"/>
  <c r="M85" i="93"/>
  <c r="M84" i="93"/>
  <c r="M83" i="93"/>
  <c r="M81" i="93"/>
  <c r="M80" i="93"/>
  <c r="M79" i="93"/>
  <c r="M78" i="93"/>
  <c r="M77" i="93"/>
  <c r="M75" i="93"/>
  <c r="M74" i="93"/>
  <c r="M73" i="93"/>
  <c r="M72" i="93"/>
  <c r="M71" i="93"/>
  <c r="M70" i="93"/>
  <c r="M69" i="93"/>
  <c r="M68" i="93"/>
  <c r="M67" i="93"/>
  <c r="M66" i="93"/>
  <c r="M65" i="93"/>
  <c r="M64" i="93"/>
  <c r="M63" i="93"/>
  <c r="M62" i="93"/>
  <c r="M61" i="93"/>
  <c r="M60" i="93"/>
  <c r="M59" i="93"/>
  <c r="M58" i="93"/>
  <c r="M57" i="93"/>
  <c r="M56" i="93"/>
  <c r="M55" i="93"/>
  <c r="M54" i="93"/>
  <c r="M53" i="93"/>
  <c r="M52" i="93"/>
  <c r="M51" i="93"/>
  <c r="M50" i="93"/>
  <c r="M49" i="93"/>
  <c r="M48" i="93"/>
  <c r="M47" i="93"/>
  <c r="M46" i="93"/>
  <c r="M45" i="93"/>
  <c r="M44" i="93"/>
  <c r="M43" i="93"/>
  <c r="M42" i="93"/>
  <c r="M41" i="93"/>
  <c r="M40" i="93"/>
  <c r="M39" i="93"/>
  <c r="M38" i="93"/>
  <c r="M37" i="93"/>
  <c r="M36" i="93"/>
  <c r="M35" i="93"/>
  <c r="M34" i="93"/>
  <c r="M33" i="93"/>
  <c r="M32" i="93"/>
  <c r="M31" i="93"/>
  <c r="M30" i="93"/>
  <c r="M29" i="93"/>
  <c r="M28" i="93"/>
  <c r="M27" i="93"/>
  <c r="M26" i="93"/>
  <c r="M25" i="93"/>
  <c r="M24" i="93"/>
  <c r="M23" i="93"/>
  <c r="M22" i="93"/>
  <c r="M21" i="93"/>
  <c r="M20" i="93"/>
  <c r="M19" i="93"/>
  <c r="M18" i="93"/>
  <c r="M17" i="93"/>
  <c r="M16" i="93"/>
  <c r="M15" i="93"/>
  <c r="M14" i="93"/>
  <c r="M13" i="93"/>
  <c r="M12" i="93"/>
  <c r="M11" i="93"/>
  <c r="M10" i="93"/>
  <c r="M9" i="93"/>
  <c r="M8" i="93"/>
  <c r="M7" i="93"/>
  <c r="M6" i="93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M155" i="84"/>
  <c r="M154" i="84"/>
  <c r="M153" i="84"/>
  <c r="M152" i="84"/>
  <c r="M151" i="84"/>
  <c r="M150" i="84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6" i="93" l="1"/>
  <c r="P14" i="93"/>
  <c r="P22" i="93"/>
  <c r="P30" i="93"/>
  <c r="P38" i="93"/>
  <c r="P54" i="93"/>
  <c r="P62" i="93"/>
  <c r="P70" i="93"/>
  <c r="P79" i="93"/>
  <c r="P90" i="93"/>
  <c r="P99" i="93"/>
  <c r="P111" i="93"/>
  <c r="P119" i="93"/>
  <c r="P127" i="93"/>
  <c r="P135" i="93"/>
  <c r="P143" i="93"/>
  <c r="P151" i="93"/>
  <c r="P159" i="93"/>
  <c r="P167" i="93"/>
  <c r="P177" i="93"/>
  <c r="P196" i="93"/>
  <c r="P204" i="93"/>
  <c r="P213" i="93"/>
  <c r="P221" i="93"/>
  <c r="P229" i="93"/>
  <c r="P255" i="93"/>
  <c r="P187" i="93"/>
  <c r="P40" i="93"/>
  <c r="P81" i="93"/>
  <c r="P129" i="93"/>
  <c r="P169" i="93"/>
  <c r="P206" i="93"/>
  <c r="P223" i="93"/>
  <c r="P7" i="93"/>
  <c r="P15" i="93"/>
  <c r="P23" i="93"/>
  <c r="P47" i="93"/>
  <c r="P63" i="93"/>
  <c r="P71" i="93"/>
  <c r="P80" i="93"/>
  <c r="P91" i="93"/>
  <c r="P100" i="93"/>
  <c r="P112" i="93"/>
  <c r="P120" i="93"/>
  <c r="P128" i="93"/>
  <c r="P136" i="93"/>
  <c r="P144" i="93"/>
  <c r="P152" i="93"/>
  <c r="P160" i="93"/>
  <c r="P168" i="93"/>
  <c r="P178" i="93"/>
  <c r="P186" i="93"/>
  <c r="P197" i="93"/>
  <c r="P214" i="93"/>
  <c r="P222" i="93"/>
  <c r="P230" i="93"/>
  <c r="P256" i="93"/>
  <c r="P188" i="93"/>
  <c r="P8" i="93"/>
  <c r="P161" i="93"/>
  <c r="P9" i="93"/>
  <c r="P17" i="93"/>
  <c r="P25" i="93"/>
  <c r="P33" i="93"/>
  <c r="P41" i="93"/>
  <c r="P49" i="93"/>
  <c r="P57" i="93"/>
  <c r="P65" i="93"/>
  <c r="P73" i="93"/>
  <c r="P83" i="93"/>
  <c r="P93" i="93"/>
  <c r="P106" i="93"/>
  <c r="P114" i="93"/>
  <c r="P122" i="93"/>
  <c r="P130" i="93"/>
  <c r="P138" i="93"/>
  <c r="P146" i="93"/>
  <c r="P154" i="93"/>
  <c r="P162" i="93"/>
  <c r="P170" i="93"/>
  <c r="P191" i="93"/>
  <c r="P199" i="93"/>
  <c r="P208" i="93"/>
  <c r="P216" i="93"/>
  <c r="P224" i="93"/>
  <c r="P232" i="93"/>
  <c r="P173" i="93"/>
  <c r="P207" i="93"/>
  <c r="P24" i="93"/>
  <c r="P72" i="93"/>
  <c r="P121" i="93"/>
  <c r="P153" i="93"/>
  <c r="P198" i="93"/>
  <c r="P258" i="93"/>
  <c r="P10" i="93"/>
  <c r="P18" i="93"/>
  <c r="P26" i="93"/>
  <c r="P34" i="93"/>
  <c r="P42" i="93"/>
  <c r="P50" i="93"/>
  <c r="P58" i="93"/>
  <c r="P66" i="93"/>
  <c r="P84" i="93"/>
  <c r="P95" i="93"/>
  <c r="P107" i="93"/>
  <c r="P123" i="93"/>
  <c r="P131" i="93"/>
  <c r="P139" i="93"/>
  <c r="P147" i="93"/>
  <c r="P155" i="93"/>
  <c r="P163" i="93"/>
  <c r="P171" i="93"/>
  <c r="P181" i="93"/>
  <c r="P192" i="93"/>
  <c r="P200" i="93"/>
  <c r="P209" i="93"/>
  <c r="P217" i="93"/>
  <c r="P225" i="93"/>
  <c r="P233" i="93"/>
  <c r="P82" i="93"/>
  <c r="P76" i="93"/>
  <c r="P48" i="93"/>
  <c r="P113" i="93"/>
  <c r="P215" i="93"/>
  <c r="P11" i="93"/>
  <c r="P19" i="93"/>
  <c r="P27" i="93"/>
  <c r="P35" i="93"/>
  <c r="P43" i="93"/>
  <c r="P51" i="93"/>
  <c r="P59" i="93"/>
  <c r="P67" i="93"/>
  <c r="P75" i="93"/>
  <c r="P85" i="93"/>
  <c r="P96" i="93"/>
  <c r="P108" i="93"/>
  <c r="P124" i="93"/>
  <c r="P132" i="93"/>
  <c r="P140" i="93"/>
  <c r="P148" i="93"/>
  <c r="P156" i="93"/>
  <c r="P164" i="93"/>
  <c r="P172" i="93"/>
  <c r="P182" i="93"/>
  <c r="P201" i="93"/>
  <c r="P210" i="93"/>
  <c r="P218" i="93"/>
  <c r="P226" i="93"/>
  <c r="P234" i="93"/>
  <c r="P103" i="93"/>
  <c r="P16" i="93"/>
  <c r="P56" i="93"/>
  <c r="P92" i="93"/>
  <c r="P137" i="93"/>
  <c r="P179" i="93"/>
  <c r="P231" i="93"/>
  <c r="P12" i="93"/>
  <c r="P20" i="93"/>
  <c r="P28" i="93"/>
  <c r="P36" i="93"/>
  <c r="P44" i="93"/>
  <c r="P52" i="93"/>
  <c r="P60" i="93"/>
  <c r="P68" i="93"/>
  <c r="P77" i="93"/>
  <c r="P86" i="93"/>
  <c r="P97" i="93"/>
  <c r="P109" i="93"/>
  <c r="P117" i="93"/>
  <c r="P125" i="93"/>
  <c r="P133" i="93"/>
  <c r="P141" i="93"/>
  <c r="P149" i="93"/>
  <c r="P157" i="93"/>
  <c r="P165" i="93"/>
  <c r="P175" i="93"/>
  <c r="P183" i="93"/>
  <c r="P202" i="93"/>
  <c r="P211" i="93"/>
  <c r="P219" i="93"/>
  <c r="P227" i="93"/>
  <c r="P248" i="93"/>
  <c r="P104" i="93"/>
  <c r="P32" i="93"/>
  <c r="P64" i="93"/>
  <c r="P101" i="93"/>
  <c r="P145" i="93"/>
  <c r="P190" i="93"/>
  <c r="P189" i="93"/>
  <c r="P13" i="93"/>
  <c r="P21" i="93"/>
  <c r="P29" i="93"/>
  <c r="P37" i="93"/>
  <c r="P45" i="93"/>
  <c r="P53" i="93"/>
  <c r="P61" i="93"/>
  <c r="P69" i="93"/>
  <c r="P78" i="93"/>
  <c r="P89" i="93"/>
  <c r="P98" i="93"/>
  <c r="P110" i="93"/>
  <c r="P118" i="93"/>
  <c r="P126" i="93"/>
  <c r="P134" i="93"/>
  <c r="P142" i="93"/>
  <c r="P150" i="93"/>
  <c r="P158" i="93"/>
  <c r="P166" i="93"/>
  <c r="P176" i="93"/>
  <c r="P184" i="93"/>
  <c r="P203" i="93"/>
  <c r="P212" i="93"/>
  <c r="P220" i="93"/>
  <c r="P228" i="93"/>
  <c r="P105" i="93"/>
  <c r="P205" i="93"/>
  <c r="P195" i="93"/>
  <c r="P194" i="93"/>
  <c r="P193" i="93"/>
  <c r="P180" i="93"/>
  <c r="P185" i="93"/>
  <c r="P116" i="93"/>
  <c r="P115" i="93"/>
  <c r="P74" i="93"/>
  <c r="P55" i="93"/>
  <c r="P46" i="93"/>
  <c r="P39" i="93"/>
  <c r="P31" i="93"/>
  <c r="N262" i="106"/>
  <c r="N268" i="106" s="1"/>
  <c r="N271" i="106" s="1"/>
  <c r="N262" i="105"/>
  <c r="N268" i="105" s="1"/>
  <c r="N270" i="105" s="1"/>
  <c r="P5" i="107"/>
  <c r="N262" i="107"/>
  <c r="N268" i="107" s="1"/>
  <c r="N271" i="107" s="1"/>
  <c r="N262" i="103"/>
  <c r="N268" i="103" s="1"/>
  <c r="N270" i="103" s="1"/>
  <c r="N262" i="104"/>
  <c r="N268" i="104" s="1"/>
  <c r="N270" i="104" s="1"/>
  <c r="P5" i="102"/>
  <c r="N262" i="102"/>
  <c r="N268" i="102" s="1"/>
  <c r="N271" i="102" s="1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P82" i="77"/>
  <c r="P187" i="77"/>
  <c r="P188" i="77"/>
  <c r="P104" i="77"/>
  <c r="G87" i="77"/>
  <c r="J87" i="77" s="1"/>
  <c r="G88" i="78" s="1"/>
  <c r="J88" i="78" s="1"/>
  <c r="G235" i="77"/>
  <c r="J235" i="77" s="1"/>
  <c r="G240" i="77"/>
  <c r="J240" i="77" s="1"/>
  <c r="G241" i="77"/>
  <c r="J241" i="77" s="1"/>
  <c r="G239" i="77"/>
  <c r="J239" i="77" s="1"/>
  <c r="G238" i="77"/>
  <c r="J238" i="77" s="1"/>
  <c r="G237" i="77"/>
  <c r="J237" i="77" s="1"/>
  <c r="G236" i="77"/>
  <c r="J236" i="77" s="1"/>
  <c r="G259" i="77"/>
  <c r="J259" i="77" s="1"/>
  <c r="G174" i="77"/>
  <c r="J174" i="77" s="1"/>
  <c r="G102" i="77"/>
  <c r="J102" i="77" s="1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P103" i="77"/>
  <c r="P105" i="77"/>
  <c r="P173" i="77"/>
  <c r="P190" i="77"/>
  <c r="P186" i="77"/>
  <c r="N271" i="103" l="1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G186" i="78" s="1"/>
  <c r="J186" i="78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P135" i="77" l="1"/>
  <c r="P136" i="77"/>
  <c r="P134" i="77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4" i="8"/>
  <c r="P255" i="8"/>
  <c r="P256" i="8"/>
  <c r="P258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58" i="77"/>
  <c r="M258" i="77"/>
  <c r="R256" i="77"/>
  <c r="M256" i="77"/>
  <c r="R255" i="77"/>
  <c r="M255" i="77"/>
  <c r="R254" i="77"/>
  <c r="M254" i="77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61" i="74"/>
  <c r="R60" i="74"/>
  <c r="R63" i="74"/>
  <c r="M63" i="74"/>
  <c r="P63" i="74" s="1"/>
  <c r="M169" i="74"/>
  <c r="P169" i="74" s="1"/>
  <c r="R169" i="74"/>
  <c r="P6" i="77" l="1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M260" i="8" s="1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G12" i="77"/>
  <c r="J12" i="77" s="1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G75" i="84" s="1"/>
  <c r="J75" i="84" s="1"/>
  <c r="G169" i="80"/>
  <c r="J169" i="80" s="1"/>
  <c r="G169" i="81" s="1"/>
  <c r="J169" i="81" s="1"/>
  <c r="G169" i="82" s="1"/>
  <c r="J169" i="82" s="1"/>
  <c r="G94" i="82"/>
  <c r="J94" i="82" s="1"/>
  <c r="G94" i="83" s="1"/>
  <c r="J94" i="83" s="1"/>
  <c r="G94" i="84" s="1"/>
  <c r="J94" i="84" s="1"/>
  <c r="G109" i="81"/>
  <c r="J109" i="81" s="1"/>
  <c r="G60" i="82"/>
  <c r="J60" i="82" s="1"/>
  <c r="G12" i="78"/>
  <c r="J12" i="78" s="1"/>
  <c r="G75" i="85" l="1"/>
  <c r="J75" i="85" s="1"/>
  <c r="G75" i="86" s="1"/>
  <c r="J75" i="86" s="1"/>
  <c r="G178" i="83"/>
  <c r="J178" i="83" s="1"/>
  <c r="G178" i="84" s="1"/>
  <c r="J178" i="84" s="1"/>
  <c r="G114" i="82"/>
  <c r="J114" i="82" s="1"/>
  <c r="G45" i="83"/>
  <c r="J45" i="83" s="1"/>
  <c r="G129" i="82"/>
  <c r="J129" i="82" s="1"/>
  <c r="G60" i="83"/>
  <c r="J60" i="83" s="1"/>
  <c r="G60" i="84" s="1"/>
  <c r="J60" i="84" s="1"/>
  <c r="G109" i="82"/>
  <c r="J109" i="82" s="1"/>
  <c r="G35" i="82"/>
  <c r="J35" i="82" s="1"/>
  <c r="G94" i="85"/>
  <c r="J94" i="85" s="1"/>
  <c r="G94" i="86" s="1"/>
  <c r="J94" i="86" s="1"/>
  <c r="G94" i="87" s="1"/>
  <c r="J94" i="87" s="1"/>
  <c r="G94" i="88" s="1"/>
  <c r="J94" i="88" s="1"/>
  <c r="G63" i="82"/>
  <c r="J63" i="82" s="1"/>
  <c r="G75" i="87"/>
  <c r="J75" i="87" s="1"/>
  <c r="G169" i="83"/>
  <c r="J169" i="83" s="1"/>
  <c r="G12" i="79"/>
  <c r="J12" i="79" s="1"/>
  <c r="R214" i="74"/>
  <c r="M214" i="74"/>
  <c r="P214" i="74" s="1"/>
  <c r="R133" i="74"/>
  <c r="M133" i="74"/>
  <c r="P133" i="74" s="1"/>
  <c r="G109" i="83" l="1"/>
  <c r="J109" i="83" s="1"/>
  <c r="G35" i="83"/>
  <c r="J35" i="83" s="1"/>
  <c r="G45" i="84"/>
  <c r="J45" i="84" s="1"/>
  <c r="G60" i="85"/>
  <c r="J60" i="85" s="1"/>
  <c r="G60" i="86" s="1"/>
  <c r="J60" i="86" s="1"/>
  <c r="G60" i="87" s="1"/>
  <c r="J60" i="87" s="1"/>
  <c r="G60" i="88" s="1"/>
  <c r="J60" i="88" s="1"/>
  <c r="G60" i="89" s="1"/>
  <c r="J60" i="89" s="1"/>
  <c r="G60" i="90" s="1"/>
  <c r="J60" i="90" s="1"/>
  <c r="G129" i="83"/>
  <c r="J129" i="83" s="1"/>
  <c r="G114" i="83"/>
  <c r="J114" i="83" s="1"/>
  <c r="G63" i="83"/>
  <c r="J63" i="83" s="1"/>
  <c r="G178" i="85"/>
  <c r="J178" i="85" s="1"/>
  <c r="G178" i="86" s="1"/>
  <c r="J178" i="86" s="1"/>
  <c r="G178" i="87" s="1"/>
  <c r="J178" i="87" s="1"/>
  <c r="G178" i="88" s="1"/>
  <c r="J178" i="88" s="1"/>
  <c r="G178" i="89" s="1"/>
  <c r="J178" i="89" s="1"/>
  <c r="G178" i="90" s="1"/>
  <c r="J178" i="90" s="1"/>
  <c r="G94" i="89"/>
  <c r="J94" i="89" s="1"/>
  <c r="G75" i="88"/>
  <c r="J75" i="88" s="1"/>
  <c r="G12" i="80"/>
  <c r="J12" i="80" s="1"/>
  <c r="G114" i="84" l="1"/>
  <c r="J114" i="84" s="1"/>
  <c r="G45" i="85"/>
  <c r="J45" i="85" s="1"/>
  <c r="G45" i="86" s="1"/>
  <c r="J45" i="86" s="1"/>
  <c r="G45" i="87" s="1"/>
  <c r="J45" i="87" s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G35" i="84"/>
  <c r="J35" i="84" s="1"/>
  <c r="G63" i="84"/>
  <c r="J63" i="84" s="1"/>
  <c r="G129" i="84"/>
  <c r="J129" i="84" s="1"/>
  <c r="G109" i="84"/>
  <c r="J109" i="84" s="1"/>
  <c r="G94" i="90"/>
  <c r="J94" i="90" s="1"/>
  <c r="G60" i="91"/>
  <c r="J60" i="91" s="1"/>
  <c r="G178" i="91"/>
  <c r="J178" i="91" s="1"/>
  <c r="G75" i="89"/>
  <c r="J75" i="89" s="1"/>
  <c r="G169" i="84"/>
  <c r="J169" i="84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114" i="85" l="1"/>
  <c r="J114" i="85" s="1"/>
  <c r="G114" i="86" s="1"/>
  <c r="J114" i="86" s="1"/>
  <c r="G114" i="87" s="1"/>
  <c r="J114" i="87" s="1"/>
  <c r="G114" i="88" s="1"/>
  <c r="J114" i="88" s="1"/>
  <c r="G114" i="89" s="1"/>
  <c r="J114" i="89" s="1"/>
  <c r="G114" i="90" s="1"/>
  <c r="J114" i="90" s="1"/>
  <c r="G109" i="85"/>
  <c r="J109" i="85" s="1"/>
  <c r="G109" i="86" s="1"/>
  <c r="J109" i="86" s="1"/>
  <c r="G109" i="87" s="1"/>
  <c r="J109" i="87" s="1"/>
  <c r="G109" i="88" s="1"/>
  <c r="J109" i="88" s="1"/>
  <c r="G109" i="89" s="1"/>
  <c r="J109" i="89" s="1"/>
  <c r="G109" i="90" s="1"/>
  <c r="J109" i="90" s="1"/>
  <c r="G129" i="85"/>
  <c r="J129" i="85" s="1"/>
  <c r="G129" i="86" s="1"/>
  <c r="J129" i="86" s="1"/>
  <c r="G129" i="87" s="1"/>
  <c r="J129" i="87" s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G63" i="85"/>
  <c r="J63" i="85" s="1"/>
  <c r="G63" i="86" s="1"/>
  <c r="J63" i="86" s="1"/>
  <c r="G63" i="87" s="1"/>
  <c r="J63" i="87" s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G35" i="85"/>
  <c r="J35" i="85" s="1"/>
  <c r="G169" i="85"/>
  <c r="J169" i="85" s="1"/>
  <c r="G169" i="86" s="1"/>
  <c r="J169" i="86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229" i="77"/>
  <c r="J229" i="77" s="1"/>
  <c r="G237" i="78" s="1"/>
  <c r="J237" i="78" s="1"/>
  <c r="G12" i="82"/>
  <c r="J12" i="82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169" i="87" l="1"/>
  <c r="J169" i="87" s="1"/>
  <c r="G35" i="86"/>
  <c r="J35" i="86" s="1"/>
  <c r="G35" i="87" s="1"/>
  <c r="J35" i="87" s="1"/>
  <c r="G35" i="88" s="1"/>
  <c r="J35" i="88" s="1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G229" i="78"/>
  <c r="J229" i="78" s="1"/>
  <c r="G237" i="79" s="1"/>
  <c r="J237" i="79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169" i="88" l="1"/>
  <c r="J169" i="88" s="1"/>
  <c r="G169" i="89" s="1"/>
  <c r="J169" i="89" s="1"/>
  <c r="G229" i="79"/>
  <c r="J229" i="79" s="1"/>
  <c r="G237" i="80" s="1"/>
  <c r="J237" i="80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G229" i="80" l="1"/>
  <c r="J229" i="80" s="1"/>
  <c r="G60" i="95"/>
  <c r="J60" i="95" s="1"/>
  <c r="G114" i="94"/>
  <c r="J114" i="94" s="1"/>
  <c r="G178" i="95"/>
  <c r="J178" i="95" s="1"/>
  <c r="G94" i="94"/>
  <c r="J94" i="94" s="1"/>
  <c r="G169" i="90"/>
  <c r="J169" i="90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G229" i="81" l="1"/>
  <c r="J229" i="81" s="1"/>
  <c r="G237" i="81"/>
  <c r="J237" i="81" s="1"/>
  <c r="G12" i="86"/>
  <c r="J12" i="86" s="1"/>
  <c r="G12" i="87" s="1"/>
  <c r="J12" i="87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G9" i="74"/>
  <c r="J9" i="74" s="1"/>
  <c r="G11" i="74"/>
  <c r="J11" i="74" s="1"/>
  <c r="G10" i="74"/>
  <c r="J10" i="74" s="1"/>
  <c r="G229" i="82" l="1"/>
  <c r="J229" i="82" s="1"/>
  <c r="G237" i="82"/>
  <c r="J237" i="82" s="1"/>
  <c r="G12" i="88"/>
  <c r="J12" i="88" s="1"/>
  <c r="G12" i="89" s="1"/>
  <c r="J12" i="89" s="1"/>
  <c r="G11" i="77"/>
  <c r="J11" i="77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31" i="77"/>
  <c r="J231" i="77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G178" i="97"/>
  <c r="J178" i="97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G169" i="92"/>
  <c r="J169" i="92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G9" i="77"/>
  <c r="J9" i="77" s="1"/>
  <c r="G10" i="77"/>
  <c r="J10" i="77" s="1"/>
  <c r="G231" i="78" l="1"/>
  <c r="J231" i="78" s="1"/>
  <c r="G239" i="79" s="1"/>
  <c r="J239" i="79" s="1"/>
  <c r="G239" i="78"/>
  <c r="J239" i="78" s="1"/>
  <c r="G229" i="83"/>
  <c r="J229" i="83" s="1"/>
  <c r="G237" i="83"/>
  <c r="J237" i="83" s="1"/>
  <c r="G206" i="79"/>
  <c r="J206" i="79" s="1"/>
  <c r="G206" i="80" s="1"/>
  <c r="J206" i="80" s="1"/>
  <c r="G12" i="90"/>
  <c r="J12" i="90" s="1"/>
  <c r="G205" i="79"/>
  <c r="J205" i="79" s="1"/>
  <c r="G205" i="80" s="1"/>
  <c r="J205" i="80" s="1"/>
  <c r="G126" i="79"/>
  <c r="J126" i="79" s="1"/>
  <c r="G126" i="80" s="1"/>
  <c r="J126" i="80" s="1"/>
  <c r="G181" i="79"/>
  <c r="J181" i="79" s="1"/>
  <c r="G181" i="80" s="1"/>
  <c r="J181" i="80" s="1"/>
  <c r="G153" i="79"/>
  <c r="J153" i="79" s="1"/>
  <c r="G153" i="80" s="1"/>
  <c r="J153" i="80" s="1"/>
  <c r="G213" i="79"/>
  <c r="J213" i="79" s="1"/>
  <c r="G213" i="80" s="1"/>
  <c r="J213" i="80" s="1"/>
  <c r="G177" i="79"/>
  <c r="J177" i="79" s="1"/>
  <c r="G177" i="80" s="1"/>
  <c r="J177" i="80" s="1"/>
  <c r="G84" i="79"/>
  <c r="J84" i="79" s="1"/>
  <c r="G84" i="80" s="1"/>
  <c r="J84" i="80" s="1"/>
  <c r="G148" i="79"/>
  <c r="J148" i="79" s="1"/>
  <c r="G148" i="80" s="1"/>
  <c r="J148" i="80" s="1"/>
  <c r="G155" i="79"/>
  <c r="J155" i="79" s="1"/>
  <c r="G155" i="80" s="1"/>
  <c r="J155" i="80" s="1"/>
  <c r="G83" i="79"/>
  <c r="J83" i="79" s="1"/>
  <c r="G83" i="80" s="1"/>
  <c r="J83" i="80" s="1"/>
  <c r="G152" i="79"/>
  <c r="J152" i="79" s="1"/>
  <c r="G152" i="80" s="1"/>
  <c r="J152" i="8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G114" i="97"/>
  <c r="J114" i="97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G178" i="98"/>
  <c r="J178" i="98" s="1"/>
  <c r="G45" i="99"/>
  <c r="J45" i="99" s="1"/>
  <c r="G75" i="96"/>
  <c r="J75" i="96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G109" i="97"/>
  <c r="J109" i="9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G157" i="77"/>
  <c r="J157" i="77" s="1"/>
  <c r="G63" i="98"/>
  <c r="J63" i="98" s="1"/>
  <c r="G129" i="98"/>
  <c r="J129" i="98" s="1"/>
  <c r="G10" i="78"/>
  <c r="J10" i="78" s="1"/>
  <c r="G11" i="78"/>
  <c r="J11" i="78" s="1"/>
  <c r="G9" i="78"/>
  <c r="J9" i="78" s="1"/>
  <c r="G231" i="79" l="1"/>
  <c r="J231" i="79" s="1"/>
  <c r="G231" i="80" s="1"/>
  <c r="J231" i="80" s="1"/>
  <c r="G240" i="78"/>
  <c r="J240" i="78" s="1"/>
  <c r="G241" i="78"/>
  <c r="J241" i="78" s="1"/>
  <c r="G229" i="84"/>
  <c r="J229" i="84" s="1"/>
  <c r="G237" i="84"/>
  <c r="J237" i="84" s="1"/>
  <c r="G226" i="79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G204" i="78"/>
  <c r="J204" i="78" s="1"/>
  <c r="G147" i="78"/>
  <c r="J147" i="78" s="1"/>
  <c r="G203" i="78"/>
  <c r="J203" i="78" s="1"/>
  <c r="G157" i="78"/>
  <c r="J157" i="78" s="1"/>
  <c r="G182" i="78"/>
  <c r="J182" i="78" s="1"/>
  <c r="G232" i="78"/>
  <c r="J23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206" i="81"/>
  <c r="J206" i="81" s="1"/>
  <c r="G181" i="81"/>
  <c r="J181" i="81" s="1"/>
  <c r="G152" i="81"/>
  <c r="J152" i="81" s="1"/>
  <c r="G213" i="81"/>
  <c r="J213" i="81" s="1"/>
  <c r="G155" i="81"/>
  <c r="J155" i="81" s="1"/>
  <c r="G11" i="79"/>
  <c r="J11" i="79" s="1"/>
  <c r="G84" i="81"/>
  <c r="J84" i="81" s="1"/>
  <c r="G9" i="79"/>
  <c r="J9" i="79" s="1"/>
  <c r="G83" i="81"/>
  <c r="J83" i="81" s="1"/>
  <c r="G126" i="81"/>
  <c r="J126" i="81" s="1"/>
  <c r="G10" i="79"/>
  <c r="J10" i="79" s="1"/>
  <c r="G205" i="81"/>
  <c r="J205" i="81" s="1"/>
  <c r="G148" i="81"/>
  <c r="J148" i="81" s="1"/>
  <c r="G153" i="81"/>
  <c r="J153" i="81" s="1"/>
  <c r="G177" i="81"/>
  <c r="J177" i="81" s="1"/>
  <c r="G237" i="85" l="1"/>
  <c r="J237" i="85" s="1"/>
  <c r="G239" i="80"/>
  <c r="J239" i="80" s="1"/>
  <c r="G229" i="85"/>
  <c r="J229" i="85" s="1"/>
  <c r="G229" i="86" s="1"/>
  <c r="J229" i="86" s="1"/>
  <c r="G237" i="87" s="1"/>
  <c r="J237" i="87" s="1"/>
  <c r="J240" i="79"/>
  <c r="G231" i="81"/>
  <c r="J231" i="81" s="1"/>
  <c r="G239" i="81"/>
  <c r="J239" i="81" s="1"/>
  <c r="G39" i="80"/>
  <c r="J39" i="80" s="1"/>
  <c r="G39" i="81" s="1"/>
  <c r="J39" i="81" s="1"/>
  <c r="G39" i="82" s="1"/>
  <c r="J39" i="82" s="1"/>
  <c r="G151" i="80"/>
  <c r="J151" i="80" s="1"/>
  <c r="G151" i="81" s="1"/>
  <c r="J151" i="81" s="1"/>
  <c r="G151" i="82" s="1"/>
  <c r="J151" i="82" s="1"/>
  <c r="G193" i="80"/>
  <c r="J193" i="80" s="1"/>
  <c r="G193" i="81" s="1"/>
  <c r="J193" i="81" s="1"/>
  <c r="G193" i="82" s="1"/>
  <c r="J193" i="82" s="1"/>
  <c r="G203" i="79"/>
  <c r="J203" i="79" s="1"/>
  <c r="G203" i="80" s="1"/>
  <c r="J203" i="80" s="1"/>
  <c r="G203" i="81" s="1"/>
  <c r="J203" i="81" s="1"/>
  <c r="G127" i="80"/>
  <c r="J127" i="80" s="1"/>
  <c r="G127" i="81" s="1"/>
  <c r="J127" i="81" s="1"/>
  <c r="G127" i="82" s="1"/>
  <c r="J127" i="82" s="1"/>
  <c r="G12" i="92"/>
  <c r="J12" i="92" s="1"/>
  <c r="G208" i="80"/>
  <c r="J208" i="80" s="1"/>
  <c r="G208" i="81" s="1"/>
  <c r="J208" i="81" s="1"/>
  <c r="G208" i="82" s="1"/>
  <c r="J208" i="82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194" i="82" s="1"/>
  <c r="J194" i="82" s="1"/>
  <c r="G226" i="80"/>
  <c r="J226" i="80" s="1"/>
  <c r="G226" i="81" s="1"/>
  <c r="J226" i="81" s="1"/>
  <c r="G226" i="82" s="1"/>
  <c r="J226" i="82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G9" i="80"/>
  <c r="J9" i="80" s="1"/>
  <c r="G213" i="82"/>
  <c r="J213" i="82" s="1"/>
  <c r="G153" i="82"/>
  <c r="J153" i="82" s="1"/>
  <c r="G152" i="82"/>
  <c r="J152" i="82" s="1"/>
  <c r="N267" i="74"/>
  <c r="N264" i="74"/>
  <c r="M5" i="74"/>
  <c r="N262" i="74" s="1"/>
  <c r="G237" i="86" l="1"/>
  <c r="J237" i="86" s="1"/>
  <c r="G229" i="87"/>
  <c r="J229" i="87" s="1"/>
  <c r="G237" i="88" s="1"/>
  <c r="J237" i="88" s="1"/>
  <c r="G231" i="82"/>
  <c r="J231" i="82" s="1"/>
  <c r="G239" i="82"/>
  <c r="J239" i="82" s="1"/>
  <c r="J240" i="80"/>
  <c r="G169" i="96"/>
  <c r="J169" i="96" s="1"/>
  <c r="G169" i="97" s="1"/>
  <c r="J169" i="97" s="1"/>
  <c r="G156" i="80"/>
  <c r="J156" i="80" s="1"/>
  <c r="G156" i="81" s="1"/>
  <c r="J156" i="81" s="1"/>
  <c r="G156" i="82" s="1"/>
  <c r="J156" i="82" s="1"/>
  <c r="G149" i="80"/>
  <c r="J149" i="80" s="1"/>
  <c r="G149" i="81" s="1"/>
  <c r="J149" i="81" s="1"/>
  <c r="G149" i="82" s="1"/>
  <c r="J149" i="82" s="1"/>
  <c r="G211" i="80"/>
  <c r="J211" i="80" s="1"/>
  <c r="G211" i="81" s="1"/>
  <c r="J211" i="81" s="1"/>
  <c r="G211" i="82" s="1"/>
  <c r="J211" i="82" s="1"/>
  <c r="G204" i="80"/>
  <c r="J204" i="80" s="1"/>
  <c r="G204" i="81" s="1"/>
  <c r="J204" i="81" s="1"/>
  <c r="G204" i="82" s="1"/>
  <c r="J204" i="82" s="1"/>
  <c r="G147" i="80"/>
  <c r="J147" i="80" s="1"/>
  <c r="G147" i="81" s="1"/>
  <c r="J147" i="81" s="1"/>
  <c r="G147" i="82" s="1"/>
  <c r="J147" i="82" s="1"/>
  <c r="G150" i="80"/>
  <c r="J150" i="80" s="1"/>
  <c r="G150" i="81" s="1"/>
  <c r="J150" i="81" s="1"/>
  <c r="G150" i="82" s="1"/>
  <c r="J150" i="82" s="1"/>
  <c r="G210" i="80"/>
  <c r="J210" i="80" s="1"/>
  <c r="G210" i="81" s="1"/>
  <c r="J210" i="81" s="1"/>
  <c r="G210" i="82" s="1"/>
  <c r="J210" i="82" s="1"/>
  <c r="G202" i="80"/>
  <c r="J202" i="80" s="1"/>
  <c r="G202" i="81" s="1"/>
  <c r="J202" i="81" s="1"/>
  <c r="G202" i="82" s="1"/>
  <c r="J202" i="82" s="1"/>
  <c r="G212" i="80"/>
  <c r="J212" i="80" s="1"/>
  <c r="G212" i="81" s="1"/>
  <c r="J212" i="81" s="1"/>
  <c r="G212" i="82" s="1"/>
  <c r="J212" i="82" s="1"/>
  <c r="G182" i="80"/>
  <c r="J182" i="80" s="1"/>
  <c r="G182" i="81" s="1"/>
  <c r="J182" i="81" s="1"/>
  <c r="G182" i="82" s="1"/>
  <c r="J182" i="82" s="1"/>
  <c r="G198" i="80"/>
  <c r="J198" i="80" s="1"/>
  <c r="G198" i="81" s="1"/>
  <c r="J198" i="81" s="1"/>
  <c r="G198" i="82" s="1"/>
  <c r="J198" i="82" s="1"/>
  <c r="G232" i="80"/>
  <c r="J232" i="80" s="1"/>
  <c r="G196" i="80"/>
  <c r="J196" i="80" s="1"/>
  <c r="G196" i="81" s="1"/>
  <c r="J196" i="81" s="1"/>
  <c r="G196" i="82" s="1"/>
  <c r="J196" i="82" s="1"/>
  <c r="G195" i="80"/>
  <c r="J195" i="80" s="1"/>
  <c r="G195" i="81" s="1"/>
  <c r="J195" i="81" s="1"/>
  <c r="G195" i="82" s="1"/>
  <c r="J195" i="82" s="1"/>
  <c r="G12" i="93"/>
  <c r="J12" i="93" s="1"/>
  <c r="G157" i="80"/>
  <c r="J157" i="80" s="1"/>
  <c r="G157" i="81" s="1"/>
  <c r="J157" i="81" s="1"/>
  <c r="G157" i="82" s="1"/>
  <c r="J157" i="82" s="1"/>
  <c r="G209" i="80"/>
  <c r="J209" i="80" s="1"/>
  <c r="G209" i="81" s="1"/>
  <c r="J209" i="81" s="1"/>
  <c r="G209" i="82" s="1"/>
  <c r="J209" i="82" s="1"/>
  <c r="G128" i="80"/>
  <c r="J128" i="80" s="1"/>
  <c r="G128" i="81" s="1"/>
  <c r="J128" i="81" s="1"/>
  <c r="G128" i="82" s="1"/>
  <c r="J128" i="82" s="1"/>
  <c r="G113" i="80"/>
  <c r="J113" i="80" s="1"/>
  <c r="G113" i="81" s="1"/>
  <c r="J113" i="81" s="1"/>
  <c r="G113" i="82" s="1"/>
  <c r="J113" i="82" s="1"/>
  <c r="G197" i="80"/>
  <c r="J197" i="80" s="1"/>
  <c r="G197" i="81" s="1"/>
  <c r="J197" i="81" s="1"/>
  <c r="G197" i="82" s="1"/>
  <c r="J197" i="82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25" i="83"/>
  <c r="J125" i="83" s="1"/>
  <c r="G10" i="81"/>
  <c r="J10" i="81" s="1"/>
  <c r="G208" i="83"/>
  <c r="J208" i="83" s="1"/>
  <c r="G39" i="83"/>
  <c r="J39" i="83" s="1"/>
  <c r="G126" i="83"/>
  <c r="J126" i="83" s="1"/>
  <c r="G193" i="83"/>
  <c r="J193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226" i="83"/>
  <c r="J226" i="83" s="1"/>
  <c r="G177" i="83"/>
  <c r="J177" i="83" s="1"/>
  <c r="G203" i="82"/>
  <c r="J203" i="82" s="1"/>
  <c r="G83" i="83"/>
  <c r="J83" i="83" s="1"/>
  <c r="G151" i="83"/>
  <c r="J151" i="83" s="1"/>
  <c r="G213" i="83"/>
  <c r="J213" i="83" s="1"/>
  <c r="G194" i="83"/>
  <c r="J194" i="83" s="1"/>
  <c r="G181" i="83"/>
  <c r="J181" i="83" s="1"/>
  <c r="G9" i="81"/>
  <c r="J9" i="81" s="1"/>
  <c r="G127" i="83"/>
  <c r="J127" i="83" s="1"/>
  <c r="P5" i="74"/>
  <c r="R260" i="74"/>
  <c r="G229" i="88" l="1"/>
  <c r="J229" i="88" s="1"/>
  <c r="G232" i="81"/>
  <c r="J232" i="81" s="1"/>
  <c r="J240" i="81"/>
  <c r="G229" i="89"/>
  <c r="J229" i="89" s="1"/>
  <c r="G237" i="89"/>
  <c r="J237" i="89" s="1"/>
  <c r="G231" i="83"/>
  <c r="J231" i="83" s="1"/>
  <c r="G239" i="83"/>
  <c r="J239" i="83" s="1"/>
  <c r="G169" i="98"/>
  <c r="J169" i="98" s="1"/>
  <c r="G12" i="94"/>
  <c r="J12" i="94" s="1"/>
  <c r="G175" i="78"/>
  <c r="J175" i="78" s="1"/>
  <c r="G70" i="78"/>
  <c r="J70" i="78" s="1"/>
  <c r="G71" i="78"/>
  <c r="J71" i="78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98" i="83"/>
  <c r="J198" i="83" s="1"/>
  <c r="G196" i="83"/>
  <c r="J196" i="83" s="1"/>
  <c r="G147" i="83"/>
  <c r="J147" i="83" s="1"/>
  <c r="G10" i="82"/>
  <c r="J10" i="82" s="1"/>
  <c r="G11" i="82"/>
  <c r="J11" i="82" s="1"/>
  <c r="G9" i="82"/>
  <c r="J9" i="82" s="1"/>
  <c r="G113" i="83"/>
  <c r="J113" i="83" s="1"/>
  <c r="G204" i="83"/>
  <c r="J204" i="83" s="1"/>
  <c r="G210" i="83"/>
  <c r="J210" i="83" s="1"/>
  <c r="G197" i="83"/>
  <c r="J197" i="83" s="1"/>
  <c r="G209" i="83"/>
  <c r="J209" i="83" s="1"/>
  <c r="G212" i="83"/>
  <c r="J212" i="83" s="1"/>
  <c r="G195" i="83"/>
  <c r="J195" i="83" s="1"/>
  <c r="G202" i="83"/>
  <c r="J202" i="83" s="1"/>
  <c r="G203" i="83"/>
  <c r="J203" i="83" s="1"/>
  <c r="G157" i="83"/>
  <c r="J157" i="83" s="1"/>
  <c r="G156" i="83"/>
  <c r="J156" i="83" s="1"/>
  <c r="G128" i="83"/>
  <c r="J128" i="83" s="1"/>
  <c r="G211" i="83"/>
  <c r="J211" i="83" s="1"/>
  <c r="G149" i="83"/>
  <c r="J149" i="83" s="1"/>
  <c r="G150" i="83"/>
  <c r="J150" i="83" s="1"/>
  <c r="G182" i="83"/>
  <c r="J182" i="83" s="1"/>
  <c r="G39" i="84"/>
  <c r="J39" i="84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G231" i="84" l="1"/>
  <c r="J231" i="84" s="1"/>
  <c r="G239" i="84"/>
  <c r="J239" i="84" s="1"/>
  <c r="G229" i="90"/>
  <c r="J229" i="90" s="1"/>
  <c r="G237" i="90"/>
  <c r="J237" i="90" s="1"/>
  <c r="G232" i="82"/>
  <c r="J232" i="82" s="1"/>
  <c r="J240" i="82"/>
  <c r="G169" i="99"/>
  <c r="J169" i="99" s="1"/>
  <c r="G169" i="100" s="1"/>
  <c r="J169" i="100" s="1"/>
  <c r="G169" i="101" s="1"/>
  <c r="J169" i="101" s="1"/>
  <c r="G169" i="102" s="1"/>
  <c r="J169" i="102" s="1"/>
  <c r="G12" i="95"/>
  <c r="J12" i="95" s="1"/>
  <c r="G71" i="79"/>
  <c r="J71" i="79" s="1"/>
  <c r="G70" i="79"/>
  <c r="J70" i="79" s="1"/>
  <c r="G175" i="79"/>
  <c r="J175" i="79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39" i="85"/>
  <c r="J39" i="85" s="1"/>
  <c r="G9" i="83"/>
  <c r="J9" i="83" s="1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G239" i="85" l="1"/>
  <c r="J239" i="85" s="1"/>
  <c r="G169" i="103"/>
  <c r="J169" i="103" s="1"/>
  <c r="G232" i="83"/>
  <c r="J232" i="83" s="1"/>
  <c r="J240" i="83"/>
  <c r="G229" i="91"/>
  <c r="J229" i="91" s="1"/>
  <c r="G237" i="91"/>
  <c r="J237" i="91" s="1"/>
  <c r="G12" i="96"/>
  <c r="J12" i="96" s="1"/>
  <c r="G12" i="97" s="1"/>
  <c r="J12" i="97" s="1"/>
  <c r="G70" i="80"/>
  <c r="J70" i="80" s="1"/>
  <c r="G70" i="81" s="1"/>
  <c r="J70" i="81" s="1"/>
  <c r="G70" i="82" s="1"/>
  <c r="J70" i="82" s="1"/>
  <c r="G175" i="80"/>
  <c r="J175" i="80" s="1"/>
  <c r="G175" i="81" s="1"/>
  <c r="J175" i="81" s="1"/>
  <c r="G175" i="82" s="1"/>
  <c r="J175" i="82" s="1"/>
  <c r="G71" i="80"/>
  <c r="J71" i="80" s="1"/>
  <c r="G71" i="81" s="1"/>
  <c r="J71" i="81" s="1"/>
  <c r="G71" i="82" s="1"/>
  <c r="J71" i="82" s="1"/>
  <c r="G83" i="85"/>
  <c r="J83" i="85" s="1"/>
  <c r="G83" i="86" s="1"/>
  <c r="J83" i="86" s="1"/>
  <c r="G213" i="85"/>
  <c r="J213" i="85" s="1"/>
  <c r="G213" i="86" s="1"/>
  <c r="J213" i="86" s="1"/>
  <c r="G148" i="85"/>
  <c r="J148" i="85" s="1"/>
  <c r="G148" i="86" s="1"/>
  <c r="J148" i="86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84" i="86" s="1"/>
  <c r="J84" i="86" s="1"/>
  <c r="G155" i="85"/>
  <c r="J155" i="85" s="1"/>
  <c r="G155" i="86" s="1"/>
  <c r="J155" i="86" s="1"/>
  <c r="G152" i="85"/>
  <c r="J152" i="85" s="1"/>
  <c r="G152" i="86" s="1"/>
  <c r="J152" i="86" s="1"/>
  <c r="G206" i="85"/>
  <c r="J206" i="85" s="1"/>
  <c r="G206" i="86" s="1"/>
  <c r="J206" i="86" s="1"/>
  <c r="G208" i="85"/>
  <c r="J208" i="85" s="1"/>
  <c r="G208" i="86" s="1"/>
  <c r="J208" i="86" s="1"/>
  <c r="G226" i="85"/>
  <c r="J226" i="85" s="1"/>
  <c r="G226" i="86" s="1"/>
  <c r="J226" i="86" s="1"/>
  <c r="G151" i="85"/>
  <c r="J151" i="85" s="1"/>
  <c r="G151" i="86" s="1"/>
  <c r="J151" i="86" s="1"/>
  <c r="G181" i="85"/>
  <c r="J181" i="85" s="1"/>
  <c r="G181" i="86" s="1"/>
  <c r="J181" i="86" s="1"/>
  <c r="G125" i="85"/>
  <c r="J125" i="85" s="1"/>
  <c r="G125" i="86" s="1"/>
  <c r="J125" i="86" s="1"/>
  <c r="G153" i="85"/>
  <c r="J153" i="85" s="1"/>
  <c r="G153" i="86" s="1"/>
  <c r="J153" i="86" s="1"/>
  <c r="G193" i="85"/>
  <c r="J193" i="85" s="1"/>
  <c r="G193" i="86" s="1"/>
  <c r="J193" i="86" s="1"/>
  <c r="G231" i="85"/>
  <c r="J231" i="85" s="1"/>
  <c r="G126" i="85"/>
  <c r="J126" i="85" s="1"/>
  <c r="G126" i="86" s="1"/>
  <c r="J126" i="86" s="1"/>
  <c r="G127" i="85"/>
  <c r="J127" i="85" s="1"/>
  <c r="G127" i="86" s="1"/>
  <c r="J127" i="86" s="1"/>
  <c r="G177" i="85"/>
  <c r="J177" i="85" s="1"/>
  <c r="G177" i="86" s="1"/>
  <c r="J177" i="86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X36" i="8"/>
  <c r="G169" i="104" l="1"/>
  <c r="J169" i="104" s="1"/>
  <c r="G232" i="84"/>
  <c r="J232" i="84" s="1"/>
  <c r="J240" i="84"/>
  <c r="G240" i="85" s="1"/>
  <c r="G229" i="92"/>
  <c r="J229" i="92" s="1"/>
  <c r="G237" i="92"/>
  <c r="J237" i="92" s="1"/>
  <c r="G231" i="86"/>
  <c r="J231" i="86" s="1"/>
  <c r="G239" i="87" s="1"/>
  <c r="J239" i="87" s="1"/>
  <c r="G239" i="86"/>
  <c r="J239" i="86" s="1"/>
  <c r="G12" i="98"/>
  <c r="J12" i="98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156" i="86" s="1"/>
  <c r="J156" i="86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198" i="85"/>
  <c r="J198" i="85" s="1"/>
  <c r="G198" i="86" s="1"/>
  <c r="J198" i="86" s="1"/>
  <c r="G157" i="85"/>
  <c r="J157" i="85" s="1"/>
  <c r="G157" i="86" s="1"/>
  <c r="J157" i="86" s="1"/>
  <c r="G212" i="85"/>
  <c r="J212" i="85" s="1"/>
  <c r="G212" i="86" s="1"/>
  <c r="J212" i="86" s="1"/>
  <c r="G182" i="85"/>
  <c r="J182" i="85" s="1"/>
  <c r="G182" i="86" s="1"/>
  <c r="J182" i="86" s="1"/>
  <c r="G113" i="85"/>
  <c r="J113" i="85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G9" i="85"/>
  <c r="J9" i="85" s="1"/>
  <c r="G175" i="83"/>
  <c r="J175" i="83" s="1"/>
  <c r="G71" i="83"/>
  <c r="J71" i="83" s="1"/>
  <c r="G10" i="85"/>
  <c r="J10" i="85" s="1"/>
  <c r="G70" i="83"/>
  <c r="J70" i="83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35" i="107" l="1"/>
  <c r="J35" i="107" s="1"/>
  <c r="G45" i="107"/>
  <c r="J45" i="107" s="1"/>
  <c r="G169" i="105"/>
  <c r="J169" i="105" s="1"/>
  <c r="G169" i="106" s="1"/>
  <c r="J169" i="106" s="1"/>
  <c r="G169" i="107" s="1"/>
  <c r="J169" i="107" s="1"/>
  <c r="G231" i="87"/>
  <c r="J231" i="87" s="1"/>
  <c r="G239" i="88" s="1"/>
  <c r="J239" i="88" s="1"/>
  <c r="J240" i="85"/>
  <c r="G232" i="85"/>
  <c r="J232" i="85" s="1"/>
  <c r="G229" i="93"/>
  <c r="J229" i="93" s="1"/>
  <c r="G237" i="93"/>
  <c r="J237" i="93" s="1"/>
  <c r="G12" i="99"/>
  <c r="J12" i="99" s="1"/>
  <c r="G12" i="100" s="1"/>
  <c r="J12" i="100" s="1"/>
  <c r="G12" i="101" s="1"/>
  <c r="J12" i="101" s="1"/>
  <c r="G12" i="102" s="1"/>
  <c r="J12" i="102" s="1"/>
  <c r="G157" i="87"/>
  <c r="J157" i="87" s="1"/>
  <c r="G150" i="87"/>
  <c r="J150" i="87" s="1"/>
  <c r="G202" i="87"/>
  <c r="J202" i="87" s="1"/>
  <c r="G181" i="88"/>
  <c r="J181" i="88" s="1"/>
  <c r="G181" i="89" s="1"/>
  <c r="J181" i="89" s="1"/>
  <c r="G197" i="87"/>
  <c r="J197" i="87" s="1"/>
  <c r="G198" i="87"/>
  <c r="J198" i="87" s="1"/>
  <c r="G194" i="88"/>
  <c r="J194" i="88" s="1"/>
  <c r="G194" i="89" s="1"/>
  <c r="J194" i="89" s="1"/>
  <c r="G206" i="88"/>
  <c r="J206" i="88" s="1"/>
  <c r="G206" i="89" s="1"/>
  <c r="J206" i="89" s="1"/>
  <c r="G195" i="87"/>
  <c r="J195" i="87" s="1"/>
  <c r="G149" i="87"/>
  <c r="J149" i="87" s="1"/>
  <c r="G226" i="88"/>
  <c r="J226" i="88" s="1"/>
  <c r="G226" i="89" s="1"/>
  <c r="J226" i="89" s="1"/>
  <c r="G153" i="88"/>
  <c r="J153" i="88" s="1"/>
  <c r="G153" i="89" s="1"/>
  <c r="J153" i="89" s="1"/>
  <c r="G210" i="87"/>
  <c r="J210" i="87" s="1"/>
  <c r="G213" i="88"/>
  <c r="J213" i="88" s="1"/>
  <c r="G213" i="89" s="1"/>
  <c r="J213" i="89" s="1"/>
  <c r="G151" i="88"/>
  <c r="J151" i="88" s="1"/>
  <c r="G151" i="89" s="1"/>
  <c r="J151" i="89" s="1"/>
  <c r="G182" i="87"/>
  <c r="J182" i="87" s="1"/>
  <c r="G209" i="87"/>
  <c r="J209" i="87" s="1"/>
  <c r="G203" i="87"/>
  <c r="J203" i="87" s="1"/>
  <c r="G152" i="88"/>
  <c r="J152" i="88" s="1"/>
  <c r="G152" i="89" s="1"/>
  <c r="J152" i="89" s="1"/>
  <c r="G211" i="87"/>
  <c r="J211" i="87" s="1"/>
  <c r="G155" i="88"/>
  <c r="J155" i="88" s="1"/>
  <c r="G155" i="89" s="1"/>
  <c r="J155" i="89" s="1"/>
  <c r="G204" i="87"/>
  <c r="J204" i="87" s="1"/>
  <c r="G156" i="87"/>
  <c r="J156" i="87" s="1"/>
  <c r="G125" i="88"/>
  <c r="J125" i="88" s="1"/>
  <c r="G125" i="89" s="1"/>
  <c r="J125" i="89" s="1"/>
  <c r="G9" i="86"/>
  <c r="J9" i="86" s="1"/>
  <c r="G9" i="87" s="1"/>
  <c r="J9" i="87" s="1"/>
  <c r="G39" i="87"/>
  <c r="J39" i="87" s="1"/>
  <c r="G39" i="88" s="1"/>
  <c r="J39" i="88" s="1"/>
  <c r="G11" i="86"/>
  <c r="J11" i="86" s="1"/>
  <c r="G11" i="87" s="1"/>
  <c r="J11" i="87" s="1"/>
  <c r="G212" i="87"/>
  <c r="J212" i="87" s="1"/>
  <c r="G147" i="87"/>
  <c r="J147" i="87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10" i="87" s="1"/>
  <c r="J10" i="87" s="1"/>
  <c r="G128" i="87"/>
  <c r="J128" i="87" s="1"/>
  <c r="G196" i="87"/>
  <c r="J196" i="87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31" i="88"/>
  <c r="J231" i="88" s="1"/>
  <c r="G205" i="88"/>
  <c r="J205" i="88" s="1"/>
  <c r="G205" i="89" s="1"/>
  <c r="J205" i="89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G114" i="105"/>
  <c r="J114" i="105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G168" i="77"/>
  <c r="J168" i="77" s="1"/>
  <c r="N204" i="64"/>
  <c r="X107" i="64"/>
  <c r="J206" i="64" s="1"/>
  <c r="K207" i="64" s="1"/>
  <c r="G129" i="107" l="1"/>
  <c r="J129" i="107" s="1"/>
  <c r="G63" i="107"/>
  <c r="J63" i="107" s="1"/>
  <c r="G178" i="107"/>
  <c r="J178" i="107" s="1"/>
  <c r="G12" i="103"/>
  <c r="J12" i="103" s="1"/>
  <c r="G60" i="107"/>
  <c r="J60" i="107" s="1"/>
  <c r="G231" i="89"/>
  <c r="J231" i="89" s="1"/>
  <c r="G239" i="89"/>
  <c r="J239" i="89" s="1"/>
  <c r="G229" i="94"/>
  <c r="J229" i="94" s="1"/>
  <c r="G237" i="94"/>
  <c r="J237" i="94" s="1"/>
  <c r="G232" i="86"/>
  <c r="J232" i="86" s="1"/>
  <c r="J240" i="86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56" i="88"/>
  <c r="J156" i="88" s="1"/>
  <c r="G156" i="89" s="1"/>
  <c r="J156" i="89" s="1"/>
  <c r="G196" i="88"/>
  <c r="J196" i="88" s="1"/>
  <c r="G196" i="89" s="1"/>
  <c r="J196" i="89" s="1"/>
  <c r="G10" i="88"/>
  <c r="J10" i="88" s="1"/>
  <c r="G10" i="89" s="1"/>
  <c r="J10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9" i="88"/>
  <c r="J9" i="88" s="1"/>
  <c r="G9" i="89" s="1"/>
  <c r="J9" i="89" s="1"/>
  <c r="G113" i="87"/>
  <c r="J113" i="87" s="1"/>
  <c r="G22" i="77"/>
  <c r="J22" i="77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157" i="88"/>
  <c r="J157" i="88" s="1"/>
  <c r="G157" i="89" s="1"/>
  <c r="J157" i="89" s="1"/>
  <c r="G213" i="90"/>
  <c r="J213" i="90" s="1"/>
  <c r="G155" i="90"/>
  <c r="J155" i="90" s="1"/>
  <c r="G75" i="105"/>
  <c r="J75" i="105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G190" i="77"/>
  <c r="J190" i="77" s="1"/>
  <c r="G70" i="84"/>
  <c r="J70" i="84" s="1"/>
  <c r="G82" i="77"/>
  <c r="J82" i="77" s="1"/>
  <c r="G173" i="77"/>
  <c r="J173" i="77" s="1"/>
  <c r="G174" i="78" s="1"/>
  <c r="J174" i="78" s="1"/>
  <c r="G175" i="84"/>
  <c r="J175" i="84" s="1"/>
  <c r="G103" i="77"/>
  <c r="J103" i="77" s="1"/>
  <c r="G102" i="78" s="1"/>
  <c r="J102" i="78" s="1"/>
  <c r="G104" i="77"/>
  <c r="J104" i="77" s="1"/>
  <c r="G20" i="77"/>
  <c r="J20" i="77" s="1"/>
  <c r="G24" i="77"/>
  <c r="J24" i="77" s="1"/>
  <c r="G26" i="77"/>
  <c r="J26" i="77" s="1"/>
  <c r="G25" i="77"/>
  <c r="J25" i="77" s="1"/>
  <c r="G19" i="77"/>
  <c r="J19" i="77" s="1"/>
  <c r="G21" i="77"/>
  <c r="J21" i="77" s="1"/>
  <c r="G23" i="77"/>
  <c r="J23" i="77" s="1"/>
  <c r="G168" i="78"/>
  <c r="J168" i="78" s="1"/>
  <c r="K213" i="64"/>
  <c r="K215" i="64" s="1"/>
  <c r="G12" i="104" l="1"/>
  <c r="J12" i="104" s="1"/>
  <c r="G94" i="107"/>
  <c r="J94" i="107" s="1"/>
  <c r="G109" i="107"/>
  <c r="J109" i="107" s="1"/>
  <c r="G114" i="107"/>
  <c r="J114" i="107" s="1"/>
  <c r="G231" i="90"/>
  <c r="J231" i="90" s="1"/>
  <c r="G239" i="90"/>
  <c r="J239" i="90" s="1"/>
  <c r="J240" i="87"/>
  <c r="G232" i="87"/>
  <c r="J232" i="87" s="1"/>
  <c r="G229" i="95"/>
  <c r="G237" i="95"/>
  <c r="J237" i="95" s="1"/>
  <c r="G229" i="96"/>
  <c r="J229" i="96" s="1"/>
  <c r="G9" i="90"/>
  <c r="J9" i="90" s="1"/>
  <c r="G10" i="90"/>
  <c r="J10" i="90" s="1"/>
  <c r="G11" i="90"/>
  <c r="J11" i="90" s="1"/>
  <c r="G113" i="88"/>
  <c r="J113" i="88" s="1"/>
  <c r="G113" i="89" s="1"/>
  <c r="J113" i="89" s="1"/>
  <c r="G175" i="85"/>
  <c r="J175" i="85" s="1"/>
  <c r="G175" i="86" s="1"/>
  <c r="J175" i="86" s="1"/>
  <c r="G70" i="85"/>
  <c r="J70" i="85" s="1"/>
  <c r="G70" i="86" s="1"/>
  <c r="J70" i="86" s="1"/>
  <c r="G71" i="85"/>
  <c r="J71" i="85" s="1"/>
  <c r="G71" i="86" s="1"/>
  <c r="J71" i="86" s="1"/>
  <c r="G173" i="78"/>
  <c r="J173" i="78" s="1"/>
  <c r="G174" i="79" s="1"/>
  <c r="J174" i="79" s="1"/>
  <c r="G190" i="78"/>
  <c r="J190" i="78" s="1"/>
  <c r="G82" i="78"/>
  <c r="J82" i="78" s="1"/>
  <c r="G104" i="78"/>
  <c r="J104" i="78" s="1"/>
  <c r="G103" i="78"/>
  <c r="J103" i="78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J256" i="77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G74" i="77"/>
  <c r="J74" i="77" s="1"/>
  <c r="G74" i="78" s="1"/>
  <c r="J74" i="78" s="1"/>
  <c r="G142" i="77"/>
  <c r="J142" i="77" s="1"/>
  <c r="G227" i="77"/>
  <c r="J227" i="77" s="1"/>
  <c r="G235" i="78" s="1"/>
  <c r="J235" i="78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G146" i="77"/>
  <c r="J146" i="77" s="1"/>
  <c r="G143" i="77"/>
  <c r="J143" i="77" s="1"/>
  <c r="G143" i="78" s="1"/>
  <c r="J143" i="78" s="1"/>
  <c r="G108" i="77"/>
  <c r="J108" i="77" s="1"/>
  <c r="G108" i="78" s="1"/>
  <c r="J108" i="78" s="1"/>
  <c r="G258" i="77"/>
  <c r="J258" i="77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95" i="77"/>
  <c r="J95" i="77" s="1"/>
  <c r="G233" i="77"/>
  <c r="J233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G32" i="77"/>
  <c r="J32" i="77" s="1"/>
  <c r="G55" i="77"/>
  <c r="J55" i="77" s="1"/>
  <c r="G65" i="77"/>
  <c r="J65" i="77" s="1"/>
  <c r="G65" i="78" s="1"/>
  <c r="J65" i="78" s="1"/>
  <c r="G65" i="79" s="1"/>
  <c r="J65" i="79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G79" i="77"/>
  <c r="J79" i="77" s="1"/>
  <c r="G79" i="78" s="1"/>
  <c r="J79" i="78" s="1"/>
  <c r="G79" i="79" s="1"/>
  <c r="J79" i="79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J255" i="77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236" i="78" s="1"/>
  <c r="J236" i="78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230" i="77"/>
  <c r="J230" i="77" s="1"/>
  <c r="G43" i="77"/>
  <c r="J43" i="77" s="1"/>
  <c r="G43" i="78" s="1"/>
  <c r="J43" i="78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44" i="78" s="1"/>
  <c r="J44" i="78" s="1"/>
  <c r="G215" i="77"/>
  <c r="J215" i="77" s="1"/>
  <c r="G215" i="78" s="1"/>
  <c r="J215" i="78" s="1"/>
  <c r="G167" i="77"/>
  <c r="J167" i="77" s="1"/>
  <c r="G234" i="77"/>
  <c r="J234" i="77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K216" i="64"/>
  <c r="G237" i="96" l="1"/>
  <c r="J237" i="96" s="1"/>
  <c r="J229" i="95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9" s="1"/>
  <c r="J87" i="79" s="1"/>
  <c r="G88" i="80" s="1"/>
  <c r="J88" i="80" s="1"/>
  <c r="G87" i="78"/>
  <c r="J87" i="78" s="1"/>
  <c r="G88" i="79" s="1"/>
  <c r="J88" i="79" s="1"/>
  <c r="G229" i="97"/>
  <c r="J229" i="97" s="1"/>
  <c r="G237" i="98" s="1"/>
  <c r="J237" i="98" s="1"/>
  <c r="G237" i="97"/>
  <c r="J237" i="97" s="1"/>
  <c r="J240" i="88"/>
  <c r="G232" i="88"/>
  <c r="J232" i="88" s="1"/>
  <c r="G230" i="78"/>
  <c r="J230" i="78" s="1"/>
  <c r="G238" i="79" s="1"/>
  <c r="J238" i="79" s="1"/>
  <c r="G238" i="78"/>
  <c r="J238" i="78" s="1"/>
  <c r="G231" i="91"/>
  <c r="J231" i="91" s="1"/>
  <c r="G239" i="91"/>
  <c r="J239" i="91" s="1"/>
  <c r="G259" i="78"/>
  <c r="J259" i="78" s="1"/>
  <c r="G102" i="79"/>
  <c r="J102" i="79" s="1"/>
  <c r="G70" i="87"/>
  <c r="J70" i="87" s="1"/>
  <c r="G37" i="79"/>
  <c r="J37" i="79" s="1"/>
  <c r="G37" i="80" s="1"/>
  <c r="J37" i="80" s="1"/>
  <c r="G41" i="79"/>
  <c r="J41" i="79" s="1"/>
  <c r="G41" i="80" s="1"/>
  <c r="J41" i="80" s="1"/>
  <c r="G175" i="87"/>
  <c r="J175" i="87" s="1"/>
  <c r="G113" i="90"/>
  <c r="J113" i="90" s="1"/>
  <c r="G113" i="91" s="1"/>
  <c r="J113" i="91" s="1"/>
  <c r="G113" i="92" s="1"/>
  <c r="J113" i="92" s="1"/>
  <c r="G71" i="87"/>
  <c r="J71" i="87" s="1"/>
  <c r="G33" i="79"/>
  <c r="J33" i="79" s="1"/>
  <c r="G33" i="80" s="1"/>
  <c r="J33" i="80" s="1"/>
  <c r="G10" i="91"/>
  <c r="J10" i="91" s="1"/>
  <c r="G99" i="79"/>
  <c r="J99" i="79" s="1"/>
  <c r="G99" i="80" s="1"/>
  <c r="J99" i="80" s="1"/>
  <c r="G9" i="91"/>
  <c r="J9" i="91" s="1"/>
  <c r="G140" i="79"/>
  <c r="J140" i="79" s="1"/>
  <c r="G140" i="80" s="1"/>
  <c r="J140" i="80" s="1"/>
  <c r="G115" i="79"/>
  <c r="J115" i="79" s="1"/>
  <c r="G115" i="80" s="1"/>
  <c r="J115" i="80" s="1"/>
  <c r="G31" i="79"/>
  <c r="J31" i="79" s="1"/>
  <c r="G31" i="80" s="1"/>
  <c r="J31" i="80" s="1"/>
  <c r="G89" i="79"/>
  <c r="J89" i="79" s="1"/>
  <c r="G89" i="80" s="1"/>
  <c r="J89" i="80" s="1"/>
  <c r="G40" i="79"/>
  <c r="J40" i="79" s="1"/>
  <c r="G40" i="80" s="1"/>
  <c r="J40" i="80" s="1"/>
  <c r="G118" i="79"/>
  <c r="J118" i="79" s="1"/>
  <c r="G118" i="80" s="1"/>
  <c r="J118" i="80" s="1"/>
  <c r="G52" i="79"/>
  <c r="J52" i="79" s="1"/>
  <c r="G52" i="80" s="1"/>
  <c r="J52" i="80" s="1"/>
  <c r="G93" i="79"/>
  <c r="J93" i="79" s="1"/>
  <c r="G93" i="80" s="1"/>
  <c r="J93" i="80" s="1"/>
  <c r="G47" i="79"/>
  <c r="J47" i="79" s="1"/>
  <c r="G47" i="80" s="1"/>
  <c r="J47" i="80" s="1"/>
  <c r="G49" i="79"/>
  <c r="J49" i="79" s="1"/>
  <c r="G49" i="80" s="1"/>
  <c r="J49" i="80" s="1"/>
  <c r="G98" i="79"/>
  <c r="J98" i="79" s="1"/>
  <c r="G98" i="80" s="1"/>
  <c r="J98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G46" i="79"/>
  <c r="J46" i="79" s="1"/>
  <c r="G46" i="80" s="1"/>
  <c r="J46" i="80" s="1"/>
  <c r="G171" i="79"/>
  <c r="J171" i="79" s="1"/>
  <c r="G171" i="80" s="1"/>
  <c r="J171" i="80" s="1"/>
  <c r="G61" i="79"/>
  <c r="J61" i="79" s="1"/>
  <c r="G61" i="80" s="1"/>
  <c r="J61" i="80" s="1"/>
  <c r="G141" i="79"/>
  <c r="J141" i="79" s="1"/>
  <c r="G141" i="80" s="1"/>
  <c r="J141" i="80" s="1"/>
  <c r="G11" i="91"/>
  <c r="J11" i="91" s="1"/>
  <c r="G215" i="79"/>
  <c r="J215" i="79" s="1"/>
  <c r="G215" i="80" s="1"/>
  <c r="J215" i="80" s="1"/>
  <c r="G100" i="79"/>
  <c r="J100" i="79" s="1"/>
  <c r="G100" i="80" s="1"/>
  <c r="J100" i="80" s="1"/>
  <c r="G43" i="79"/>
  <c r="J43" i="79" s="1"/>
  <c r="G43" i="80" s="1"/>
  <c r="J43" i="80" s="1"/>
  <c r="G56" i="79"/>
  <c r="J56" i="79" s="1"/>
  <c r="G56" i="80" s="1"/>
  <c r="J56" i="80" s="1"/>
  <c r="G225" i="79"/>
  <c r="J225" i="79" s="1"/>
  <c r="G225" i="80" s="1"/>
  <c r="J225" i="80" s="1"/>
  <c r="G44" i="79"/>
  <c r="J44" i="79" s="1"/>
  <c r="G44" i="80" s="1"/>
  <c r="J44" i="80" s="1"/>
  <c r="G77" i="79"/>
  <c r="J77" i="79" s="1"/>
  <c r="G77" i="80" s="1"/>
  <c r="J77" i="80" s="1"/>
  <c r="G78" i="79"/>
  <c r="J78" i="79" s="1"/>
  <c r="G78" i="80" s="1"/>
  <c r="J78" i="80" s="1"/>
  <c r="G80" i="79"/>
  <c r="J80" i="79" s="1"/>
  <c r="G80" i="80" s="1"/>
  <c r="J80" i="80" s="1"/>
  <c r="G51" i="79"/>
  <c r="J51" i="79" s="1"/>
  <c r="G51" i="80" s="1"/>
  <c r="J51" i="80" s="1"/>
  <c r="G36" i="79"/>
  <c r="J36" i="79" s="1"/>
  <c r="G36" i="80" s="1"/>
  <c r="J36" i="80" s="1"/>
  <c r="G186" i="79"/>
  <c r="J186" i="79" s="1"/>
  <c r="G186" i="80" s="1"/>
  <c r="J186" i="80" s="1"/>
  <c r="G190" i="79"/>
  <c r="J190" i="79" s="1"/>
  <c r="G179" i="79"/>
  <c r="J179" i="79" s="1"/>
  <c r="G179" i="80" s="1"/>
  <c r="J179" i="80" s="1"/>
  <c r="G27" i="79"/>
  <c r="J27" i="79" s="1"/>
  <c r="G27" i="80" s="1"/>
  <c r="J27" i="80" s="1"/>
  <c r="G50" i="79"/>
  <c r="J50" i="79" s="1"/>
  <c r="G50" i="80" s="1"/>
  <c r="J50" i="80" s="1"/>
  <c r="G34" i="79"/>
  <c r="J34" i="79" s="1"/>
  <c r="G34" i="80" s="1"/>
  <c r="J34" i="80" s="1"/>
  <c r="G54" i="79"/>
  <c r="J54" i="79" s="1"/>
  <c r="G54" i="80" s="1"/>
  <c r="J54" i="80" s="1"/>
  <c r="G108" i="79"/>
  <c r="J108" i="79" s="1"/>
  <c r="G108" i="80" s="1"/>
  <c r="J108" i="80" s="1"/>
  <c r="G58" i="79"/>
  <c r="J58" i="79" s="1"/>
  <c r="G58" i="80" s="1"/>
  <c r="J58" i="80" s="1"/>
  <c r="G143" i="79"/>
  <c r="J143" i="79" s="1"/>
  <c r="G143" i="80" s="1"/>
  <c r="J143" i="80" s="1"/>
  <c r="G74" i="79"/>
  <c r="J74" i="79" s="1"/>
  <c r="G74" i="80" s="1"/>
  <c r="J74" i="80" s="1"/>
  <c r="G64" i="79"/>
  <c r="J64" i="79" s="1"/>
  <c r="G64" i="80" s="1"/>
  <c r="J64" i="80" s="1"/>
  <c r="G167" i="78"/>
  <c r="J167" i="78" s="1"/>
  <c r="G92" i="78"/>
  <c r="J92" i="78" s="1"/>
  <c r="G228" i="78"/>
  <c r="J228" i="78" s="1"/>
  <c r="G236" i="79" s="1"/>
  <c r="J236" i="79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235" i="79" s="1"/>
  <c r="J235" i="79" s="1"/>
  <c r="G138" i="78"/>
  <c r="J138" i="78" s="1"/>
  <c r="G121" i="78"/>
  <c r="J121" i="78" s="1"/>
  <c r="G117" i="78"/>
  <c r="J117" i="78" s="1"/>
  <c r="G32" i="78"/>
  <c r="J32" i="78" s="1"/>
  <c r="G233" i="78"/>
  <c r="J233" i="78" s="1"/>
  <c r="G111" i="78"/>
  <c r="J111" i="78" s="1"/>
  <c r="G116" i="78"/>
  <c r="J116" i="78" s="1"/>
  <c r="G130" i="78"/>
  <c r="J130" i="78" s="1"/>
  <c r="G234" i="78"/>
  <c r="J234" i="78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258" i="78"/>
  <c r="J258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G194" i="92"/>
  <c r="J194" i="92" s="1"/>
  <c r="G221" i="77"/>
  <c r="J221" i="77" s="1"/>
  <c r="G221" i="78" s="1"/>
  <c r="J221" i="78" s="1"/>
  <c r="G221" i="79" s="1"/>
  <c r="J221" i="79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G166" i="80"/>
  <c r="J166" i="80" s="1"/>
  <c r="G22" i="79"/>
  <c r="J22" i="79" s="1"/>
  <c r="G24" i="79"/>
  <c r="J24" i="79" s="1"/>
  <c r="G20" i="79"/>
  <c r="J20" i="79" s="1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G168" i="80"/>
  <c r="J168" i="80" s="1"/>
  <c r="G79" i="80"/>
  <c r="J79" i="80" s="1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G230" i="79" l="1"/>
  <c r="J230" i="79" s="1"/>
  <c r="G238" i="80" s="1"/>
  <c r="J238" i="80" s="1"/>
  <c r="G86" i="79"/>
  <c r="J86" i="79" s="1"/>
  <c r="G229" i="98"/>
  <c r="J229" i="98" s="1"/>
  <c r="G237" i="99" s="1"/>
  <c r="J237" i="99" s="1"/>
  <c r="G231" i="92"/>
  <c r="J231" i="92" s="1"/>
  <c r="G239" i="92"/>
  <c r="J239" i="92" s="1"/>
  <c r="G230" i="80"/>
  <c r="J230" i="80" s="1"/>
  <c r="G232" i="89"/>
  <c r="J232" i="89" s="1"/>
  <c r="J240" i="89"/>
  <c r="G259" i="79"/>
  <c r="J259" i="79" s="1"/>
  <c r="G110" i="79"/>
  <c r="J110" i="79" s="1"/>
  <c r="G11" i="92"/>
  <c r="J11" i="92" s="1"/>
  <c r="G112" i="79"/>
  <c r="J112" i="79" s="1"/>
  <c r="G112" i="80" s="1"/>
  <c r="J112" i="80" s="1"/>
  <c r="G112" i="81" s="1"/>
  <c r="J112" i="81" s="1"/>
  <c r="G111" i="79"/>
  <c r="J111" i="79" s="1"/>
  <c r="G111" i="80" s="1"/>
  <c r="J111" i="80" s="1"/>
  <c r="G111" i="81" s="1"/>
  <c r="J111" i="81" s="1"/>
  <c r="G62" i="79"/>
  <c r="J62" i="79" s="1"/>
  <c r="G38" i="79"/>
  <c r="J38" i="79" s="1"/>
  <c r="G38" i="80" s="1"/>
  <c r="J38" i="80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G233" i="79"/>
  <c r="J233" i="79" s="1"/>
  <c r="G53" i="79"/>
  <c r="J53" i="79" s="1"/>
  <c r="G53" i="80" s="1"/>
  <c r="J53" i="80" s="1"/>
  <c r="G53" i="81" s="1"/>
  <c r="J53" i="81" s="1"/>
  <c r="G191" i="79"/>
  <c r="J191" i="79" s="1"/>
  <c r="G191" i="80" s="1"/>
  <c r="J191" i="80" s="1"/>
  <c r="G191" i="81" s="1"/>
  <c r="J191" i="81" s="1"/>
  <c r="G90" i="79"/>
  <c r="J90" i="79" s="1"/>
  <c r="G90" i="80" s="1"/>
  <c r="J90" i="80" s="1"/>
  <c r="G90" i="81" s="1"/>
  <c r="J90" i="81" s="1"/>
  <c r="G144" i="79"/>
  <c r="J144" i="79" s="1"/>
  <c r="G144" i="80" s="1"/>
  <c r="J144" i="80" s="1"/>
  <c r="G144" i="81" s="1"/>
  <c r="J144" i="81" s="1"/>
  <c r="G101" i="79"/>
  <c r="J101" i="79" s="1"/>
  <c r="G101" i="80" s="1"/>
  <c r="J101" i="80" s="1"/>
  <c r="G101" i="81" s="1"/>
  <c r="J101" i="81" s="1"/>
  <c r="G162" i="79"/>
  <c r="J162" i="79" s="1"/>
  <c r="G162" i="80" s="1"/>
  <c r="J162" i="80" s="1"/>
  <c r="G162" i="81" s="1"/>
  <c r="J162" i="81" s="1"/>
  <c r="G154" i="79"/>
  <c r="J154" i="79" s="1"/>
  <c r="G154" i="80" s="1"/>
  <c r="J154" i="80" s="1"/>
  <c r="G154" i="81" s="1"/>
  <c r="J154" i="81" s="1"/>
  <c r="G123" i="79"/>
  <c r="J123" i="79" s="1"/>
  <c r="G123" i="80" s="1"/>
  <c r="J123" i="80" s="1"/>
  <c r="G123" i="81" s="1"/>
  <c r="J123" i="81" s="1"/>
  <c r="G121" i="79"/>
  <c r="J121" i="79" s="1"/>
  <c r="G121" i="80" s="1"/>
  <c r="J121" i="80" s="1"/>
  <c r="G121" i="81" s="1"/>
  <c r="J121" i="81" s="1"/>
  <c r="G164" i="79"/>
  <c r="J164" i="79" s="1"/>
  <c r="G164" i="80" s="1"/>
  <c r="J164" i="80" s="1"/>
  <c r="G164" i="81" s="1"/>
  <c r="J164" i="81" s="1"/>
  <c r="J258" i="79"/>
  <c r="G173" i="79"/>
  <c r="J173" i="79" s="1"/>
  <c r="G174" i="80" s="1"/>
  <c r="J174" i="80" s="1"/>
  <c r="G234" i="79"/>
  <c r="J234" i="79" s="1"/>
  <c r="G138" i="79"/>
  <c r="J138" i="79" s="1"/>
  <c r="G138" i="80" s="1"/>
  <c r="J138" i="80" s="1"/>
  <c r="G138" i="81" s="1"/>
  <c r="J138" i="81" s="1"/>
  <c r="G220" i="79"/>
  <c r="J220" i="79" s="1"/>
  <c r="G220" i="80" s="1"/>
  <c r="J220" i="80" s="1"/>
  <c r="G220" i="81" s="1"/>
  <c r="J220" i="81" s="1"/>
  <c r="G176" i="79"/>
  <c r="J176" i="79" s="1"/>
  <c r="G222" i="79"/>
  <c r="J222" i="79" s="1"/>
  <c r="G116" i="79"/>
  <c r="J116" i="79" s="1"/>
  <c r="G185" i="79"/>
  <c r="J185" i="79" s="1"/>
  <c r="G228" i="79"/>
  <c r="J228" i="79" s="1"/>
  <c r="G236" i="80" s="1"/>
  <c r="J236" i="80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G9" i="92"/>
  <c r="J9" i="92" s="1"/>
  <c r="G71" i="88"/>
  <c r="J71" i="88" s="1"/>
  <c r="G71" i="89" s="1"/>
  <c r="J71" i="89" s="1"/>
  <c r="G227" i="79"/>
  <c r="J227" i="79" s="1"/>
  <c r="G235" i="80" s="1"/>
  <c r="J235" i="80" s="1"/>
  <c r="G59" i="79"/>
  <c r="J59" i="79" s="1"/>
  <c r="G95" i="79"/>
  <c r="J95" i="79" s="1"/>
  <c r="G85" i="79"/>
  <c r="J85" i="79" s="1"/>
  <c r="G223" i="79"/>
  <c r="J223" i="79" s="1"/>
  <c r="G30" i="79"/>
  <c r="J30" i="79" s="1"/>
  <c r="G81" i="79"/>
  <c r="J81" i="79" s="1"/>
  <c r="G69" i="79"/>
  <c r="J69" i="79" s="1"/>
  <c r="G122" i="79"/>
  <c r="J122" i="79" s="1"/>
  <c r="G122" i="80" s="1"/>
  <c r="J122" i="80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G10" i="92"/>
  <c r="J10" i="92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G103" i="79"/>
  <c r="J103" i="79" s="1"/>
  <c r="G190" i="80"/>
  <c r="J190" i="80" s="1"/>
  <c r="G190" i="81" s="1"/>
  <c r="J190" i="81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33" i="78" s="1"/>
  <c r="J133" i="78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33" i="81"/>
  <c r="J33" i="81" s="1"/>
  <c r="G21" i="80"/>
  <c r="J21" i="80" s="1"/>
  <c r="G143" i="81"/>
  <c r="J143" i="81" s="1"/>
  <c r="G165" i="80"/>
  <c r="J165" i="80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221" i="80"/>
  <c r="J221" i="80" s="1"/>
  <c r="G160" i="81"/>
  <c r="J160" i="81" s="1"/>
  <c r="G26" i="80"/>
  <c r="J26" i="80" s="1"/>
  <c r="G115" i="81"/>
  <c r="J115" i="81" s="1"/>
  <c r="G19" i="80"/>
  <c r="J19" i="80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G24" i="80"/>
  <c r="J24" i="80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44" i="81"/>
  <c r="J44" i="81" s="1"/>
  <c r="G22" i="80"/>
  <c r="J22" i="80" s="1"/>
  <c r="G49" i="81"/>
  <c r="J49" i="81" s="1"/>
  <c r="G28" i="81"/>
  <c r="J28" i="81" s="1"/>
  <c r="G25" i="80"/>
  <c r="J25" i="80" s="1"/>
  <c r="G215" i="81"/>
  <c r="J215" i="81" s="1"/>
  <c r="G89" i="81"/>
  <c r="J89" i="81" s="1"/>
  <c r="G61" i="81"/>
  <c r="J61" i="81" s="1"/>
  <c r="G74" i="81"/>
  <c r="J74" i="81" s="1"/>
  <c r="G23" i="80"/>
  <c r="J23" i="80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43" i="81"/>
  <c r="J43" i="81" s="1"/>
  <c r="G158" i="81"/>
  <c r="J158" i="81" s="1"/>
  <c r="G98" i="81"/>
  <c r="J98" i="81" s="1"/>
  <c r="G27" i="81"/>
  <c r="J27" i="81" s="1"/>
  <c r="G186" i="81"/>
  <c r="J186" i="81" s="1"/>
  <c r="G104" i="81"/>
  <c r="J104" i="81" s="1"/>
  <c r="G18" i="77"/>
  <c r="J18" i="77" s="1"/>
  <c r="G8" i="77"/>
  <c r="J8" i="77" s="1"/>
  <c r="G13" i="77"/>
  <c r="J13" i="77" s="1"/>
  <c r="G17" i="77"/>
  <c r="J17" i="77" s="1"/>
  <c r="G16" i="77"/>
  <c r="J16" i="77" s="1"/>
  <c r="G7" i="77"/>
  <c r="J7" i="77" s="1"/>
  <c r="G15" i="77"/>
  <c r="J15" i="77" s="1"/>
  <c r="G14" i="77"/>
  <c r="J14" i="77" s="1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86" i="80" l="1"/>
  <c r="J86" i="80" s="1"/>
  <c r="G87" i="80"/>
  <c r="J87" i="80" s="1"/>
  <c r="G88" i="81" s="1"/>
  <c r="J88" i="81" s="1"/>
  <c r="G229" i="99"/>
  <c r="J229" i="99" s="1"/>
  <c r="G229" i="100" s="1"/>
  <c r="J229" i="100" s="1"/>
  <c r="G232" i="90"/>
  <c r="J232" i="90" s="1"/>
  <c r="J240" i="90"/>
  <c r="G230" i="81"/>
  <c r="J230" i="81" s="1"/>
  <c r="G238" i="81"/>
  <c r="J238" i="81" s="1"/>
  <c r="G237" i="100"/>
  <c r="J237" i="100" s="1"/>
  <c r="G231" i="93"/>
  <c r="J231" i="93" s="1"/>
  <c r="G239" i="93"/>
  <c r="J239" i="93" s="1"/>
  <c r="G259" i="80"/>
  <c r="J259" i="80" s="1"/>
  <c r="G103" i="80"/>
  <c r="J103" i="80" s="1"/>
  <c r="G102" i="80"/>
  <c r="J102" i="80" s="1"/>
  <c r="G10" i="93"/>
  <c r="J10" i="93" s="1"/>
  <c r="G30" i="80"/>
  <c r="J30" i="80" s="1"/>
  <c r="G30" i="81" s="1"/>
  <c r="J30" i="81" s="1"/>
  <c r="G30" i="82" s="1"/>
  <c r="J30" i="82" s="1"/>
  <c r="G183" i="80"/>
  <c r="J183" i="80" s="1"/>
  <c r="G183" i="81" s="1"/>
  <c r="J183" i="81" s="1"/>
  <c r="G183" i="82" s="1"/>
  <c r="J183" i="82" s="1"/>
  <c r="J258" i="80"/>
  <c r="J258" i="81" s="1"/>
  <c r="J258" i="82" s="1"/>
  <c r="G116" i="80"/>
  <c r="J116" i="80" s="1"/>
  <c r="G116" i="81" s="1"/>
  <c r="J116" i="81" s="1"/>
  <c r="G116" i="82" s="1"/>
  <c r="J116" i="82" s="1"/>
  <c r="G120" i="80"/>
  <c r="J120" i="80" s="1"/>
  <c r="G120" i="81" s="1"/>
  <c r="J120" i="81" s="1"/>
  <c r="G120" i="82" s="1"/>
  <c r="J120" i="82" s="1"/>
  <c r="G73" i="80"/>
  <c r="J73" i="80" s="1"/>
  <c r="G73" i="81" s="1"/>
  <c r="J73" i="81" s="1"/>
  <c r="G73" i="82" s="1"/>
  <c r="J73" i="82" s="1"/>
  <c r="G91" i="80"/>
  <c r="J91" i="80" s="1"/>
  <c r="G91" i="81" s="1"/>
  <c r="J91" i="81" s="1"/>
  <c r="G91" i="82" s="1"/>
  <c r="J91" i="82" s="1"/>
  <c r="G176" i="80"/>
  <c r="J176" i="80" s="1"/>
  <c r="G176" i="81" s="1"/>
  <c r="J176" i="81" s="1"/>
  <c r="G176" i="82" s="1"/>
  <c r="J176" i="82" s="1"/>
  <c r="G48" i="80"/>
  <c r="J48" i="80" s="1"/>
  <c r="G48" i="81" s="1"/>
  <c r="J48" i="81" s="1"/>
  <c r="G48" i="82" s="1"/>
  <c r="J48" i="82" s="1"/>
  <c r="G137" i="80"/>
  <c r="J137" i="80" s="1"/>
  <c r="G137" i="81" s="1"/>
  <c r="J137" i="81" s="1"/>
  <c r="G137" i="82" s="1"/>
  <c r="J137" i="82" s="1"/>
  <c r="G85" i="80"/>
  <c r="J85" i="80" s="1"/>
  <c r="G85" i="81" s="1"/>
  <c r="J85" i="81" s="1"/>
  <c r="G85" i="82" s="1"/>
  <c r="J85" i="82" s="1"/>
  <c r="G92" i="80"/>
  <c r="J92" i="80" s="1"/>
  <c r="G92" i="81" s="1"/>
  <c r="J92" i="81" s="1"/>
  <c r="G92" i="82" s="1"/>
  <c r="J92" i="82" s="1"/>
  <c r="G159" i="80"/>
  <c r="J159" i="80" s="1"/>
  <c r="G159" i="81" s="1"/>
  <c r="J159" i="81" s="1"/>
  <c r="G159" i="82" s="1"/>
  <c r="J159" i="82" s="1"/>
  <c r="G146" i="80"/>
  <c r="J146" i="80" s="1"/>
  <c r="G146" i="81" s="1"/>
  <c r="J146" i="81" s="1"/>
  <c r="G146" i="82" s="1"/>
  <c r="J146" i="82" s="1"/>
  <c r="G228" i="80"/>
  <c r="J228" i="80" s="1"/>
  <c r="G11" i="93"/>
  <c r="J11" i="93" s="1"/>
  <c r="G81" i="80"/>
  <c r="J81" i="80" s="1"/>
  <c r="G81" i="81" s="1"/>
  <c r="J81" i="81" s="1"/>
  <c r="G81" i="82" s="1"/>
  <c r="J81" i="82" s="1"/>
  <c r="G106" i="80"/>
  <c r="J106" i="80" s="1"/>
  <c r="G106" i="81" s="1"/>
  <c r="J106" i="81" s="1"/>
  <c r="G106" i="82" s="1"/>
  <c r="J106" i="82" s="1"/>
  <c r="G97" i="81"/>
  <c r="J97" i="81" s="1"/>
  <c r="G184" i="80"/>
  <c r="J184" i="80" s="1"/>
  <c r="G184" i="81" s="1"/>
  <c r="J184" i="81" s="1"/>
  <c r="G184" i="82" s="1"/>
  <c r="J184" i="82" s="1"/>
  <c r="G59" i="80"/>
  <c r="J59" i="80" s="1"/>
  <c r="G59" i="81" s="1"/>
  <c r="J59" i="81" s="1"/>
  <c r="G59" i="82" s="1"/>
  <c r="J59" i="82" s="1"/>
  <c r="G55" i="80"/>
  <c r="J55" i="80" s="1"/>
  <c r="G55" i="81" s="1"/>
  <c r="J55" i="81" s="1"/>
  <c r="G55" i="82" s="1"/>
  <c r="J55" i="82" s="1"/>
  <c r="G234" i="80"/>
  <c r="J234" i="80" s="1"/>
  <c r="G132" i="79"/>
  <c r="J132" i="79" s="1"/>
  <c r="G132" i="80" s="1"/>
  <c r="J132" i="80" s="1"/>
  <c r="G132" i="81" s="1"/>
  <c r="J132" i="81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117" i="82" s="1"/>
  <c r="J117" i="82" s="1"/>
  <c r="G32" i="80"/>
  <c r="J32" i="80" s="1"/>
  <c r="G32" i="81" s="1"/>
  <c r="J32" i="81" s="1"/>
  <c r="G32" i="82" s="1"/>
  <c r="J32" i="82" s="1"/>
  <c r="G69" i="80"/>
  <c r="J69" i="80" s="1"/>
  <c r="G69" i="81" s="1"/>
  <c r="J69" i="81" s="1"/>
  <c r="G69" i="82" s="1"/>
  <c r="J69" i="82" s="1"/>
  <c r="G223" i="80"/>
  <c r="J223" i="80" s="1"/>
  <c r="G223" i="81" s="1"/>
  <c r="J223" i="81" s="1"/>
  <c r="G223" i="82" s="1"/>
  <c r="J223" i="82" s="1"/>
  <c r="G227" i="80"/>
  <c r="J227" i="80" s="1"/>
  <c r="G167" i="80"/>
  <c r="J167" i="80" s="1"/>
  <c r="G167" i="81" s="1"/>
  <c r="J167" i="81" s="1"/>
  <c r="G167" i="82" s="1"/>
  <c r="J167" i="82" s="1"/>
  <c r="G224" i="80"/>
  <c r="J224" i="80" s="1"/>
  <c r="G224" i="81" s="1"/>
  <c r="J224" i="81" s="1"/>
  <c r="G224" i="82" s="1"/>
  <c r="J224" i="82" s="1"/>
  <c r="G130" i="80"/>
  <c r="J130" i="80" s="1"/>
  <c r="G130" i="81" s="1"/>
  <c r="J130" i="81" s="1"/>
  <c r="G130" i="82" s="1"/>
  <c r="J130" i="82" s="1"/>
  <c r="G107" i="80"/>
  <c r="J107" i="80" s="1"/>
  <c r="G107" i="81" s="1"/>
  <c r="J107" i="81" s="1"/>
  <c r="G107" i="82" s="1"/>
  <c r="J107" i="82" s="1"/>
  <c r="G185" i="80"/>
  <c r="J185" i="80" s="1"/>
  <c r="G185" i="81" s="1"/>
  <c r="J185" i="81" s="1"/>
  <c r="G185" i="82" s="1"/>
  <c r="J185" i="82" s="1"/>
  <c r="G139" i="80"/>
  <c r="J139" i="80" s="1"/>
  <c r="G139" i="81" s="1"/>
  <c r="J139" i="81" s="1"/>
  <c r="G139" i="82" s="1"/>
  <c r="J139" i="82" s="1"/>
  <c r="G42" i="80"/>
  <c r="J42" i="80" s="1"/>
  <c r="G42" i="81" s="1"/>
  <c r="J42" i="81" s="1"/>
  <c r="G42" i="82" s="1"/>
  <c r="J42" i="82" s="1"/>
  <c r="G68" i="80"/>
  <c r="J68" i="80" s="1"/>
  <c r="G68" i="81" s="1"/>
  <c r="J68" i="81" s="1"/>
  <c r="G68" i="82" s="1"/>
  <c r="J68" i="82" s="1"/>
  <c r="G95" i="80"/>
  <c r="J95" i="80" s="1"/>
  <c r="G95" i="81" s="1"/>
  <c r="J95" i="81" s="1"/>
  <c r="G95" i="82" s="1"/>
  <c r="J95" i="82" s="1"/>
  <c r="G9" i="93"/>
  <c r="J9" i="93" s="1"/>
  <c r="G72" i="80"/>
  <c r="J72" i="80" s="1"/>
  <c r="G72" i="81" s="1"/>
  <c r="J72" i="81" s="1"/>
  <c r="G72" i="82" s="1"/>
  <c r="J72" i="82" s="1"/>
  <c r="G163" i="80"/>
  <c r="J163" i="80" s="1"/>
  <c r="G163" i="81" s="1"/>
  <c r="J163" i="81" s="1"/>
  <c r="G163" i="82" s="1"/>
  <c r="J163" i="82" s="1"/>
  <c r="G180" i="80"/>
  <c r="J180" i="80" s="1"/>
  <c r="G180" i="81" s="1"/>
  <c r="J180" i="81" s="1"/>
  <c r="G180" i="82" s="1"/>
  <c r="J180" i="82" s="1"/>
  <c r="G222" i="80"/>
  <c r="J222" i="80" s="1"/>
  <c r="G222" i="81" s="1"/>
  <c r="J222" i="81" s="1"/>
  <c r="G222" i="82" s="1"/>
  <c r="J222" i="82" s="1"/>
  <c r="G173" i="80"/>
  <c r="J173" i="80" s="1"/>
  <c r="G174" i="81" s="1"/>
  <c r="J174" i="81" s="1"/>
  <c r="G233" i="80"/>
  <c r="J233" i="80" s="1"/>
  <c r="G62" i="80"/>
  <c r="J62" i="80" s="1"/>
  <c r="G62" i="81" s="1"/>
  <c r="J62" i="81" s="1"/>
  <c r="G62" i="82" s="1"/>
  <c r="J62" i="82" s="1"/>
  <c r="G110" i="80"/>
  <c r="J110" i="80" s="1"/>
  <c r="G110" i="81" s="1"/>
  <c r="J110" i="81" s="1"/>
  <c r="G110" i="82" s="1"/>
  <c r="J110" i="82" s="1"/>
  <c r="G67" i="80"/>
  <c r="J67" i="80" s="1"/>
  <c r="G67" i="81" s="1"/>
  <c r="J67" i="81" s="1"/>
  <c r="G67" i="82" s="1"/>
  <c r="J67" i="82" s="1"/>
  <c r="G133" i="79"/>
  <c r="J133" i="79" s="1"/>
  <c r="G136" i="79"/>
  <c r="J136" i="79" s="1"/>
  <c r="G136" i="80" s="1"/>
  <c r="J136" i="80" s="1"/>
  <c r="G214" i="78"/>
  <c r="J214" i="78" s="1"/>
  <c r="G131" i="78"/>
  <c r="J131" i="78" s="1"/>
  <c r="G135" i="79"/>
  <c r="J135" i="79" s="1"/>
  <c r="G135" i="80" s="1"/>
  <c r="J135" i="80" s="1"/>
  <c r="G135" i="81" s="1"/>
  <c r="J135" i="81" s="1"/>
  <c r="G82" i="80"/>
  <c r="J82" i="80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53" i="82"/>
  <c r="J53" i="82" s="1"/>
  <c r="G89" i="82"/>
  <c r="J89" i="82" s="1"/>
  <c r="G108" i="82"/>
  <c r="J108" i="82" s="1"/>
  <c r="G142" i="82"/>
  <c r="J142" i="82" s="1"/>
  <c r="G19" i="81"/>
  <c r="J19" i="81" s="1"/>
  <c r="G36" i="82"/>
  <c r="J36" i="82" s="1"/>
  <c r="G43" i="82"/>
  <c r="J43" i="82" s="1"/>
  <c r="G111" i="82"/>
  <c r="J111" i="82" s="1"/>
  <c r="G74" i="82"/>
  <c r="J74" i="82" s="1"/>
  <c r="G138" i="82"/>
  <c r="J138" i="82" s="1"/>
  <c r="G78" i="82"/>
  <c r="J78" i="82" s="1"/>
  <c r="G225" i="82"/>
  <c r="J225" i="82" s="1"/>
  <c r="G64" i="82"/>
  <c r="J64" i="82" s="1"/>
  <c r="G122" i="81"/>
  <c r="J122" i="81" s="1"/>
  <c r="G57" i="82"/>
  <c r="J57" i="82" s="1"/>
  <c r="G79" i="82"/>
  <c r="J79" i="82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21" i="81"/>
  <c r="J221" i="81" s="1"/>
  <c r="G21" i="81"/>
  <c r="J21" i="81" s="1"/>
  <c r="G44" i="82"/>
  <c r="J44" i="82" s="1"/>
  <c r="G112" i="82"/>
  <c r="J112" i="82" s="1"/>
  <c r="G24" i="81"/>
  <c r="J24" i="81" s="1"/>
  <c r="G140" i="82"/>
  <c r="J140" i="82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165" i="81"/>
  <c r="J165" i="81" s="1"/>
  <c r="G37" i="82"/>
  <c r="J37" i="82" s="1"/>
  <c r="G28" i="82"/>
  <c r="J28" i="82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38" i="81"/>
  <c r="J38" i="81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G65" i="82"/>
  <c r="J65" i="82" s="1"/>
  <c r="G172" i="82"/>
  <c r="J172" i="82" s="1"/>
  <c r="G90" i="82"/>
  <c r="J90" i="82" s="1"/>
  <c r="G31" i="82"/>
  <c r="J31" i="82" s="1"/>
  <c r="G144" i="82"/>
  <c r="J144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104" i="82"/>
  <c r="J104" i="82" s="1"/>
  <c r="G191" i="82"/>
  <c r="J191" i="82" s="1"/>
  <c r="G190" i="82"/>
  <c r="J190" i="82" s="1"/>
  <c r="G133" i="80"/>
  <c r="J133" i="80" s="1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G86" i="81" l="1"/>
  <c r="J86" i="81" s="1"/>
  <c r="G87" i="81"/>
  <c r="J87" i="81" s="1"/>
  <c r="G88" i="82" s="1"/>
  <c r="J88" i="82" s="1"/>
  <c r="G231" i="94"/>
  <c r="J231" i="94" s="1"/>
  <c r="G239" i="94"/>
  <c r="J239" i="94" s="1"/>
  <c r="G227" i="81"/>
  <c r="J227" i="81" s="1"/>
  <c r="G235" i="81"/>
  <c r="J235" i="81" s="1"/>
  <c r="G229" i="101"/>
  <c r="J229" i="101" s="1"/>
  <c r="G237" i="101"/>
  <c r="J237" i="101" s="1"/>
  <c r="G228" i="81"/>
  <c r="J228" i="81" s="1"/>
  <c r="G236" i="81"/>
  <c r="J236" i="81" s="1"/>
  <c r="G230" i="82"/>
  <c r="J230" i="82" s="1"/>
  <c r="G238" i="82"/>
  <c r="J238" i="82" s="1"/>
  <c r="G232" i="91"/>
  <c r="J232" i="91" s="1"/>
  <c r="J240" i="91"/>
  <c r="G259" i="81"/>
  <c r="J259" i="81" s="1"/>
  <c r="G102" i="81"/>
  <c r="J102" i="81" s="1"/>
  <c r="G234" i="81"/>
  <c r="J234" i="81" s="1"/>
  <c r="G96" i="80"/>
  <c r="J96" i="80" s="1"/>
  <c r="G96" i="81" s="1"/>
  <c r="J96" i="81" s="1"/>
  <c r="G96" i="82" s="1"/>
  <c r="J96" i="82" s="1"/>
  <c r="G11" i="94"/>
  <c r="J11" i="94" s="1"/>
  <c r="G119" i="80"/>
  <c r="J119" i="80" s="1"/>
  <c r="G119" i="81" s="1"/>
  <c r="J119" i="81" s="1"/>
  <c r="G119" i="82" s="1"/>
  <c r="J119" i="82" s="1"/>
  <c r="G97" i="82"/>
  <c r="J97" i="82" s="1"/>
  <c r="G97" i="83" s="1"/>
  <c r="J97" i="83" s="1"/>
  <c r="G10" i="94"/>
  <c r="J10" i="94" s="1"/>
  <c r="G173" i="81"/>
  <c r="J173" i="81" s="1"/>
  <c r="G161" i="80"/>
  <c r="J161" i="80" s="1"/>
  <c r="G161" i="81" s="1"/>
  <c r="J161" i="81" s="1"/>
  <c r="G161" i="82" s="1"/>
  <c r="J161" i="82" s="1"/>
  <c r="G9" i="94"/>
  <c r="J9" i="94" s="1"/>
  <c r="G214" i="79"/>
  <c r="J214" i="79" s="1"/>
  <c r="G233" i="81"/>
  <c r="J233" i="81" s="1"/>
  <c r="G233" i="82" s="1"/>
  <c r="J233" i="82" s="1"/>
  <c r="G233" i="83" s="1"/>
  <c r="J233" i="83" s="1"/>
  <c r="G131" i="79"/>
  <c r="J131" i="79" s="1"/>
  <c r="G134" i="79"/>
  <c r="J134" i="79" s="1"/>
  <c r="G103" i="81"/>
  <c r="J103" i="81" s="1"/>
  <c r="G82" i="81"/>
  <c r="J82" i="81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G171" i="83"/>
  <c r="J171" i="83" s="1"/>
  <c r="G101" i="83"/>
  <c r="J101" i="83" s="1"/>
  <c r="G122" i="82"/>
  <c r="J122" i="82" s="1"/>
  <c r="G17" i="79"/>
  <c r="J17" i="79" s="1"/>
  <c r="G144" i="83"/>
  <c r="J144" i="83" s="1"/>
  <c r="G40" i="83"/>
  <c r="J40" i="83" s="1"/>
  <c r="G33" i="83"/>
  <c r="J33" i="83" s="1"/>
  <c r="G29" i="83"/>
  <c r="J29" i="83" s="1"/>
  <c r="G162" i="83"/>
  <c r="J162" i="83" s="1"/>
  <c r="G51" i="83"/>
  <c r="J51" i="83" s="1"/>
  <c r="G192" i="83"/>
  <c r="J192" i="83" s="1"/>
  <c r="G32" i="83"/>
  <c r="J32" i="83" s="1"/>
  <c r="G112" i="83"/>
  <c r="J112" i="83" s="1"/>
  <c r="G223" i="83"/>
  <c r="J223" i="83" s="1"/>
  <c r="G120" i="83"/>
  <c r="J120" i="83" s="1"/>
  <c r="G55" i="83"/>
  <c r="J55" i="83" s="1"/>
  <c r="G64" i="83"/>
  <c r="J64" i="83" s="1"/>
  <c r="G43" i="83"/>
  <c r="J43" i="83" s="1"/>
  <c r="G116" i="83"/>
  <c r="J116" i="83" s="1"/>
  <c r="G15" i="79"/>
  <c r="J15" i="79" s="1"/>
  <c r="G92" i="83"/>
  <c r="J92" i="83" s="1"/>
  <c r="G220" i="83"/>
  <c r="J220" i="83" s="1"/>
  <c r="G159" i="83"/>
  <c r="J159" i="83" s="1"/>
  <c r="G99" i="83"/>
  <c r="J99" i="83" s="1"/>
  <c r="G183" i="83"/>
  <c r="J183" i="83" s="1"/>
  <c r="G168" i="83"/>
  <c r="J168" i="83" s="1"/>
  <c r="G170" i="83"/>
  <c r="J170" i="83" s="1"/>
  <c r="G68" i="83"/>
  <c r="J68" i="83" s="1"/>
  <c r="G107" i="83"/>
  <c r="J107" i="83" s="1"/>
  <c r="G221" i="82"/>
  <c r="J221" i="82" s="1"/>
  <c r="G143" i="83"/>
  <c r="J143" i="83" s="1"/>
  <c r="G123" i="83"/>
  <c r="J12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222" i="83"/>
  <c r="J222" i="83" s="1"/>
  <c r="G6" i="79"/>
  <c r="J6" i="79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42" i="83"/>
  <c r="J42" i="83" s="1"/>
  <c r="G44" i="83"/>
  <c r="J44" i="83" s="1"/>
  <c r="G118" i="83"/>
  <c r="J118" i="83" s="1"/>
  <c r="G41" i="83"/>
  <c r="J41" i="83" s="1"/>
  <c r="G52" i="83"/>
  <c r="J52" i="83" s="1"/>
  <c r="G180" i="83"/>
  <c r="J180" i="83" s="1"/>
  <c r="G81" i="83"/>
  <c r="J81" i="83" s="1"/>
  <c r="G27" i="83"/>
  <c r="J27" i="83" s="1"/>
  <c r="G115" i="83"/>
  <c r="J115" i="83" s="1"/>
  <c r="G98" i="83"/>
  <c r="J98" i="83" s="1"/>
  <c r="G111" i="83"/>
  <c r="J111" i="83" s="1"/>
  <c r="G14" i="79"/>
  <c r="J14" i="79" s="1"/>
  <c r="G179" i="83"/>
  <c r="J179" i="83" s="1"/>
  <c r="G26" i="82"/>
  <c r="J26" i="82" s="1"/>
  <c r="G140" i="83"/>
  <c r="J140" i="83" s="1"/>
  <c r="G117" i="83"/>
  <c r="J117" i="83" s="1"/>
  <c r="G34" i="83"/>
  <c r="J34" i="83" s="1"/>
  <c r="G8" i="79"/>
  <c r="J8" i="79" s="1"/>
  <c r="G90" i="83"/>
  <c r="J90" i="83" s="1"/>
  <c r="G72" i="83"/>
  <c r="J72" i="83" s="1"/>
  <c r="G160" i="83"/>
  <c r="J160" i="83" s="1"/>
  <c r="G146" i="83"/>
  <c r="J146" i="83" s="1"/>
  <c r="G37" i="83"/>
  <c r="J37" i="83" s="1"/>
  <c r="G77" i="83"/>
  <c r="J77" i="83" s="1"/>
  <c r="G85" i="83"/>
  <c r="J85" i="83" s="1"/>
  <c r="G59" i="83"/>
  <c r="J59" i="83" s="1"/>
  <c r="G73" i="83"/>
  <c r="J73" i="83" s="1"/>
  <c r="G158" i="83"/>
  <c r="J158" i="83" s="1"/>
  <c r="G130" i="83"/>
  <c r="J130" i="83" s="1"/>
  <c r="G57" i="83"/>
  <c r="J57" i="83" s="1"/>
  <c r="G78" i="83"/>
  <c r="J78" i="83" s="1"/>
  <c r="G142" i="83"/>
  <c r="J142" i="83" s="1"/>
  <c r="G163" i="83"/>
  <c r="J163" i="83" s="1"/>
  <c r="G176" i="83"/>
  <c r="J176" i="83" s="1"/>
  <c r="G164" i="83"/>
  <c r="J164" i="83" s="1"/>
  <c r="G69" i="83"/>
  <c r="J69" i="83" s="1"/>
  <c r="G49" i="83"/>
  <c r="J49" i="83" s="1"/>
  <c r="G93" i="83"/>
  <c r="J93" i="83" s="1"/>
  <c r="G22" i="82"/>
  <c r="J22" i="82" s="1"/>
  <c r="G48" i="83"/>
  <c r="J48" i="83" s="1"/>
  <c r="G19" i="82"/>
  <c r="J19" i="82" s="1"/>
  <c r="G100" i="83"/>
  <c r="J100" i="83" s="1"/>
  <c r="G16" i="79"/>
  <c r="J16" i="79" s="1"/>
  <c r="G172" i="83"/>
  <c r="J172" i="83" s="1"/>
  <c r="G137" i="83"/>
  <c r="J137" i="83" s="1"/>
  <c r="G23" i="82"/>
  <c r="J23" i="82" s="1"/>
  <c r="G20" i="82"/>
  <c r="J20" i="82" s="1"/>
  <c r="G224" i="83"/>
  <c r="J224" i="83" s="1"/>
  <c r="G58" i="83"/>
  <c r="J58" i="83" s="1"/>
  <c r="G106" i="83"/>
  <c r="J106" i="83" s="1"/>
  <c r="G67" i="83"/>
  <c r="J67" i="83" s="1"/>
  <c r="G121" i="83"/>
  <c r="J121" i="83" s="1"/>
  <c r="G91" i="83"/>
  <c r="J91" i="83" s="1"/>
  <c r="G166" i="83"/>
  <c r="J166" i="83" s="1"/>
  <c r="G110" i="83"/>
  <c r="J110" i="83" s="1"/>
  <c r="G138" i="83"/>
  <c r="J138" i="83" s="1"/>
  <c r="G108" i="83"/>
  <c r="J108" i="83" s="1"/>
  <c r="G7" i="79"/>
  <c r="J7" i="79" s="1"/>
  <c r="G154" i="83"/>
  <c r="J154" i="83" s="1"/>
  <c r="G21" i="82"/>
  <c r="J21" i="82" s="1"/>
  <c r="G53" i="83"/>
  <c r="J53" i="83" s="1"/>
  <c r="G13" i="79"/>
  <c r="J13" i="79" s="1"/>
  <c r="G31" i="83"/>
  <c r="J31" i="83" s="1"/>
  <c r="G139" i="83"/>
  <c r="J139" i="83" s="1"/>
  <c r="G30" i="83"/>
  <c r="J30" i="83" s="1"/>
  <c r="G18" i="79"/>
  <c r="J18" i="79" s="1"/>
  <c r="G62" i="83"/>
  <c r="J62" i="83" s="1"/>
  <c r="G65" i="83"/>
  <c r="J65" i="83" s="1"/>
  <c r="G46" i="83"/>
  <c r="J46" i="83" s="1"/>
  <c r="G54" i="83"/>
  <c r="J54" i="83" s="1"/>
  <c r="G56" i="83"/>
  <c r="J56" i="83" s="1"/>
  <c r="G167" i="83"/>
  <c r="J167" i="83" s="1"/>
  <c r="G165" i="82"/>
  <c r="J165" i="82" s="1"/>
  <c r="G95" i="83"/>
  <c r="J95" i="83" s="1"/>
  <c r="G24" i="82"/>
  <c r="J24" i="82" s="1"/>
  <c r="G185" i="83"/>
  <c r="J185" i="83" s="1"/>
  <c r="G61" i="83"/>
  <c r="J61" i="83" s="1"/>
  <c r="G184" i="83"/>
  <c r="J184" i="83" s="1"/>
  <c r="G145" i="83"/>
  <c r="J145" i="83" s="1"/>
  <c r="G74" i="83"/>
  <c r="J74" i="83" s="1"/>
  <c r="G89" i="83"/>
  <c r="J89" i="83" s="1"/>
  <c r="G186" i="83"/>
  <c r="J186" i="83" s="1"/>
  <c r="G104" i="83"/>
  <c r="J104" i="83" s="1"/>
  <c r="J258" i="83"/>
  <c r="G191" i="83"/>
  <c r="J191" i="83" s="1"/>
  <c r="G190" i="83"/>
  <c r="J190" i="83" s="1"/>
  <c r="G133" i="81"/>
  <c r="J133" i="81" s="1"/>
  <c r="G136" i="81"/>
  <c r="J136" i="81" s="1"/>
  <c r="G132" i="82"/>
  <c r="J132" i="82" s="1"/>
  <c r="G135" i="82"/>
  <c r="J135" i="82" s="1"/>
  <c r="R36" i="8"/>
  <c r="M264" i="8"/>
  <c r="G86" i="82" l="1"/>
  <c r="J86" i="82" s="1"/>
  <c r="G87" i="82"/>
  <c r="J87" i="82" s="1"/>
  <c r="G88" i="83" s="1"/>
  <c r="J88" i="83" s="1"/>
  <c r="G228" i="82"/>
  <c r="J228" i="82" s="1"/>
  <c r="G236" i="82"/>
  <c r="J236" i="82" s="1"/>
  <c r="G229" i="102"/>
  <c r="J229" i="102" s="1"/>
  <c r="G237" i="102"/>
  <c r="J237" i="102" s="1"/>
  <c r="G232" i="92"/>
  <c r="J232" i="92" s="1"/>
  <c r="J240" i="92"/>
  <c r="G227" i="82"/>
  <c r="J227" i="82" s="1"/>
  <c r="G235" i="82"/>
  <c r="J235" i="82" s="1"/>
  <c r="G234" i="82"/>
  <c r="J234" i="82" s="1"/>
  <c r="G230" i="83"/>
  <c r="J230" i="83" s="1"/>
  <c r="G238" i="83"/>
  <c r="J238" i="83" s="1"/>
  <c r="G231" i="95"/>
  <c r="G239" i="95"/>
  <c r="J239" i="95" s="1"/>
  <c r="G259" i="82"/>
  <c r="J259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214" i="81" s="1"/>
  <c r="J214" i="81" s="1"/>
  <c r="G214" i="82" s="1"/>
  <c r="J214" i="82" s="1"/>
  <c r="G9" i="95"/>
  <c r="J9" i="95" s="1"/>
  <c r="G11" i="95"/>
  <c r="J11" i="95" s="1"/>
  <c r="G82" i="82"/>
  <c r="J82" i="82" s="1"/>
  <c r="G131" i="80"/>
  <c r="J131" i="80" s="1"/>
  <c r="G134" i="80"/>
  <c r="J134" i="80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97" i="84"/>
  <c r="J97" i="84" s="1"/>
  <c r="G175" i="92"/>
  <c r="J175" i="92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G221" i="83"/>
  <c r="J221" i="83" s="1"/>
  <c r="G18" i="80"/>
  <c r="J18" i="80" s="1"/>
  <c r="G49" i="84"/>
  <c r="J49" i="84" s="1"/>
  <c r="G57" i="84"/>
  <c r="J57" i="84" s="1"/>
  <c r="G25" i="83"/>
  <c r="J25" i="83" s="1"/>
  <c r="G53" i="84"/>
  <c r="J53" i="84" s="1"/>
  <c r="G41" i="84"/>
  <c r="J41" i="84" s="1"/>
  <c r="G43" i="84"/>
  <c r="J43" i="84" s="1"/>
  <c r="G122" i="83"/>
  <c r="J122" i="83" s="1"/>
  <c r="G15" i="80"/>
  <c r="J15" i="80" s="1"/>
  <c r="G119" i="83"/>
  <c r="J119" i="83" s="1"/>
  <c r="G33" i="84"/>
  <c r="J33" i="84" s="1"/>
  <c r="G31" i="84"/>
  <c r="J31" i="84" s="1"/>
  <c r="G48" i="84"/>
  <c r="J48" i="84" s="1"/>
  <c r="G96" i="83"/>
  <c r="J96" i="83" s="1"/>
  <c r="G58" i="84"/>
  <c r="J58" i="84" s="1"/>
  <c r="G34" i="84"/>
  <c r="J34" i="84" s="1"/>
  <c r="G44" i="84"/>
  <c r="J44" i="84" s="1"/>
  <c r="G55" i="84"/>
  <c r="J55" i="84" s="1"/>
  <c r="G54" i="84"/>
  <c r="J54" i="84" s="1"/>
  <c r="G47" i="84"/>
  <c r="J47" i="84" s="1"/>
  <c r="G59" i="84"/>
  <c r="J59" i="84" s="1"/>
  <c r="G24" i="83"/>
  <c r="J24" i="83" s="1"/>
  <c r="G56" i="84"/>
  <c r="J56" i="84" s="1"/>
  <c r="G21" i="83"/>
  <c r="J21" i="83" s="1"/>
  <c r="G19" i="83"/>
  <c r="J19" i="83" s="1"/>
  <c r="G161" i="83"/>
  <c r="J161" i="83" s="1"/>
  <c r="G8" i="80"/>
  <c r="J8" i="80" s="1"/>
  <c r="G26" i="83"/>
  <c r="J26" i="83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G46" i="84"/>
  <c r="J46" i="84" s="1"/>
  <c r="G30" i="84"/>
  <c r="J30" i="84" s="1"/>
  <c r="G13" i="80"/>
  <c r="J13" i="80" s="1"/>
  <c r="G7" i="80"/>
  <c r="J7" i="80" s="1"/>
  <c r="G23" i="83"/>
  <c r="J23" i="83" s="1"/>
  <c r="G16" i="80"/>
  <c r="J16" i="80" s="1"/>
  <c r="G22" i="83"/>
  <c r="J22" i="83" s="1"/>
  <c r="G37" i="84"/>
  <c r="J37" i="84" s="1"/>
  <c r="G14" i="80"/>
  <c r="J14" i="80" s="1"/>
  <c r="G27" i="84"/>
  <c r="J27" i="84" s="1"/>
  <c r="G52" i="84"/>
  <c r="J52" i="84" s="1"/>
  <c r="G42" i="84"/>
  <c r="J42" i="84" s="1"/>
  <c r="G38" i="83"/>
  <c r="J38" i="83" s="1"/>
  <c r="G6" i="80"/>
  <c r="J6" i="80" s="1"/>
  <c r="G36" i="84"/>
  <c r="J36" i="84" s="1"/>
  <c r="G32" i="84"/>
  <c r="J32" i="84" s="1"/>
  <c r="G29" i="84"/>
  <c r="J29" i="84" s="1"/>
  <c r="G17" i="80"/>
  <c r="J17" i="80" s="1"/>
  <c r="J258" i="84"/>
  <c r="G258" i="85" s="1"/>
  <c r="G104" i="84"/>
  <c r="J104" i="84" s="1"/>
  <c r="G233" i="84"/>
  <c r="J233" i="84" s="1"/>
  <c r="G191" i="84"/>
  <c r="J191" i="84" s="1"/>
  <c r="G190" i="84"/>
  <c r="J190" i="84" s="1"/>
  <c r="G132" i="83"/>
  <c r="J132" i="83" s="1"/>
  <c r="G135" i="83"/>
  <c r="J135" i="83" s="1"/>
  <c r="G133" i="82"/>
  <c r="J133" i="82" s="1"/>
  <c r="G136" i="82"/>
  <c r="J136" i="82" s="1"/>
  <c r="G239" i="96" l="1"/>
  <c r="J239" i="96" s="1"/>
  <c r="J231" i="95"/>
  <c r="G198" i="96"/>
  <c r="J198" i="96" s="1"/>
  <c r="J198" i="95"/>
  <c r="G86" i="83"/>
  <c r="J86" i="83" s="1"/>
  <c r="G87" i="83"/>
  <c r="J87" i="83" s="1"/>
  <c r="G88" i="84" s="1"/>
  <c r="J88" i="84" s="1"/>
  <c r="G231" i="96"/>
  <c r="J231" i="96" s="1"/>
  <c r="G231" i="97" s="1"/>
  <c r="J231" i="97" s="1"/>
  <c r="G227" i="83"/>
  <c r="J227" i="83" s="1"/>
  <c r="G235" i="83"/>
  <c r="J235" i="83" s="1"/>
  <c r="G232" i="93"/>
  <c r="J232" i="93" s="1"/>
  <c r="J240" i="93"/>
  <c r="G230" i="84"/>
  <c r="J230" i="84" s="1"/>
  <c r="G238" i="84"/>
  <c r="J238" i="84" s="1"/>
  <c r="G234" i="83"/>
  <c r="J234" i="83" s="1"/>
  <c r="G229" i="103"/>
  <c r="J229" i="103" s="1"/>
  <c r="G237" i="103"/>
  <c r="J237" i="103" s="1"/>
  <c r="G228" i="83"/>
  <c r="J228" i="83" s="1"/>
  <c r="G236" i="83"/>
  <c r="J236" i="83" s="1"/>
  <c r="G259" i="83"/>
  <c r="J259" i="83" s="1"/>
  <c r="G173" i="83"/>
  <c r="J173" i="83" s="1"/>
  <c r="G174" i="83"/>
  <c r="J174" i="83" s="1"/>
  <c r="G103" i="83"/>
  <c r="J103" i="83" s="1"/>
  <c r="G102" i="83"/>
  <c r="J102" i="83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97" i="86" s="1"/>
  <c r="J97" i="86" s="1"/>
  <c r="G131" i="81"/>
  <c r="J131" i="81" s="1"/>
  <c r="G134" i="81"/>
  <c r="J134" i="81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G71" i="93"/>
  <c r="J71" i="93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214" i="83"/>
  <c r="J214" i="83" s="1"/>
  <c r="G52" i="85"/>
  <c r="J52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G233" i="85"/>
  <c r="J233" i="85" s="1"/>
  <c r="G104" i="85"/>
  <c r="J104" i="85" s="1"/>
  <c r="J258" i="85"/>
  <c r="G191" i="85"/>
  <c r="J191" i="85" s="1"/>
  <c r="G190" i="85"/>
  <c r="J190" i="85" s="1"/>
  <c r="G133" i="83"/>
  <c r="J133" i="83" s="1"/>
  <c r="G136" i="83"/>
  <c r="J136" i="83" s="1"/>
  <c r="G132" i="84"/>
  <c r="J132" i="84" s="1"/>
  <c r="G135" i="84"/>
  <c r="J135" i="84" s="1"/>
  <c r="Z36" i="8"/>
  <c r="G238" i="85" l="1"/>
  <c r="J238" i="85" s="1"/>
  <c r="G237" i="104"/>
  <c r="J237" i="104" s="1"/>
  <c r="G86" i="84"/>
  <c r="J86" i="84" s="1"/>
  <c r="G87" i="84"/>
  <c r="J87" i="84" s="1"/>
  <c r="G239" i="97"/>
  <c r="J239" i="97" s="1"/>
  <c r="G239" i="98"/>
  <c r="J239" i="98" s="1"/>
  <c r="G231" i="98"/>
  <c r="J231" i="98" s="1"/>
  <c r="G239" i="99" s="1"/>
  <c r="J239" i="99" s="1"/>
  <c r="G228" i="84"/>
  <c r="J228" i="84" s="1"/>
  <c r="G236" i="84"/>
  <c r="J236" i="84" s="1"/>
  <c r="G232" i="94"/>
  <c r="J232" i="94" s="1"/>
  <c r="J240" i="94"/>
  <c r="G229" i="104"/>
  <c r="J229" i="104" s="1"/>
  <c r="G234" i="84"/>
  <c r="J234" i="84" s="1"/>
  <c r="G227" i="84"/>
  <c r="J227" i="84" s="1"/>
  <c r="G235" i="84"/>
  <c r="J235" i="84" s="1"/>
  <c r="G259" i="84"/>
  <c r="J259" i="84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77" i="100" s="1"/>
  <c r="J177" i="100" s="1"/>
  <c r="G177" i="101" s="1"/>
  <c r="J177" i="101" s="1"/>
  <c r="G177" i="102" s="1"/>
  <c r="J177" i="102" s="1"/>
  <c r="G125" i="99"/>
  <c r="J125" i="99" s="1"/>
  <c r="G125" i="100" s="1"/>
  <c r="J125" i="100" s="1"/>
  <c r="G125" i="101" s="1"/>
  <c r="J125" i="101" s="1"/>
  <c r="G125" i="102" s="1"/>
  <c r="J125" i="102" s="1"/>
  <c r="G206" i="99"/>
  <c r="J206" i="99" s="1"/>
  <c r="G206" i="100" s="1"/>
  <c r="J206" i="100" s="1"/>
  <c r="G206" i="101" s="1"/>
  <c r="J206" i="101" s="1"/>
  <c r="G206" i="102" s="1"/>
  <c r="J206" i="102" s="1"/>
  <c r="G127" i="99"/>
  <c r="J127" i="99" s="1"/>
  <c r="G127" i="100" s="1"/>
  <c r="J127" i="100" s="1"/>
  <c r="G127" i="101" s="1"/>
  <c r="J127" i="101" s="1"/>
  <c r="G127" i="102" s="1"/>
  <c r="J127" i="102" s="1"/>
  <c r="G209" i="99"/>
  <c r="J209" i="99" s="1"/>
  <c r="G209" i="100" s="1"/>
  <c r="J209" i="100" s="1"/>
  <c r="G209" i="101" s="1"/>
  <c r="J209" i="101" s="1"/>
  <c r="G209" i="102" s="1"/>
  <c r="J209" i="102" s="1"/>
  <c r="G83" i="99"/>
  <c r="J83" i="99" s="1"/>
  <c r="G83" i="100" s="1"/>
  <c r="J83" i="100" s="1"/>
  <c r="G83" i="101" s="1"/>
  <c r="J83" i="101" s="1"/>
  <c r="G83" i="102" s="1"/>
  <c r="J83" i="102" s="1"/>
  <c r="G153" i="99"/>
  <c r="J153" i="99" s="1"/>
  <c r="G153" i="100" s="1"/>
  <c r="J153" i="100" s="1"/>
  <c r="G153" i="101" s="1"/>
  <c r="J153" i="101" s="1"/>
  <c r="G153" i="102" s="1"/>
  <c r="J153" i="102" s="1"/>
  <c r="G181" i="99"/>
  <c r="J181" i="99" s="1"/>
  <c r="G181" i="100" s="1"/>
  <c r="J181" i="100" s="1"/>
  <c r="G181" i="101" s="1"/>
  <c r="J181" i="101" s="1"/>
  <c r="G181" i="102" s="1"/>
  <c r="J181" i="102" s="1"/>
  <c r="G84" i="99"/>
  <c r="J84" i="99" s="1"/>
  <c r="G84" i="100" s="1"/>
  <c r="J84" i="100" s="1"/>
  <c r="G84" i="101" s="1"/>
  <c r="J84" i="101" s="1"/>
  <c r="G84" i="102" s="1"/>
  <c r="J84" i="102" s="1"/>
  <c r="G226" i="99"/>
  <c r="J226" i="99" s="1"/>
  <c r="G226" i="100" s="1"/>
  <c r="J226" i="100" s="1"/>
  <c r="G226" i="101" s="1"/>
  <c r="J226" i="101" s="1"/>
  <c r="G226" i="102" s="1"/>
  <c r="J226" i="102" s="1"/>
  <c r="G148" i="99"/>
  <c r="J148" i="99" s="1"/>
  <c r="G148" i="100" s="1"/>
  <c r="J148" i="100" s="1"/>
  <c r="G148" i="101" s="1"/>
  <c r="J148" i="101" s="1"/>
  <c r="G148" i="102" s="1"/>
  <c r="J148" i="102" s="1"/>
  <c r="G213" i="99"/>
  <c r="J213" i="99" s="1"/>
  <c r="G213" i="100" s="1"/>
  <c r="J213" i="100" s="1"/>
  <c r="G213" i="101" s="1"/>
  <c r="J213" i="101" s="1"/>
  <c r="G213" i="102" s="1"/>
  <c r="J213" i="102" s="1"/>
  <c r="G155" i="99"/>
  <c r="J155" i="99" s="1"/>
  <c r="G155" i="100" s="1"/>
  <c r="J155" i="100" s="1"/>
  <c r="G155" i="101" s="1"/>
  <c r="J155" i="101" s="1"/>
  <c r="G155" i="102" s="1"/>
  <c r="J155" i="102" s="1"/>
  <c r="G151" i="99"/>
  <c r="J151" i="99" s="1"/>
  <c r="G151" i="100" s="1"/>
  <c r="J151" i="100" s="1"/>
  <c r="G151" i="101" s="1"/>
  <c r="J151" i="101" s="1"/>
  <c r="G151" i="102" s="1"/>
  <c r="J151" i="102" s="1"/>
  <c r="G152" i="99"/>
  <c r="J152" i="99" s="1"/>
  <c r="G152" i="100" s="1"/>
  <c r="J152" i="100" s="1"/>
  <c r="G152" i="101" s="1"/>
  <c r="J152" i="101" s="1"/>
  <c r="G152" i="102" s="1"/>
  <c r="J152" i="102" s="1"/>
  <c r="G208" i="99"/>
  <c r="J208" i="99" s="1"/>
  <c r="G208" i="100" s="1"/>
  <c r="J208" i="100" s="1"/>
  <c r="G208" i="101" s="1"/>
  <c r="J208" i="101" s="1"/>
  <c r="G208" i="102" s="1"/>
  <c r="J208" i="102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205" i="99"/>
  <c r="J205" i="99" s="1"/>
  <c r="G205" i="100" s="1"/>
  <c r="J205" i="100" s="1"/>
  <c r="G205" i="101" s="1"/>
  <c r="J205" i="101" s="1"/>
  <c r="G205" i="102" s="1"/>
  <c r="J205" i="102" s="1"/>
  <c r="G194" i="99"/>
  <c r="J194" i="99" s="1"/>
  <c r="G194" i="100" s="1"/>
  <c r="J194" i="100" s="1"/>
  <c r="G194" i="101" s="1"/>
  <c r="J194" i="101" s="1"/>
  <c r="G194" i="102" s="1"/>
  <c r="J194" i="102" s="1"/>
  <c r="G126" i="99"/>
  <c r="J126" i="99" s="1"/>
  <c r="G126" i="100" s="1"/>
  <c r="J126" i="100" s="1"/>
  <c r="G126" i="101" s="1"/>
  <c r="J126" i="101" s="1"/>
  <c r="G126" i="102" s="1"/>
  <c r="J126" i="102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93" i="86" s="1"/>
  <c r="J93" i="86" s="1"/>
  <c r="G144" i="85"/>
  <c r="J144" i="85" s="1"/>
  <c r="G144" i="86" s="1"/>
  <c r="J144" i="86" s="1"/>
  <c r="G85" i="85"/>
  <c r="J85" i="85" s="1"/>
  <c r="G85" i="86" s="1"/>
  <c r="J85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160" i="85"/>
  <c r="J160" i="85" s="1"/>
  <c r="G160" i="86" s="1"/>
  <c r="J160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30" i="85"/>
  <c r="J130" i="85" s="1"/>
  <c r="G130" i="86" s="1"/>
  <c r="J130" i="86" s="1"/>
  <c r="G164" i="85"/>
  <c r="J164" i="85" s="1"/>
  <c r="G164" i="86" s="1"/>
  <c r="J164" i="86" s="1"/>
  <c r="G158" i="85"/>
  <c r="J158" i="85" s="1"/>
  <c r="G158" i="86" s="1"/>
  <c r="J158" i="86" s="1"/>
  <c r="G215" i="85"/>
  <c r="J215" i="85" s="1"/>
  <c r="G215" i="86" s="1"/>
  <c r="J215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72" i="85"/>
  <c r="J172" i="85" s="1"/>
  <c r="G172" i="86" s="1"/>
  <c r="J172" i="86" s="1"/>
  <c r="G123" i="85"/>
  <c r="J123" i="85" s="1"/>
  <c r="G123" i="86" s="1"/>
  <c r="J123" i="86" s="1"/>
  <c r="G168" i="85"/>
  <c r="J168" i="85" s="1"/>
  <c r="G168" i="86" s="1"/>
  <c r="J168" i="86" s="1"/>
  <c r="G220" i="85"/>
  <c r="J220" i="85" s="1"/>
  <c r="G220" i="86" s="1"/>
  <c r="J220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18" i="85"/>
  <c r="J118" i="85" s="1"/>
  <c r="G118" i="86" s="1"/>
  <c r="J118" i="86" s="1"/>
  <c r="G166" i="85"/>
  <c r="J166" i="85" s="1"/>
  <c r="G166" i="86" s="1"/>
  <c r="J166" i="86" s="1"/>
  <c r="G230" i="85"/>
  <c r="J230" i="85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95" i="85"/>
  <c r="J95" i="85" s="1"/>
  <c r="G95" i="86" s="1"/>
  <c r="J95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101" i="85"/>
  <c r="J101" i="85" s="1"/>
  <c r="G101" i="86" s="1"/>
  <c r="J101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G82" i="84"/>
  <c r="J82" i="84" s="1"/>
  <c r="G131" i="82"/>
  <c r="J131" i="82" s="1"/>
  <c r="G134" i="82"/>
  <c r="J134" i="82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G108" i="85"/>
  <c r="J108" i="85" s="1"/>
  <c r="G119" i="84"/>
  <c r="J119" i="84" s="1"/>
  <c r="G161" i="84"/>
  <c r="J161" i="84" s="1"/>
  <c r="G38" i="84"/>
  <c r="J38" i="84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104" i="86"/>
  <c r="J104" i="86" s="1"/>
  <c r="J258" i="86"/>
  <c r="G233" i="86"/>
  <c r="J233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G235" i="85" l="1"/>
  <c r="J235" i="85" s="1"/>
  <c r="G227" i="85"/>
  <c r="J227" i="85" s="1"/>
  <c r="G88" i="85"/>
  <c r="J88" i="85" s="1"/>
  <c r="G87" i="85"/>
  <c r="J87" i="85" s="1"/>
  <c r="G88" i="86" s="1"/>
  <c r="J88" i="86" s="1"/>
  <c r="G86" i="85"/>
  <c r="J86" i="85" s="1"/>
  <c r="G86" i="86" s="1"/>
  <c r="J86" i="86" s="1"/>
  <c r="G236" i="85"/>
  <c r="J236" i="85" s="1"/>
  <c r="G228" i="85"/>
  <c r="J228" i="85" s="1"/>
  <c r="G208" i="103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237" i="105"/>
  <c r="J237" i="105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231" i="99"/>
  <c r="J231" i="99" s="1"/>
  <c r="G231" i="100" s="1"/>
  <c r="J231" i="100" s="1"/>
  <c r="G228" i="86"/>
  <c r="J228" i="86" s="1"/>
  <c r="G236" i="87" s="1"/>
  <c r="J236" i="87" s="1"/>
  <c r="G236" i="86"/>
  <c r="J236" i="86" s="1"/>
  <c r="G227" i="86"/>
  <c r="J227" i="86" s="1"/>
  <c r="G235" i="87" s="1"/>
  <c r="J235" i="87" s="1"/>
  <c r="G235" i="86"/>
  <c r="J235" i="86" s="1"/>
  <c r="G229" i="105"/>
  <c r="J229" i="105" s="1"/>
  <c r="G239" i="100"/>
  <c r="J239" i="100" s="1"/>
  <c r="G230" i="86"/>
  <c r="J230" i="86" s="1"/>
  <c r="G238" i="87" s="1"/>
  <c r="J238" i="87" s="1"/>
  <c r="G238" i="86"/>
  <c r="J238" i="86" s="1"/>
  <c r="G232" i="95"/>
  <c r="J232" i="95" s="1"/>
  <c r="G234" i="85"/>
  <c r="J234" i="85" s="1"/>
  <c r="G259" i="85"/>
  <c r="J259" i="85" s="1"/>
  <c r="G173" i="85"/>
  <c r="J173" i="85" s="1"/>
  <c r="G174" i="85"/>
  <c r="J174" i="85" s="1"/>
  <c r="G103" i="85"/>
  <c r="J103" i="85" s="1"/>
  <c r="G102" i="85"/>
  <c r="J102" i="85" s="1"/>
  <c r="G150" i="99"/>
  <c r="J150" i="99" s="1"/>
  <c r="G150" i="100" s="1"/>
  <c r="J150" i="100" s="1"/>
  <c r="G150" i="101" s="1"/>
  <c r="J150" i="101" s="1"/>
  <c r="G150" i="102" s="1"/>
  <c r="J150" i="102" s="1"/>
  <c r="G211" i="99"/>
  <c r="J211" i="99" s="1"/>
  <c r="G211" i="100" s="1"/>
  <c r="J211" i="100" s="1"/>
  <c r="G211" i="101" s="1"/>
  <c r="J211" i="101" s="1"/>
  <c r="G211" i="102" s="1"/>
  <c r="J211" i="102" s="1"/>
  <c r="G9" i="99"/>
  <c r="J9" i="99" s="1"/>
  <c r="G9" i="100" s="1"/>
  <c r="J9" i="100" s="1"/>
  <c r="G9" i="101" s="1"/>
  <c r="J9" i="101" s="1"/>
  <c r="G9" i="102" s="1"/>
  <c r="J9" i="102" s="1"/>
  <c r="G195" i="99"/>
  <c r="J195" i="99" s="1"/>
  <c r="G195" i="100" s="1"/>
  <c r="J195" i="100" s="1"/>
  <c r="G195" i="101" s="1"/>
  <c r="J195" i="101" s="1"/>
  <c r="G195" i="102" s="1"/>
  <c r="J195" i="102" s="1"/>
  <c r="G149" i="99"/>
  <c r="J149" i="99" s="1"/>
  <c r="G149" i="100" s="1"/>
  <c r="J149" i="100" s="1"/>
  <c r="G149" i="101" s="1"/>
  <c r="J149" i="101" s="1"/>
  <c r="G149" i="102" s="1"/>
  <c r="J149" i="102" s="1"/>
  <c r="G10" i="99"/>
  <c r="J10" i="99" s="1"/>
  <c r="G10" i="100" s="1"/>
  <c r="J10" i="100" s="1"/>
  <c r="G10" i="101" s="1"/>
  <c r="J10" i="101" s="1"/>
  <c r="G10" i="102" s="1"/>
  <c r="J10" i="102" s="1"/>
  <c r="G128" i="99"/>
  <c r="J128" i="99" s="1"/>
  <c r="G128" i="100" s="1"/>
  <c r="J128" i="100" s="1"/>
  <c r="G128" i="101" s="1"/>
  <c r="J128" i="101" s="1"/>
  <c r="G128" i="102" s="1"/>
  <c r="J128" i="102" s="1"/>
  <c r="G198" i="99"/>
  <c r="J198" i="99" s="1"/>
  <c r="G198" i="100" s="1"/>
  <c r="J198" i="100" s="1"/>
  <c r="G198" i="101" s="1"/>
  <c r="J198" i="101" s="1"/>
  <c r="G198" i="102" s="1"/>
  <c r="J198" i="102" s="1"/>
  <c r="G197" i="99"/>
  <c r="J197" i="99" s="1"/>
  <c r="G197" i="100" s="1"/>
  <c r="J197" i="100" s="1"/>
  <c r="G197" i="101" s="1"/>
  <c r="J197" i="101" s="1"/>
  <c r="G197" i="102" s="1"/>
  <c r="J197" i="102" s="1"/>
  <c r="G156" i="99"/>
  <c r="J156" i="99" s="1"/>
  <c r="G156" i="100" s="1"/>
  <c r="J156" i="100" s="1"/>
  <c r="G156" i="101" s="1"/>
  <c r="J156" i="101" s="1"/>
  <c r="G156" i="102" s="1"/>
  <c r="J156" i="102" s="1"/>
  <c r="G39" i="99"/>
  <c r="J39" i="99" s="1"/>
  <c r="G39" i="100" s="1"/>
  <c r="J39" i="100" s="1"/>
  <c r="G39" i="101" s="1"/>
  <c r="J39" i="101" s="1"/>
  <c r="G39" i="102" s="1"/>
  <c r="J39" i="102" s="1"/>
  <c r="G196" i="99"/>
  <c r="J196" i="99" s="1"/>
  <c r="G196" i="100" s="1"/>
  <c r="J196" i="100" s="1"/>
  <c r="G196" i="101" s="1"/>
  <c r="J196" i="101" s="1"/>
  <c r="G196" i="102" s="1"/>
  <c r="J196" i="102" s="1"/>
  <c r="G202" i="99"/>
  <c r="J202" i="99" s="1"/>
  <c r="G202" i="100" s="1"/>
  <c r="J202" i="100" s="1"/>
  <c r="G202" i="101" s="1"/>
  <c r="J202" i="101" s="1"/>
  <c r="G202" i="102" s="1"/>
  <c r="J202" i="102" s="1"/>
  <c r="G210" i="99"/>
  <c r="J210" i="99" s="1"/>
  <c r="G210" i="100" s="1"/>
  <c r="J210" i="100" s="1"/>
  <c r="G210" i="101" s="1"/>
  <c r="J210" i="101" s="1"/>
  <c r="G210" i="102" s="1"/>
  <c r="J210" i="102" s="1"/>
  <c r="G157" i="99"/>
  <c r="J157" i="99" s="1"/>
  <c r="G157" i="100" s="1"/>
  <c r="J157" i="100" s="1"/>
  <c r="G157" i="101" s="1"/>
  <c r="J157" i="101" s="1"/>
  <c r="G157" i="102" s="1"/>
  <c r="J157" i="102" s="1"/>
  <c r="G203" i="99"/>
  <c r="J203" i="99" s="1"/>
  <c r="G203" i="100" s="1"/>
  <c r="J203" i="100" s="1"/>
  <c r="G203" i="101" s="1"/>
  <c r="J203" i="101" s="1"/>
  <c r="G203" i="102" s="1"/>
  <c r="J203" i="102" s="1"/>
  <c r="G11" i="99"/>
  <c r="J11" i="99" s="1"/>
  <c r="G11" i="100" s="1"/>
  <c r="J11" i="100" s="1"/>
  <c r="G11" i="101" s="1"/>
  <c r="J11" i="101" s="1"/>
  <c r="G11" i="102" s="1"/>
  <c r="J11" i="102" s="1"/>
  <c r="G147" i="99"/>
  <c r="J147" i="99" s="1"/>
  <c r="G147" i="100" s="1"/>
  <c r="J147" i="100" s="1"/>
  <c r="G147" i="101" s="1"/>
  <c r="J147" i="101" s="1"/>
  <c r="G147" i="102" s="1"/>
  <c r="J147" i="102" s="1"/>
  <c r="G182" i="99"/>
  <c r="J182" i="99" s="1"/>
  <c r="G182" i="100" s="1"/>
  <c r="J182" i="100" s="1"/>
  <c r="G182" i="101" s="1"/>
  <c r="J182" i="101" s="1"/>
  <c r="G182" i="102" s="1"/>
  <c r="J182" i="102" s="1"/>
  <c r="G204" i="99"/>
  <c r="J204" i="99" s="1"/>
  <c r="G204" i="100" s="1"/>
  <c r="J204" i="100" s="1"/>
  <c r="G204" i="101" s="1"/>
  <c r="J204" i="101" s="1"/>
  <c r="G204" i="102" s="1"/>
  <c r="J204" i="102" s="1"/>
  <c r="G212" i="99"/>
  <c r="J212" i="99" s="1"/>
  <c r="G212" i="100" s="1"/>
  <c r="J212" i="100" s="1"/>
  <c r="G212" i="101" s="1"/>
  <c r="J212" i="101" s="1"/>
  <c r="G212" i="102" s="1"/>
  <c r="J212" i="102" s="1"/>
  <c r="G79" i="87"/>
  <c r="J79" i="87" s="1"/>
  <c r="G167" i="87"/>
  <c r="J167" i="87" s="1"/>
  <c r="G160" i="87"/>
  <c r="J160" i="87" s="1"/>
  <c r="G120" i="87"/>
  <c r="J120" i="87" s="1"/>
  <c r="G227" i="87"/>
  <c r="J227" i="87" s="1"/>
  <c r="G235" i="88" s="1"/>
  <c r="J235" i="88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30" i="87"/>
  <c r="J230" i="87" s="1"/>
  <c r="G238" i="88" s="1"/>
  <c r="J238" i="88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7" i="89" s="1"/>
  <c r="J97" i="89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G144" i="87"/>
  <c r="J144" i="87" s="1"/>
  <c r="G69" i="87"/>
  <c r="J69" i="87" s="1"/>
  <c r="G228" i="87"/>
  <c r="J228" i="87" s="1"/>
  <c r="G236" i="88" s="1"/>
  <c r="J236" i="88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21" i="87" s="1"/>
  <c r="J21" i="87" s="1"/>
  <c r="G38" i="85"/>
  <c r="J38" i="85" s="1"/>
  <c r="G38" i="86" s="1"/>
  <c r="J38" i="86" s="1"/>
  <c r="G26" i="86"/>
  <c r="J26" i="86" s="1"/>
  <c r="G26" i="87" s="1"/>
  <c r="J26" i="87" s="1"/>
  <c r="G122" i="85"/>
  <c r="J122" i="85" s="1"/>
  <c r="G122" i="86" s="1"/>
  <c r="J122" i="86" s="1"/>
  <c r="G22" i="86"/>
  <c r="J22" i="86" s="1"/>
  <c r="G22" i="87" s="1"/>
  <c r="J22" i="87" s="1"/>
  <c r="G23" i="86"/>
  <c r="J23" i="86" s="1"/>
  <c r="G23" i="87" s="1"/>
  <c r="J23" i="87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5" i="87" s="1"/>
  <c r="J25" i="87" s="1"/>
  <c r="G24" i="86"/>
  <c r="J24" i="86" s="1"/>
  <c r="G24" i="87" s="1"/>
  <c r="J24" i="87" s="1"/>
  <c r="G20" i="86"/>
  <c r="J20" i="86" s="1"/>
  <c r="G20" i="87" s="1"/>
  <c r="J20" i="87" s="1"/>
  <c r="G19" i="86"/>
  <c r="J19" i="86" s="1"/>
  <c r="G19" i="87" s="1"/>
  <c r="J19" i="87" s="1"/>
  <c r="G131" i="83"/>
  <c r="J131" i="83" s="1"/>
  <c r="G134" i="83"/>
  <c r="J134" i="83" s="1"/>
  <c r="G82" i="85"/>
  <c r="J82" i="85" s="1"/>
  <c r="G112" i="86"/>
  <c r="J112" i="86" s="1"/>
  <c r="G107" i="86"/>
  <c r="J107" i="86" s="1"/>
  <c r="G108" i="86"/>
  <c r="J108" i="86" s="1"/>
  <c r="G175" i="95"/>
  <c r="J175" i="95" s="1"/>
  <c r="G116" i="86"/>
  <c r="J116" i="86" s="1"/>
  <c r="G58" i="86"/>
  <c r="J58" i="86" s="1"/>
  <c r="G55" i="86"/>
  <c r="J55" i="86" s="1"/>
  <c r="G48" i="86"/>
  <c r="J48" i="86" s="1"/>
  <c r="G43" i="86"/>
  <c r="J43" i="86" s="1"/>
  <c r="G113" i="104"/>
  <c r="J113" i="104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G111" i="86"/>
  <c r="J111" i="86" s="1"/>
  <c r="G71" i="95"/>
  <c r="J71" i="95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J258" i="87"/>
  <c r="G233" i="87"/>
  <c r="J233" i="87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148" i="104" l="1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37" i="106"/>
  <c r="J237" i="106" s="1"/>
  <c r="G87" i="87"/>
  <c r="J87" i="87" s="1"/>
  <c r="G88" i="88" s="1"/>
  <c r="J88" i="88" s="1"/>
  <c r="G86" i="87"/>
  <c r="J86" i="87" s="1"/>
  <c r="G87" i="88" s="1"/>
  <c r="J87" i="88" s="1"/>
  <c r="G88" i="89" s="1"/>
  <c r="J88" i="89" s="1"/>
  <c r="G87" i="86"/>
  <c r="J87" i="86" s="1"/>
  <c r="G88" i="87" s="1"/>
  <c r="J88" i="87" s="1"/>
  <c r="G231" i="101"/>
  <c r="J231" i="101" s="1"/>
  <c r="G239" i="101"/>
  <c r="J239" i="101" s="1"/>
  <c r="G234" i="86"/>
  <c r="J234" i="86" s="1"/>
  <c r="G229" i="106"/>
  <c r="J229" i="106" s="1"/>
  <c r="J240" i="96"/>
  <c r="G232" i="96"/>
  <c r="J232" i="96" s="1"/>
  <c r="G259" i="86"/>
  <c r="J259" i="86" s="1"/>
  <c r="G173" i="86"/>
  <c r="J173" i="86" s="1"/>
  <c r="G174" i="86"/>
  <c r="J174" i="86" s="1"/>
  <c r="G103" i="86"/>
  <c r="J103" i="86" s="1"/>
  <c r="G102" i="86"/>
  <c r="J102" i="86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90" i="89" s="1"/>
  <c r="J90" i="89" s="1"/>
  <c r="G38" i="87"/>
  <c r="J38" i="87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65" i="87"/>
  <c r="J165" i="87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J23" i="88" s="1"/>
  <c r="G23" i="89" s="1"/>
  <c r="J23" i="89" s="1"/>
  <c r="G144" i="88"/>
  <c r="J144" i="88" s="1"/>
  <c r="G144" i="89" s="1"/>
  <c r="J144" i="89" s="1"/>
  <c r="G154" i="88"/>
  <c r="J154" i="88" s="1"/>
  <c r="G154" i="89" s="1"/>
  <c r="J154" i="89" s="1"/>
  <c r="G230" i="88"/>
  <c r="J230" i="88" s="1"/>
  <c r="G98" i="88"/>
  <c r="J98" i="88" s="1"/>
  <c r="G98" i="89" s="1"/>
  <c r="J98" i="89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J25" i="88" s="1"/>
  <c r="G25" i="89" s="1"/>
  <c r="J2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161" i="87"/>
  <c r="J161" i="87" s="1"/>
  <c r="G86" i="88"/>
  <c r="J86" i="88" s="1"/>
  <c r="G96" i="87"/>
  <c r="J96" i="87" s="1"/>
  <c r="G73" i="88"/>
  <c r="J73" i="88" s="1"/>
  <c r="G73" i="89" s="1"/>
  <c r="J73" i="89" s="1"/>
  <c r="G184" i="88"/>
  <c r="J184" i="88" s="1"/>
  <c r="G184" i="89" s="1"/>
  <c r="J184" i="89" s="1"/>
  <c r="G221" i="87"/>
  <c r="J221" i="87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41" i="88" s="1"/>
  <c r="J41" i="88" s="1"/>
  <c r="G28" i="87"/>
  <c r="J28" i="87" s="1"/>
  <c r="G28" i="88" s="1"/>
  <c r="J28" i="88" s="1"/>
  <c r="G42" i="87"/>
  <c r="J42" i="87" s="1"/>
  <c r="G42" i="88" s="1"/>
  <c r="J42" i="88" s="1"/>
  <c r="G53" i="87"/>
  <c r="J53" i="87" s="1"/>
  <c r="G53" i="88" s="1"/>
  <c r="J53" i="88" s="1"/>
  <c r="G34" i="87"/>
  <c r="J34" i="87" s="1"/>
  <c r="G34" i="88" s="1"/>
  <c r="J34" i="88" s="1"/>
  <c r="G107" i="87"/>
  <c r="J107" i="87" s="1"/>
  <c r="G58" i="87"/>
  <c r="J58" i="87" s="1"/>
  <c r="G58" i="88" s="1"/>
  <c r="J58" i="88" s="1"/>
  <c r="G26" i="88"/>
  <c r="J26" i="88" s="1"/>
  <c r="G26" i="89" s="1"/>
  <c r="J26" i="89" s="1"/>
  <c r="G50" i="87"/>
  <c r="J50" i="87" s="1"/>
  <c r="G50" i="88" s="1"/>
  <c r="J50" i="88" s="1"/>
  <c r="G31" i="87"/>
  <c r="J31" i="87" s="1"/>
  <c r="G31" i="88" s="1"/>
  <c r="J31" i="88" s="1"/>
  <c r="G27" i="87"/>
  <c r="J27" i="87" s="1"/>
  <c r="G27" i="88" s="1"/>
  <c r="J27" i="88" s="1"/>
  <c r="G52" i="87"/>
  <c r="J52" i="87" s="1"/>
  <c r="G52" i="88" s="1"/>
  <c r="J52" i="88" s="1"/>
  <c r="G116" i="87"/>
  <c r="J116" i="87" s="1"/>
  <c r="G32" i="87"/>
  <c r="J32" i="87" s="1"/>
  <c r="G32" i="88" s="1"/>
  <c r="J32" i="88" s="1"/>
  <c r="G40" i="87"/>
  <c r="J40" i="87" s="1"/>
  <c r="G40" i="88" s="1"/>
  <c r="J40" i="88" s="1"/>
  <c r="G30" i="87"/>
  <c r="J30" i="87" s="1"/>
  <c r="G30" i="88" s="1"/>
  <c r="J30" i="88" s="1"/>
  <c r="G29" i="87"/>
  <c r="J29" i="87" s="1"/>
  <c r="G29" i="88" s="1"/>
  <c r="J29" i="88" s="1"/>
  <c r="G56" i="87"/>
  <c r="J56" i="87" s="1"/>
  <c r="G56" i="88" s="1"/>
  <c r="J56" i="88" s="1"/>
  <c r="G112" i="87"/>
  <c r="J112" i="87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57" i="88" s="1"/>
  <c r="J57" i="88" s="1"/>
  <c r="G117" i="87"/>
  <c r="J117" i="87" s="1"/>
  <c r="G33" i="87"/>
  <c r="J33" i="87" s="1"/>
  <c r="G33" i="88" s="1"/>
  <c r="J33" i="88" s="1"/>
  <c r="G43" i="87"/>
  <c r="J43" i="87" s="1"/>
  <c r="G43" i="88" s="1"/>
  <c r="J43" i="88" s="1"/>
  <c r="G108" i="87"/>
  <c r="J108" i="87" s="1"/>
  <c r="G110" i="87"/>
  <c r="J110" i="87" s="1"/>
  <c r="G54" i="87"/>
  <c r="J54" i="87" s="1"/>
  <c r="G54" i="88" s="1"/>
  <c r="J54" i="88" s="1"/>
  <c r="G111" i="87"/>
  <c r="J111" i="87" s="1"/>
  <c r="G47" i="87"/>
  <c r="J47" i="87" s="1"/>
  <c r="G47" i="88" s="1"/>
  <c r="J47" i="88" s="1"/>
  <c r="G214" i="85"/>
  <c r="J214" i="85" s="1"/>
  <c r="G214" i="86" s="1"/>
  <c r="J214" i="86" s="1"/>
  <c r="G48" i="87"/>
  <c r="J48" i="87" s="1"/>
  <c r="G48" i="88" s="1"/>
  <c r="J48" i="88" s="1"/>
  <c r="G49" i="87"/>
  <c r="J49" i="87" s="1"/>
  <c r="G49" i="88" s="1"/>
  <c r="J49" i="88" s="1"/>
  <c r="G24" i="88"/>
  <c r="J24" i="88" s="1"/>
  <c r="G24" i="89" s="1"/>
  <c r="J24" i="89" s="1"/>
  <c r="G22" i="88"/>
  <c r="J22" i="88" s="1"/>
  <c r="G22" i="89" s="1"/>
  <c r="J22" i="89" s="1"/>
  <c r="G19" i="88"/>
  <c r="J19" i="88" s="1"/>
  <c r="G19" i="89" s="1"/>
  <c r="J19" i="89" s="1"/>
  <c r="G115" i="87"/>
  <c r="J115" i="87" s="1"/>
  <c r="G37" i="87"/>
  <c r="J37" i="87" s="1"/>
  <c r="G37" i="88" s="1"/>
  <c r="J37" i="88" s="1"/>
  <c r="G59" i="87"/>
  <c r="J59" i="87" s="1"/>
  <c r="G59" i="88" s="1"/>
  <c r="J59" i="88" s="1"/>
  <c r="G36" i="87"/>
  <c r="J36" i="87" s="1"/>
  <c r="G36" i="88" s="1"/>
  <c r="J36" i="88" s="1"/>
  <c r="G21" i="88"/>
  <c r="J21" i="88" s="1"/>
  <c r="G21" i="89" s="1"/>
  <c r="J21" i="89" s="1"/>
  <c r="G44" i="87"/>
  <c r="J44" i="87" s="1"/>
  <c r="G44" i="88" s="1"/>
  <c r="J44" i="88" s="1"/>
  <c r="G46" i="87"/>
  <c r="J46" i="87" s="1"/>
  <c r="G46" i="88" s="1"/>
  <c r="J46" i="88" s="1"/>
  <c r="G51" i="87"/>
  <c r="J51" i="87" s="1"/>
  <c r="G51" i="88" s="1"/>
  <c r="J51" i="88" s="1"/>
  <c r="G55" i="87"/>
  <c r="J55" i="87" s="1"/>
  <c r="G55" i="88" s="1"/>
  <c r="J55" i="88" s="1"/>
  <c r="G119" i="87"/>
  <c r="J119" i="87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82" i="86"/>
  <c r="J82" i="86" s="1"/>
  <c r="G131" i="84"/>
  <c r="J131" i="84" s="1"/>
  <c r="G134" i="84"/>
  <c r="J134" i="84" s="1"/>
  <c r="G224" i="89"/>
  <c r="J224" i="89" s="1"/>
  <c r="G97" i="90"/>
  <c r="J97" i="90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233" i="88"/>
  <c r="J233" i="88" s="1"/>
  <c r="G104" i="88"/>
  <c r="J104" i="88" s="1"/>
  <c r="J258" i="88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39" i="104" l="1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237" i="107"/>
  <c r="J237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G87" i="89"/>
  <c r="J87" i="89" s="1"/>
  <c r="G88" i="90" s="1"/>
  <c r="J88" i="90" s="1"/>
  <c r="G230" i="89"/>
  <c r="J230" i="89" s="1"/>
  <c r="G238" i="89"/>
  <c r="J238" i="89" s="1"/>
  <c r="G229" i="107"/>
  <c r="J229" i="107" s="1"/>
  <c r="G234" i="87"/>
  <c r="J234" i="87" s="1"/>
  <c r="G228" i="89"/>
  <c r="J228" i="89" s="1"/>
  <c r="G236" i="89"/>
  <c r="J236" i="89" s="1"/>
  <c r="G227" i="89"/>
  <c r="J227" i="89" s="1"/>
  <c r="G235" i="89"/>
  <c r="J235" i="89" s="1"/>
  <c r="G232" i="97"/>
  <c r="J232" i="97" s="1"/>
  <c r="J240" i="97"/>
  <c r="G231" i="102"/>
  <c r="J231" i="102" s="1"/>
  <c r="G239" i="102"/>
  <c r="J239" i="102" s="1"/>
  <c r="G259" i="87"/>
  <c r="J259" i="87" s="1"/>
  <c r="G173" i="87"/>
  <c r="J173" i="87" s="1"/>
  <c r="G174" i="87"/>
  <c r="J174" i="87" s="1"/>
  <c r="G103" i="87"/>
  <c r="J103" i="87" s="1"/>
  <c r="G102" i="87"/>
  <c r="J102" i="87" s="1"/>
  <c r="G71" i="98"/>
  <c r="J71" i="98" s="1"/>
  <c r="G70" i="98"/>
  <c r="J70" i="98" s="1"/>
  <c r="G175" i="98"/>
  <c r="J175" i="98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214" i="87"/>
  <c r="J214" i="87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G131" i="85"/>
  <c r="J131" i="85" s="1"/>
  <c r="G82" i="87"/>
  <c r="J82" i="87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44" i="89"/>
  <c r="J44" i="89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42" i="89"/>
  <c r="J42" i="89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43" i="89"/>
  <c r="J43" i="89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J258" i="89"/>
  <c r="G104" i="89"/>
  <c r="J104" i="89" s="1"/>
  <c r="G233" i="89"/>
  <c r="J233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202" i="105" l="1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G87" i="90"/>
  <c r="J87" i="90" s="1"/>
  <c r="G88" i="91" s="1"/>
  <c r="J88" i="91" s="1"/>
  <c r="G228" i="90"/>
  <c r="J228" i="90" s="1"/>
  <c r="G236" i="90"/>
  <c r="J236" i="90" s="1"/>
  <c r="G234" i="88"/>
  <c r="J234" i="88" s="1"/>
  <c r="J240" i="98"/>
  <c r="G232" i="98"/>
  <c r="J232" i="98" s="1"/>
  <c r="G231" i="103"/>
  <c r="J231" i="103" s="1"/>
  <c r="G239" i="103"/>
  <c r="J239" i="103" s="1"/>
  <c r="G227" i="90"/>
  <c r="J227" i="90" s="1"/>
  <c r="G235" i="90"/>
  <c r="J235" i="90" s="1"/>
  <c r="G230" i="90"/>
  <c r="J230" i="90" s="1"/>
  <c r="G238" i="90"/>
  <c r="J238" i="90" s="1"/>
  <c r="G259" i="88"/>
  <c r="J259" i="88" s="1"/>
  <c r="G173" i="88"/>
  <c r="J173" i="88" s="1"/>
  <c r="G174" i="88"/>
  <c r="J174" i="88" s="1"/>
  <c r="G103" i="88"/>
  <c r="J103" i="88" s="1"/>
  <c r="G102" i="88"/>
  <c r="J102" i="88" s="1"/>
  <c r="G175" i="99"/>
  <c r="J175" i="99" s="1"/>
  <c r="G175" i="100" s="1"/>
  <c r="J175" i="100" s="1"/>
  <c r="G175" i="101" s="1"/>
  <c r="J175" i="101" s="1"/>
  <c r="G175" i="102" s="1"/>
  <c r="J175" i="102" s="1"/>
  <c r="G70" i="99"/>
  <c r="J70" i="99" s="1"/>
  <c r="G70" i="100" s="1"/>
  <c r="J70" i="100" s="1"/>
  <c r="G70" i="101" s="1"/>
  <c r="J70" i="101" s="1"/>
  <c r="G70" i="102" s="1"/>
  <c r="J70" i="102" s="1"/>
  <c r="G71" i="99"/>
  <c r="J71" i="99" s="1"/>
  <c r="G71" i="100" s="1"/>
  <c r="J71" i="100" s="1"/>
  <c r="G71" i="101" s="1"/>
  <c r="J71" i="101" s="1"/>
  <c r="G71" i="102" s="1"/>
  <c r="J71" i="102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3" i="87" s="1"/>
  <c r="J13" i="87" s="1"/>
  <c r="G18" i="86"/>
  <c r="J18" i="86" s="1"/>
  <c r="G18" i="87" s="1"/>
  <c r="J18" i="87" s="1"/>
  <c r="G6" i="86"/>
  <c r="J6" i="86" s="1"/>
  <c r="G6" i="87" s="1"/>
  <c r="J6" i="87" s="1"/>
  <c r="G15" i="86"/>
  <c r="J15" i="86" s="1"/>
  <c r="G15" i="87" s="1"/>
  <c r="J15" i="87" s="1"/>
  <c r="G8" i="86"/>
  <c r="J8" i="86" s="1"/>
  <c r="G8" i="87" s="1"/>
  <c r="J8" i="87" s="1"/>
  <c r="G16" i="86"/>
  <c r="J16" i="86" s="1"/>
  <c r="G16" i="87" s="1"/>
  <c r="J16" i="87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17" i="87" s="1"/>
  <c r="J17" i="87" s="1"/>
  <c r="G74" i="91"/>
  <c r="J74" i="91" s="1"/>
  <c r="G74" i="92" s="1"/>
  <c r="J74" i="92" s="1"/>
  <c r="G14" i="86"/>
  <c r="J14" i="86" s="1"/>
  <c r="G14" i="87" s="1"/>
  <c r="J14" i="87" s="1"/>
  <c r="G7" i="86"/>
  <c r="J7" i="86" s="1"/>
  <c r="G7" i="87" s="1"/>
  <c r="J7" i="87" s="1"/>
  <c r="G117" i="90"/>
  <c r="J117" i="90" s="1"/>
  <c r="G117" i="91" s="1"/>
  <c r="J117" i="91" s="1"/>
  <c r="G117" i="92" s="1"/>
  <c r="J117" i="92" s="1"/>
  <c r="G214" i="88"/>
  <c r="J214" i="88" s="1"/>
  <c r="G214" i="89" s="1"/>
  <c r="J214" i="89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104" i="90"/>
  <c r="J104" i="90" s="1"/>
  <c r="G233" i="90"/>
  <c r="J233" i="90" s="1"/>
  <c r="J258" i="90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71" i="103" l="1"/>
  <c r="J71" i="103" s="1"/>
  <c r="G70" i="103"/>
  <c r="J70" i="103" s="1"/>
  <c r="G39" i="107"/>
  <c r="J39" i="107" s="1"/>
  <c r="G175" i="103"/>
  <c r="J175" i="103" s="1"/>
  <c r="G86" i="91"/>
  <c r="J86" i="91" s="1"/>
  <c r="G87" i="91"/>
  <c r="J87" i="91" s="1"/>
  <c r="G88" i="92" s="1"/>
  <c r="J88" i="92" s="1"/>
  <c r="G231" i="104"/>
  <c r="J231" i="104" s="1"/>
  <c r="G239" i="104"/>
  <c r="J239" i="104" s="1"/>
  <c r="J240" i="99"/>
  <c r="G232" i="99"/>
  <c r="J232" i="99" s="1"/>
  <c r="G230" i="91"/>
  <c r="J230" i="91" s="1"/>
  <c r="G238" i="91"/>
  <c r="J238" i="91" s="1"/>
  <c r="G234" i="89"/>
  <c r="J234" i="89" s="1"/>
  <c r="G227" i="91"/>
  <c r="J227" i="91" s="1"/>
  <c r="G235" i="91"/>
  <c r="J235" i="91" s="1"/>
  <c r="G228" i="91"/>
  <c r="J228" i="91" s="1"/>
  <c r="G236" i="91"/>
  <c r="J236" i="91" s="1"/>
  <c r="G259" i="89"/>
  <c r="J259" i="89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G15" i="88"/>
  <c r="J15" i="88" s="1"/>
  <c r="G15" i="89" s="1"/>
  <c r="J15" i="89" s="1"/>
  <c r="G90" i="92"/>
  <c r="J90" i="92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G16" i="88"/>
  <c r="J16" i="88" s="1"/>
  <c r="G16" i="89" s="1"/>
  <c r="J16" i="89" s="1"/>
  <c r="G20" i="92"/>
  <c r="J20" i="92" s="1"/>
  <c r="G8" i="88"/>
  <c r="J8" i="88" s="1"/>
  <c r="G8" i="89" s="1"/>
  <c r="J8" i="89" s="1"/>
  <c r="G7" i="88"/>
  <c r="J7" i="88" s="1"/>
  <c r="G7" i="89" s="1"/>
  <c r="J7" i="89" s="1"/>
  <c r="G26" i="92"/>
  <c r="J26" i="92" s="1"/>
  <c r="G22" i="92"/>
  <c r="J22" i="92" s="1"/>
  <c r="G19" i="92"/>
  <c r="J19" i="92" s="1"/>
  <c r="G24" i="92"/>
  <c r="J24" i="92" s="1"/>
  <c r="G17" i="88"/>
  <c r="J17" i="88" s="1"/>
  <c r="G17" i="89" s="1"/>
  <c r="J17" i="89" s="1"/>
  <c r="G25" i="92"/>
  <c r="J25" i="92" s="1"/>
  <c r="G23" i="92"/>
  <c r="J23" i="92" s="1"/>
  <c r="G131" i="87"/>
  <c r="J131" i="87" s="1"/>
  <c r="G134" i="87"/>
  <c r="J134" i="87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104" i="91"/>
  <c r="J104" i="91" s="1"/>
  <c r="J258" i="9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G70" i="104" l="1"/>
  <c r="J70" i="104" s="1"/>
  <c r="G71" i="104"/>
  <c r="J71" i="104" s="1"/>
  <c r="G175" i="104"/>
  <c r="J175" i="104" s="1"/>
  <c r="G86" i="92"/>
  <c r="J86" i="92" s="1"/>
  <c r="G87" i="92"/>
  <c r="J87" i="92" s="1"/>
  <c r="G88" i="93" s="1"/>
  <c r="J88" i="93" s="1"/>
  <c r="G234" i="90"/>
  <c r="J234" i="90" s="1"/>
  <c r="G230" i="92"/>
  <c r="J230" i="92" s="1"/>
  <c r="G238" i="92"/>
  <c r="J238" i="92" s="1"/>
  <c r="J240" i="100"/>
  <c r="G232" i="100"/>
  <c r="J232" i="100" s="1"/>
  <c r="G259" i="100"/>
  <c r="J259" i="100" s="1"/>
  <c r="G228" i="92"/>
  <c r="J228" i="92" s="1"/>
  <c r="G236" i="92"/>
  <c r="J236" i="92" s="1"/>
  <c r="G227" i="92"/>
  <c r="J227" i="92" s="1"/>
  <c r="G235" i="92"/>
  <c r="J235" i="92" s="1"/>
  <c r="G231" i="105"/>
  <c r="J231" i="105" s="1"/>
  <c r="G239" i="105"/>
  <c r="J239" i="105" s="1"/>
  <c r="G259" i="90"/>
  <c r="J259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G14" i="90"/>
  <c r="J14" i="90" s="1"/>
  <c r="G97" i="94"/>
  <c r="J97" i="94" s="1"/>
  <c r="G82" i="90"/>
  <c r="J82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J258" i="92"/>
  <c r="G104" i="92"/>
  <c r="J104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G175" i="105" l="1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G87" i="93"/>
  <c r="J87" i="93" s="1"/>
  <c r="G88" i="94" s="1"/>
  <c r="J88" i="94" s="1"/>
  <c r="G228" i="93"/>
  <c r="J228" i="93" s="1"/>
  <c r="G236" i="93"/>
  <c r="J236" i="93" s="1"/>
  <c r="G232" i="101"/>
  <c r="J232" i="101" s="1"/>
  <c r="J240" i="101"/>
  <c r="G231" i="106"/>
  <c r="J231" i="106" s="1"/>
  <c r="G239" i="106"/>
  <c r="J239" i="106" s="1"/>
  <c r="G230" i="93"/>
  <c r="J230" i="93" s="1"/>
  <c r="G238" i="93"/>
  <c r="J238" i="93" s="1"/>
  <c r="G227" i="93"/>
  <c r="J227" i="93" s="1"/>
  <c r="G235" i="93"/>
  <c r="J235" i="93" s="1"/>
  <c r="G234" i="91"/>
  <c r="J234" i="91" s="1"/>
  <c r="G259" i="91"/>
  <c r="J259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G186" i="93"/>
  <c r="J186" i="93" s="1"/>
  <c r="G104" i="93"/>
  <c r="J104" i="93" s="1"/>
  <c r="G233" i="93"/>
  <c r="J233" i="93" s="1"/>
  <c r="J258" i="93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G20" i="96" l="1"/>
  <c r="J20" i="96" s="1"/>
  <c r="J20" i="95"/>
  <c r="G86" i="94"/>
  <c r="J86" i="94" s="1"/>
  <c r="G87" i="94"/>
  <c r="J87" i="94" s="1"/>
  <c r="G88" i="95" s="1"/>
  <c r="J88" i="95" s="1"/>
  <c r="G230" i="94"/>
  <c r="J230" i="94" s="1"/>
  <c r="G238" i="94"/>
  <c r="J238" i="94" s="1"/>
  <c r="G239" i="107"/>
  <c r="J239" i="107" s="1"/>
  <c r="G231" i="107"/>
  <c r="J231" i="107" s="1"/>
  <c r="G234" i="92"/>
  <c r="J234" i="92" s="1"/>
  <c r="J240" i="102"/>
  <c r="G232" i="102"/>
  <c r="J232" i="102" s="1"/>
  <c r="G259" i="102"/>
  <c r="J259" i="102" s="1"/>
  <c r="G227" i="94"/>
  <c r="J227" i="94" s="1"/>
  <c r="G235" i="94"/>
  <c r="J235" i="94" s="1"/>
  <c r="G228" i="94"/>
  <c r="J228" i="94" s="1"/>
  <c r="G236" i="94"/>
  <c r="J236" i="94" s="1"/>
  <c r="G259" i="92"/>
  <c r="J259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82" i="92"/>
  <c r="J82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G233" i="94"/>
  <c r="J233" i="94" s="1"/>
  <c r="J258" i="94"/>
  <c r="G104" i="94"/>
  <c r="J104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98" i="96" l="1"/>
  <c r="J98" i="96" s="1"/>
  <c r="J98" i="95"/>
  <c r="G99" i="96"/>
  <c r="J99" i="96" s="1"/>
  <c r="J99" i="95"/>
  <c r="G21" i="96"/>
  <c r="J21" i="96" s="1"/>
  <c r="J21" i="95"/>
  <c r="G93" i="96"/>
  <c r="J93" i="96" s="1"/>
  <c r="J93" i="95"/>
  <c r="G77" i="96"/>
  <c r="J77" i="96" s="1"/>
  <c r="J77" i="95"/>
  <c r="G66" i="96"/>
  <c r="J66" i="96" s="1"/>
  <c r="J66" i="95"/>
  <c r="G86" i="95"/>
  <c r="G87" i="95"/>
  <c r="J240" i="103"/>
  <c r="G232" i="103"/>
  <c r="J232" i="103" s="1"/>
  <c r="G259" i="103"/>
  <c r="J259" i="103" s="1"/>
  <c r="G234" i="93"/>
  <c r="J234" i="93" s="1"/>
  <c r="G228" i="95"/>
  <c r="G236" i="95"/>
  <c r="J236" i="95" s="1"/>
  <c r="G227" i="95"/>
  <c r="G235" i="95"/>
  <c r="J235" i="95" s="1"/>
  <c r="G230" i="95"/>
  <c r="G238" i="95"/>
  <c r="J238" i="95" s="1"/>
  <c r="G259" i="93"/>
  <c r="J259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E55" i="96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G186" i="95"/>
  <c r="J186" i="95" s="1"/>
  <c r="G104" i="95"/>
  <c r="J104" i="95" s="1"/>
  <c r="G233" i="95"/>
  <c r="J233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238" i="96" l="1"/>
  <c r="J238" i="96" s="1"/>
  <c r="J230" i="95"/>
  <c r="G88" i="96"/>
  <c r="J88" i="96" s="1"/>
  <c r="J87" i="95"/>
  <c r="G235" i="96"/>
  <c r="J235" i="96" s="1"/>
  <c r="J227" i="95"/>
  <c r="G87" i="96"/>
  <c r="J87" i="96" s="1"/>
  <c r="G88" i="97" s="1"/>
  <c r="J88" i="97" s="1"/>
  <c r="J86" i="95"/>
  <c r="G236" i="96"/>
  <c r="J236" i="96" s="1"/>
  <c r="J228" i="95"/>
  <c r="G51" i="96"/>
  <c r="J51" i="96" s="1"/>
  <c r="J51" i="95"/>
  <c r="G49" i="96"/>
  <c r="J49" i="96" s="1"/>
  <c r="J49" i="95"/>
  <c r="G86" i="96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G227" i="97"/>
  <c r="J227" i="97" s="1"/>
  <c r="G235" i="98" s="1"/>
  <c r="J235" i="98" s="1"/>
  <c r="G235" i="97"/>
  <c r="J235" i="97" s="1"/>
  <c r="J240" i="104"/>
  <c r="G259" i="104"/>
  <c r="J259" i="104" s="1"/>
  <c r="G232" i="104"/>
  <c r="J232" i="104" s="1"/>
  <c r="G259" i="94"/>
  <c r="J25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G107" i="99"/>
  <c r="J107" i="99" s="1"/>
  <c r="G107" i="100" s="1"/>
  <c r="J107" i="100" s="1"/>
  <c r="G107" i="101" s="1"/>
  <c r="J107" i="101" s="1"/>
  <c r="G107" i="102" s="1"/>
  <c r="J107" i="102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G46" i="96"/>
  <c r="J46" i="96" s="1"/>
  <c r="G46" i="97" s="1"/>
  <c r="J46" i="97" s="1"/>
  <c r="G55" i="96"/>
  <c r="J55" i="96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G20" i="99"/>
  <c r="J20" i="99" s="1"/>
  <c r="G20" i="100" s="1"/>
  <c r="J20" i="100" s="1"/>
  <c r="G20" i="101" s="1"/>
  <c r="J20" i="101" s="1"/>
  <c r="G20" i="102" s="1"/>
  <c r="J20" i="102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131" i="92"/>
  <c r="J131" i="92" s="1"/>
  <c r="G134" i="92"/>
  <c r="J134" i="92" s="1"/>
  <c r="G214" i="95"/>
  <c r="J214" i="95" s="1"/>
  <c r="G5" i="81"/>
  <c r="J5" i="81" s="1"/>
  <c r="G189" i="96"/>
  <c r="J189" i="96" s="1"/>
  <c r="G186" i="96"/>
  <c r="J186" i="96" s="1"/>
  <c r="J258" i="96"/>
  <c r="G104" i="96"/>
  <c r="J104" i="96" s="1"/>
  <c r="G233" i="96"/>
  <c r="J233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E55" i="97" l="1"/>
  <c r="G55" i="97" s="1"/>
  <c r="J55" i="97" s="1"/>
  <c r="E55" i="98" s="1"/>
  <c r="G55" i="98" s="1"/>
  <c r="J55" i="98" s="1"/>
  <c r="E55" i="99" s="1"/>
  <c r="G107" i="103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38" i="97"/>
  <c r="J238" i="97" s="1"/>
  <c r="G238" i="98"/>
  <c r="J238" i="98" s="1"/>
  <c r="G230" i="98"/>
  <c r="J230" i="98" s="1"/>
  <c r="G238" i="99" s="1"/>
  <c r="J238" i="99" s="1"/>
  <c r="G234" i="95"/>
  <c r="J234" i="95" s="1"/>
  <c r="J240" i="105"/>
  <c r="G259" i="105"/>
  <c r="J259" i="105" s="1"/>
  <c r="G232" i="105"/>
  <c r="J232" i="105" s="1"/>
  <c r="G228" i="97"/>
  <c r="J228" i="97" s="1"/>
  <c r="G236" i="97"/>
  <c r="J236" i="97" s="1"/>
  <c r="G259" i="95"/>
  <c r="J259" i="95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G23" i="99"/>
  <c r="J23" i="99" s="1"/>
  <c r="G23" i="100" s="1"/>
  <c r="J23" i="100" s="1"/>
  <c r="G23" i="101" s="1"/>
  <c r="J23" i="101" s="1"/>
  <c r="G23" i="102" s="1"/>
  <c r="J23" i="102" s="1"/>
  <c r="G85" i="99"/>
  <c r="J85" i="99" s="1"/>
  <c r="G85" i="100" s="1"/>
  <c r="J85" i="100" s="1"/>
  <c r="G85" i="101" s="1"/>
  <c r="J85" i="101" s="1"/>
  <c r="G85" i="102" s="1"/>
  <c r="J85" i="102" s="1"/>
  <c r="G98" i="99"/>
  <c r="J98" i="99" s="1"/>
  <c r="G98" i="100" s="1"/>
  <c r="J98" i="100" s="1"/>
  <c r="G98" i="101" s="1"/>
  <c r="J98" i="101" s="1"/>
  <c r="G98" i="102" s="1"/>
  <c r="J98" i="102" s="1"/>
  <c r="G143" i="99"/>
  <c r="J143" i="99" s="1"/>
  <c r="G143" i="100" s="1"/>
  <c r="J143" i="100" s="1"/>
  <c r="G143" i="101" s="1"/>
  <c r="J143" i="101" s="1"/>
  <c r="G143" i="102" s="1"/>
  <c r="J143" i="102" s="1"/>
  <c r="G26" i="99"/>
  <c r="J26" i="99" s="1"/>
  <c r="G26" i="100" s="1"/>
  <c r="J26" i="100" s="1"/>
  <c r="G26" i="101" s="1"/>
  <c r="J26" i="101" s="1"/>
  <c r="G26" i="102" s="1"/>
  <c r="J26" i="102" s="1"/>
  <c r="G101" i="99"/>
  <c r="J101" i="99" s="1"/>
  <c r="G101" i="100" s="1"/>
  <c r="J101" i="100" s="1"/>
  <c r="G101" i="101" s="1"/>
  <c r="J101" i="101" s="1"/>
  <c r="G101" i="102" s="1"/>
  <c r="J101" i="102" s="1"/>
  <c r="G92" i="99"/>
  <c r="J92" i="99" s="1"/>
  <c r="G92" i="100" s="1"/>
  <c r="J92" i="100" s="1"/>
  <c r="G92" i="101" s="1"/>
  <c r="J92" i="101" s="1"/>
  <c r="G92" i="102" s="1"/>
  <c r="J92" i="102" s="1"/>
  <c r="G170" i="99"/>
  <c r="J170" i="99" s="1"/>
  <c r="G170" i="100" s="1"/>
  <c r="J170" i="100" s="1"/>
  <c r="G170" i="101" s="1"/>
  <c r="J170" i="101" s="1"/>
  <c r="G170" i="102" s="1"/>
  <c r="J170" i="102" s="1"/>
  <c r="G166" i="99"/>
  <c r="J166" i="99" s="1"/>
  <c r="G166" i="100" s="1"/>
  <c r="J166" i="100" s="1"/>
  <c r="G166" i="101" s="1"/>
  <c r="J166" i="101" s="1"/>
  <c r="G166" i="102" s="1"/>
  <c r="J166" i="102" s="1"/>
  <c r="G24" i="99"/>
  <c r="J24" i="99" s="1"/>
  <c r="G24" i="100" s="1"/>
  <c r="J24" i="100" s="1"/>
  <c r="G24" i="101" s="1"/>
  <c r="J24" i="101" s="1"/>
  <c r="G24" i="102" s="1"/>
  <c r="J24" i="102" s="1"/>
  <c r="G61" i="99"/>
  <c r="J61" i="99" s="1"/>
  <c r="G61" i="100" s="1"/>
  <c r="J61" i="100" s="1"/>
  <c r="G61" i="101" s="1"/>
  <c r="J61" i="101" s="1"/>
  <c r="G61" i="102" s="1"/>
  <c r="J61" i="102" s="1"/>
  <c r="G176" i="99"/>
  <c r="J176" i="99" s="1"/>
  <c r="G176" i="100" s="1"/>
  <c r="J176" i="100" s="1"/>
  <c r="G176" i="101" s="1"/>
  <c r="J176" i="101" s="1"/>
  <c r="G176" i="102" s="1"/>
  <c r="J176" i="102" s="1"/>
  <c r="G138" i="99"/>
  <c r="J138" i="99" s="1"/>
  <c r="G138" i="100" s="1"/>
  <c r="J138" i="100" s="1"/>
  <c r="G138" i="101" s="1"/>
  <c r="J138" i="101" s="1"/>
  <c r="G138" i="102" s="1"/>
  <c r="J138" i="102" s="1"/>
  <c r="G144" i="99"/>
  <c r="J144" i="99" s="1"/>
  <c r="G144" i="100" s="1"/>
  <c r="J144" i="100" s="1"/>
  <c r="G144" i="101" s="1"/>
  <c r="J144" i="101" s="1"/>
  <c r="G144" i="102" s="1"/>
  <c r="J144" i="102" s="1"/>
  <c r="G22" i="99"/>
  <c r="J22" i="99" s="1"/>
  <c r="G22" i="100" s="1"/>
  <c r="J22" i="100" s="1"/>
  <c r="G22" i="101" s="1"/>
  <c r="J22" i="101" s="1"/>
  <c r="G22" i="102" s="1"/>
  <c r="J22" i="102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163" i="99"/>
  <c r="J163" i="99" s="1"/>
  <c r="G163" i="100" s="1"/>
  <c r="J163" i="100" s="1"/>
  <c r="G163" i="101" s="1"/>
  <c r="J163" i="101" s="1"/>
  <c r="G163" i="102" s="1"/>
  <c r="J163" i="102" s="1"/>
  <c r="G79" i="99"/>
  <c r="J79" i="99" s="1"/>
  <c r="G79" i="100" s="1"/>
  <c r="J79" i="100" s="1"/>
  <c r="G79" i="101" s="1"/>
  <c r="J79" i="101" s="1"/>
  <c r="G79" i="102" s="1"/>
  <c r="J79" i="102" s="1"/>
  <c r="G100" i="99"/>
  <c r="J100" i="99" s="1"/>
  <c r="G100" i="100" s="1"/>
  <c r="J100" i="100" s="1"/>
  <c r="G100" i="101" s="1"/>
  <c r="J100" i="101" s="1"/>
  <c r="G100" i="102" s="1"/>
  <c r="J100" i="102" s="1"/>
  <c r="G180" i="99"/>
  <c r="J180" i="99" s="1"/>
  <c r="G180" i="100" s="1"/>
  <c r="J180" i="100" s="1"/>
  <c r="G180" i="101" s="1"/>
  <c r="J180" i="101" s="1"/>
  <c r="G180" i="102" s="1"/>
  <c r="J180" i="102" s="1"/>
  <c r="G72" i="99"/>
  <c r="J72" i="99" s="1"/>
  <c r="G72" i="100" s="1"/>
  <c r="J72" i="100" s="1"/>
  <c r="G72" i="101" s="1"/>
  <c r="J72" i="101" s="1"/>
  <c r="G72" i="102" s="1"/>
  <c r="J72" i="102" s="1"/>
  <c r="G185" i="99"/>
  <c r="J185" i="99" s="1"/>
  <c r="G185" i="100" s="1"/>
  <c r="J185" i="100" s="1"/>
  <c r="G185" i="101" s="1"/>
  <c r="J185" i="101" s="1"/>
  <c r="G185" i="102" s="1"/>
  <c r="J185" i="102" s="1"/>
  <c r="G139" i="99"/>
  <c r="J139" i="99" s="1"/>
  <c r="G139" i="100" s="1"/>
  <c r="J139" i="100" s="1"/>
  <c r="G139" i="101" s="1"/>
  <c r="J139" i="101" s="1"/>
  <c r="G139" i="102" s="1"/>
  <c r="J139" i="102" s="1"/>
  <c r="G159" i="99"/>
  <c r="J159" i="99" s="1"/>
  <c r="G159" i="100" s="1"/>
  <c r="J159" i="100" s="1"/>
  <c r="G159" i="101" s="1"/>
  <c r="J159" i="101" s="1"/>
  <c r="G159" i="102" s="1"/>
  <c r="J159" i="102" s="1"/>
  <c r="G146" i="99"/>
  <c r="J146" i="99" s="1"/>
  <c r="G146" i="100" s="1"/>
  <c r="J146" i="100" s="1"/>
  <c r="G146" i="101" s="1"/>
  <c r="J146" i="101" s="1"/>
  <c r="G146" i="102" s="1"/>
  <c r="J146" i="102" s="1"/>
  <c r="G142" i="99"/>
  <c r="J142" i="99" s="1"/>
  <c r="G142" i="100" s="1"/>
  <c r="J142" i="100" s="1"/>
  <c r="G142" i="101" s="1"/>
  <c r="J142" i="101" s="1"/>
  <c r="G142" i="102" s="1"/>
  <c r="J142" i="102" s="1"/>
  <c r="G215" i="99"/>
  <c r="J215" i="99" s="1"/>
  <c r="G215" i="100" s="1"/>
  <c r="J215" i="100" s="1"/>
  <c r="G215" i="101" s="1"/>
  <c r="J215" i="101" s="1"/>
  <c r="G215" i="102" s="1"/>
  <c r="J215" i="102" s="1"/>
  <c r="G158" i="99"/>
  <c r="J158" i="99" s="1"/>
  <c r="G158" i="100" s="1"/>
  <c r="J158" i="100" s="1"/>
  <c r="G158" i="101" s="1"/>
  <c r="J158" i="101" s="1"/>
  <c r="G158" i="102" s="1"/>
  <c r="J158" i="102" s="1"/>
  <c r="G145" i="99"/>
  <c r="J145" i="99" s="1"/>
  <c r="G145" i="100" s="1"/>
  <c r="J145" i="100" s="1"/>
  <c r="G145" i="101" s="1"/>
  <c r="J145" i="101" s="1"/>
  <c r="G145" i="102" s="1"/>
  <c r="J145" i="102" s="1"/>
  <c r="G222" i="99"/>
  <c r="J222" i="99" s="1"/>
  <c r="G222" i="100" s="1"/>
  <c r="J222" i="100" s="1"/>
  <c r="G222" i="101" s="1"/>
  <c r="J222" i="101" s="1"/>
  <c r="G222" i="102" s="1"/>
  <c r="J222" i="102" s="1"/>
  <c r="G220" i="99"/>
  <c r="J220" i="99" s="1"/>
  <c r="G220" i="100" s="1"/>
  <c r="J220" i="100" s="1"/>
  <c r="G220" i="101" s="1"/>
  <c r="J220" i="101" s="1"/>
  <c r="G220" i="102" s="1"/>
  <c r="J220" i="102" s="1"/>
  <c r="G130" i="99"/>
  <c r="J130" i="99" s="1"/>
  <c r="G130" i="100" s="1"/>
  <c r="J130" i="100" s="1"/>
  <c r="G130" i="101" s="1"/>
  <c r="J130" i="101" s="1"/>
  <c r="G130" i="102" s="1"/>
  <c r="J130" i="102" s="1"/>
  <c r="G184" i="99"/>
  <c r="J184" i="99" s="1"/>
  <c r="G184" i="100" s="1"/>
  <c r="J184" i="100" s="1"/>
  <c r="G184" i="101" s="1"/>
  <c r="J184" i="101" s="1"/>
  <c r="G184" i="102" s="1"/>
  <c r="J184" i="102" s="1"/>
  <c r="G65" i="99"/>
  <c r="J65" i="99" s="1"/>
  <c r="G65" i="100" s="1"/>
  <c r="J65" i="100" s="1"/>
  <c r="G65" i="101" s="1"/>
  <c r="J65" i="101" s="1"/>
  <c r="G65" i="102" s="1"/>
  <c r="J65" i="102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7" i="99"/>
  <c r="J167" i="99" s="1"/>
  <c r="G167" i="100" s="1"/>
  <c r="J167" i="100" s="1"/>
  <c r="G167" i="101" s="1"/>
  <c r="J167" i="101" s="1"/>
  <c r="G167" i="102" s="1"/>
  <c r="J167" i="102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67" i="99"/>
  <c r="J67" i="99" s="1"/>
  <c r="G67" i="100" s="1"/>
  <c r="J67" i="100" s="1"/>
  <c r="G67" i="101" s="1"/>
  <c r="J67" i="101" s="1"/>
  <c r="G67" i="102" s="1"/>
  <c r="J67" i="102" s="1"/>
  <c r="G121" i="99"/>
  <c r="J121" i="99" s="1"/>
  <c r="G121" i="100" s="1"/>
  <c r="J121" i="100" s="1"/>
  <c r="G121" i="101" s="1"/>
  <c r="J121" i="101" s="1"/>
  <c r="G121" i="102" s="1"/>
  <c r="J121" i="102" s="1"/>
  <c r="G154" i="99"/>
  <c r="J154" i="99" s="1"/>
  <c r="G154" i="100" s="1"/>
  <c r="J154" i="100" s="1"/>
  <c r="G154" i="101" s="1"/>
  <c r="J154" i="101" s="1"/>
  <c r="G154" i="102" s="1"/>
  <c r="J154" i="102" s="1"/>
  <c r="G120" i="99"/>
  <c r="J120" i="99" s="1"/>
  <c r="G120" i="100" s="1"/>
  <c r="J120" i="100" s="1"/>
  <c r="G120" i="101" s="1"/>
  <c r="J120" i="101" s="1"/>
  <c r="G120" i="102" s="1"/>
  <c r="J120" i="102" s="1"/>
  <c r="G141" i="99"/>
  <c r="J141" i="99" s="1"/>
  <c r="G141" i="100" s="1"/>
  <c r="J141" i="100" s="1"/>
  <c r="G141" i="101" s="1"/>
  <c r="J141" i="101" s="1"/>
  <c r="G141" i="102" s="1"/>
  <c r="J141" i="102" s="1"/>
  <c r="G168" i="99"/>
  <c r="J168" i="99" s="1"/>
  <c r="G168" i="100" s="1"/>
  <c r="J168" i="100" s="1"/>
  <c r="G168" i="101" s="1"/>
  <c r="J168" i="101" s="1"/>
  <c r="G168" i="102" s="1"/>
  <c r="J168" i="102" s="1"/>
  <c r="G69" i="99"/>
  <c r="J69" i="99" s="1"/>
  <c r="G69" i="100" s="1"/>
  <c r="J69" i="100" s="1"/>
  <c r="G69" i="101" s="1"/>
  <c r="J69" i="101" s="1"/>
  <c r="G69" i="102" s="1"/>
  <c r="J69" i="102" s="1"/>
  <c r="G172" i="99"/>
  <c r="J172" i="99" s="1"/>
  <c r="G172" i="100" s="1"/>
  <c r="J172" i="100" s="1"/>
  <c r="G172" i="101" s="1"/>
  <c r="J172" i="101" s="1"/>
  <c r="G172" i="102" s="1"/>
  <c r="J172" i="102" s="1"/>
  <c r="G223" i="99"/>
  <c r="J223" i="99" s="1"/>
  <c r="G223" i="100" s="1"/>
  <c r="J223" i="100" s="1"/>
  <c r="G223" i="101" s="1"/>
  <c r="J223" i="101" s="1"/>
  <c r="G223" i="102" s="1"/>
  <c r="J223" i="102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89" i="99"/>
  <c r="J89" i="99" s="1"/>
  <c r="G89" i="100" s="1"/>
  <c r="J89" i="100" s="1"/>
  <c r="G89" i="101" s="1"/>
  <c r="J89" i="101" s="1"/>
  <c r="G89" i="102" s="1"/>
  <c r="J89" i="102" s="1"/>
  <c r="G118" i="99"/>
  <c r="J118" i="99" s="1"/>
  <c r="G118" i="100" s="1"/>
  <c r="J118" i="100" s="1"/>
  <c r="G118" i="101" s="1"/>
  <c r="J118" i="101" s="1"/>
  <c r="G118" i="102" s="1"/>
  <c r="J118" i="102" s="1"/>
  <c r="G90" i="99"/>
  <c r="J90" i="99" s="1"/>
  <c r="G90" i="100" s="1"/>
  <c r="J90" i="100" s="1"/>
  <c r="G90" i="101" s="1"/>
  <c r="J90" i="101" s="1"/>
  <c r="G90" i="102" s="1"/>
  <c r="J90" i="102" s="1"/>
  <c r="G91" i="99"/>
  <c r="J91" i="99" s="1"/>
  <c r="G91" i="100" s="1"/>
  <c r="J91" i="100" s="1"/>
  <c r="G91" i="101" s="1"/>
  <c r="J91" i="101" s="1"/>
  <c r="G91" i="102" s="1"/>
  <c r="J91" i="102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G230" i="99"/>
  <c r="J230" i="99" s="1"/>
  <c r="G68" i="99"/>
  <c r="J68" i="99" s="1"/>
  <c r="G68" i="100" s="1"/>
  <c r="J68" i="100" s="1"/>
  <c r="G68" i="101" s="1"/>
  <c r="J68" i="101" s="1"/>
  <c r="G68" i="102" s="1"/>
  <c r="J68" i="102" s="1"/>
  <c r="G64" i="99"/>
  <c r="J64" i="99" s="1"/>
  <c r="G64" i="100" s="1"/>
  <c r="J64" i="100" s="1"/>
  <c r="G64" i="101" s="1"/>
  <c r="J64" i="101" s="1"/>
  <c r="G64" i="102" s="1"/>
  <c r="J64" i="102" s="1"/>
  <c r="G183" i="99"/>
  <c r="J183" i="99" s="1"/>
  <c r="G183" i="100" s="1"/>
  <c r="J183" i="100" s="1"/>
  <c r="G183" i="101" s="1"/>
  <c r="J183" i="101" s="1"/>
  <c r="G183" i="102" s="1"/>
  <c r="J183" i="102" s="1"/>
  <c r="G106" i="99"/>
  <c r="J106" i="99" s="1"/>
  <c r="G106" i="100" s="1"/>
  <c r="J106" i="100" s="1"/>
  <c r="G106" i="101" s="1"/>
  <c r="J106" i="101" s="1"/>
  <c r="G106" i="102" s="1"/>
  <c r="J106" i="102" s="1"/>
  <c r="G66" i="99"/>
  <c r="J66" i="99" s="1"/>
  <c r="G66" i="100" s="1"/>
  <c r="J66" i="100" s="1"/>
  <c r="G66" i="101" s="1"/>
  <c r="J66" i="101" s="1"/>
  <c r="G66" i="102" s="1"/>
  <c r="J66" i="102" s="1"/>
  <c r="G137" i="99"/>
  <c r="J137" i="99" s="1"/>
  <c r="G137" i="100" s="1"/>
  <c r="J137" i="100" s="1"/>
  <c r="G137" i="101" s="1"/>
  <c r="J137" i="101" s="1"/>
  <c r="G137" i="102" s="1"/>
  <c r="J137" i="102" s="1"/>
  <c r="G81" i="99"/>
  <c r="J81" i="99" s="1"/>
  <c r="G81" i="100" s="1"/>
  <c r="J81" i="100" s="1"/>
  <c r="G81" i="101" s="1"/>
  <c r="J81" i="101" s="1"/>
  <c r="G81" i="102" s="1"/>
  <c r="J81" i="102" s="1"/>
  <c r="G179" i="99"/>
  <c r="J179" i="99" s="1"/>
  <c r="G179" i="100" s="1"/>
  <c r="J179" i="100" s="1"/>
  <c r="G179" i="101" s="1"/>
  <c r="J179" i="101" s="1"/>
  <c r="G179" i="102" s="1"/>
  <c r="J179" i="102" s="1"/>
  <c r="G99" i="99"/>
  <c r="J99" i="99" s="1"/>
  <c r="G99" i="100" s="1"/>
  <c r="J99" i="100" s="1"/>
  <c r="G99" i="101" s="1"/>
  <c r="J99" i="101" s="1"/>
  <c r="G99" i="102" s="1"/>
  <c r="J99" i="102" s="1"/>
  <c r="G78" i="99"/>
  <c r="J78" i="99" s="1"/>
  <c r="G78" i="100" s="1"/>
  <c r="J78" i="100" s="1"/>
  <c r="G78" i="101" s="1"/>
  <c r="J78" i="101" s="1"/>
  <c r="G78" i="102" s="1"/>
  <c r="J78" i="102" s="1"/>
  <c r="G192" i="99"/>
  <c r="J192" i="99" s="1"/>
  <c r="G192" i="100" s="1"/>
  <c r="J192" i="100" s="1"/>
  <c r="G192" i="101" s="1"/>
  <c r="J192" i="101" s="1"/>
  <c r="G192" i="102" s="1"/>
  <c r="J192" i="102" s="1"/>
  <c r="G160" i="99"/>
  <c r="J160" i="99" s="1"/>
  <c r="G160" i="100" s="1"/>
  <c r="J160" i="100" s="1"/>
  <c r="G160" i="101" s="1"/>
  <c r="J160" i="101" s="1"/>
  <c r="G160" i="102" s="1"/>
  <c r="J160" i="102" s="1"/>
  <c r="G95" i="99"/>
  <c r="J95" i="99" s="1"/>
  <c r="G95" i="100" s="1"/>
  <c r="J95" i="100" s="1"/>
  <c r="G95" i="101" s="1"/>
  <c r="J95" i="101" s="1"/>
  <c r="G95" i="102" s="1"/>
  <c r="J95" i="102" s="1"/>
  <c r="G140" i="99"/>
  <c r="J140" i="99" s="1"/>
  <c r="G140" i="100" s="1"/>
  <c r="J140" i="100" s="1"/>
  <c r="G140" i="101" s="1"/>
  <c r="J140" i="101" s="1"/>
  <c r="G140" i="102" s="1"/>
  <c r="J140" i="102" s="1"/>
  <c r="G80" i="99"/>
  <c r="J80" i="99" s="1"/>
  <c r="G80" i="100" s="1"/>
  <c r="J80" i="100" s="1"/>
  <c r="G80" i="101" s="1"/>
  <c r="J80" i="101" s="1"/>
  <c r="G80" i="102" s="1"/>
  <c r="J80" i="102" s="1"/>
  <c r="G19" i="99"/>
  <c r="J19" i="99" s="1"/>
  <c r="G19" i="100" s="1"/>
  <c r="J19" i="100" s="1"/>
  <c r="G19" i="101" s="1"/>
  <c r="J19" i="101" s="1"/>
  <c r="G19" i="102" s="1"/>
  <c r="J19" i="102" s="1"/>
  <c r="G21" i="99"/>
  <c r="J21" i="99" s="1"/>
  <c r="G21" i="100" s="1"/>
  <c r="J21" i="100" s="1"/>
  <c r="G21" i="101" s="1"/>
  <c r="J21" i="101" s="1"/>
  <c r="G21" i="102" s="1"/>
  <c r="J21" i="102" s="1"/>
  <c r="G93" i="99"/>
  <c r="J93" i="99" s="1"/>
  <c r="G93" i="100" s="1"/>
  <c r="J93" i="100" s="1"/>
  <c r="G93" i="101" s="1"/>
  <c r="J93" i="101" s="1"/>
  <c r="G93" i="102" s="1"/>
  <c r="J93" i="102" s="1"/>
  <c r="G77" i="99"/>
  <c r="J77" i="99" s="1"/>
  <c r="G77" i="100" s="1"/>
  <c r="J77" i="100" s="1"/>
  <c r="G77" i="101" s="1"/>
  <c r="J77" i="101" s="1"/>
  <c r="G77" i="102" s="1"/>
  <c r="J77" i="102" s="1"/>
  <c r="G74" i="99"/>
  <c r="J74" i="99" s="1"/>
  <c r="G74" i="100" s="1"/>
  <c r="J74" i="100" s="1"/>
  <c r="G74" i="101" s="1"/>
  <c r="J74" i="101" s="1"/>
  <c r="G74" i="102" s="1"/>
  <c r="J74" i="102" s="1"/>
  <c r="G189" i="79"/>
  <c r="J189" i="79" s="1"/>
  <c r="G189" i="82"/>
  <c r="J189" i="82" s="1"/>
  <c r="G189" i="90"/>
  <c r="J189" i="90" s="1"/>
  <c r="G189" i="91"/>
  <c r="J189" i="91" s="1"/>
  <c r="G189" i="86"/>
  <c r="J189" i="86" s="1"/>
  <c r="G189" i="77"/>
  <c r="J189" i="77" s="1"/>
  <c r="G189" i="85"/>
  <c r="J189" i="85" s="1"/>
  <c r="G189" i="93"/>
  <c r="J189" i="93" s="1"/>
  <c r="G189" i="83"/>
  <c r="J189" i="83" s="1"/>
  <c r="G189" i="94"/>
  <c r="J189" i="94" s="1"/>
  <c r="G189" i="80"/>
  <c r="J189" i="80" s="1"/>
  <c r="G189" i="88"/>
  <c r="J189" i="88" s="1"/>
  <c r="G189" i="95"/>
  <c r="J189" i="95" s="1"/>
  <c r="G189" i="87"/>
  <c r="J189" i="87" s="1"/>
  <c r="G189" i="81"/>
  <c r="J189" i="81" s="1"/>
  <c r="G189" i="89"/>
  <c r="J189" i="89" s="1"/>
  <c r="G189" i="74"/>
  <c r="J189" i="74" s="1"/>
  <c r="G189" i="84"/>
  <c r="J189" i="84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82"/>
  <c r="J187" i="82" s="1"/>
  <c r="G187" i="90"/>
  <c r="J187" i="90" s="1"/>
  <c r="G187" i="79"/>
  <c r="J187" i="79" s="1"/>
  <c r="G187" i="87"/>
  <c r="J187" i="87" s="1"/>
  <c r="G187" i="95"/>
  <c r="J187" i="95" s="1"/>
  <c r="G187" i="93"/>
  <c r="J187" i="93" s="1"/>
  <c r="G187" i="74"/>
  <c r="J187" i="74" s="1"/>
  <c r="G187" i="84"/>
  <c r="J187" i="84" s="1"/>
  <c r="G187" i="85" s="1"/>
  <c r="J187" i="85" s="1"/>
  <c r="G187" i="92"/>
  <c r="J187" i="92" s="1"/>
  <c r="G187" i="77"/>
  <c r="J187" i="77" s="1"/>
  <c r="G187" i="81"/>
  <c r="J187" i="81" s="1"/>
  <c r="G187" i="89"/>
  <c r="J187" i="89" s="1"/>
  <c r="J258" i="97"/>
  <c r="G187" i="78"/>
  <c r="J187" i="78" s="1"/>
  <c r="G187" i="86"/>
  <c r="J187" i="86" s="1"/>
  <c r="G187" i="94"/>
  <c r="J187" i="94" s="1"/>
  <c r="G187" i="83"/>
  <c r="J187" i="83" s="1"/>
  <c r="G187" i="91"/>
  <c r="J187" i="91" s="1"/>
  <c r="G187" i="80"/>
  <c r="J187" i="80" s="1"/>
  <c r="G187" i="88"/>
  <c r="J187" i="88" s="1"/>
  <c r="G187" i="96"/>
  <c r="J187" i="96" s="1"/>
  <c r="G187" i="97" s="1"/>
  <c r="J187" i="97" s="1"/>
  <c r="G32" i="98"/>
  <c r="J32" i="98" s="1"/>
  <c r="G44" i="98"/>
  <c r="J44" i="98" s="1"/>
  <c r="G42" i="98"/>
  <c r="J42" i="98" s="1"/>
  <c r="G105" i="83"/>
  <c r="J105" i="83" s="1"/>
  <c r="G105" i="91"/>
  <c r="J105" i="91" s="1"/>
  <c r="G105" i="74"/>
  <c r="J105" i="74" s="1"/>
  <c r="G105" i="84"/>
  <c r="J105" i="84" s="1"/>
  <c r="G105" i="85" s="1"/>
  <c r="J105" i="85" s="1"/>
  <c r="G105" i="92"/>
  <c r="J105" i="92" s="1"/>
  <c r="G105" i="82"/>
  <c r="J105" i="82" s="1"/>
  <c r="G105" i="77"/>
  <c r="J105" i="77" s="1"/>
  <c r="G105" i="93"/>
  <c r="J105" i="93" s="1"/>
  <c r="G105" i="78"/>
  <c r="J105" i="78" s="1"/>
  <c r="G105" i="86"/>
  <c r="J105" i="86" s="1"/>
  <c r="G105" i="94"/>
  <c r="J105" i="94" s="1"/>
  <c r="G105" i="79"/>
  <c r="J105" i="79" s="1"/>
  <c r="G105" i="87"/>
  <c r="J105" i="87" s="1"/>
  <c r="G105" i="95"/>
  <c r="G105" i="88"/>
  <c r="J105" i="88" s="1"/>
  <c r="G105" i="90"/>
  <c r="J105" i="90" s="1"/>
  <c r="G105" i="81"/>
  <c r="J105" i="81" s="1"/>
  <c r="G105" i="89"/>
  <c r="J105" i="89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103" i="95"/>
  <c r="J103" i="95" s="1"/>
  <c r="G82" i="95"/>
  <c r="J82" i="95" s="1"/>
  <c r="G219" i="77"/>
  <c r="J219" i="77" s="1"/>
  <c r="G5" i="82"/>
  <c r="J5" i="82" s="1"/>
  <c r="G186" i="97"/>
  <c r="J186" i="97" s="1"/>
  <c r="G189" i="97"/>
  <c r="J189" i="97" s="1"/>
  <c r="G233" i="97"/>
  <c r="J233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0" i="106"/>
  <c r="J20" i="106" s="1"/>
  <c r="G105" i="96" l="1"/>
  <c r="J105" i="96" s="1"/>
  <c r="G105" i="97" s="1"/>
  <c r="J105" i="97" s="1"/>
  <c r="J105" i="95"/>
  <c r="G6" i="96"/>
  <c r="J6" i="96" s="1"/>
  <c r="J6" i="95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36" i="98"/>
  <c r="J236" i="98" s="1"/>
  <c r="G228" i="98"/>
  <c r="J228" i="98" s="1"/>
  <c r="J240" i="106"/>
  <c r="G259" i="106"/>
  <c r="J259" i="106" s="1"/>
  <c r="G232" i="106"/>
  <c r="J232" i="106" s="1"/>
  <c r="G224" i="100"/>
  <c r="J224" i="100" s="1"/>
  <c r="G224" i="101" s="1"/>
  <c r="J224" i="101" s="1"/>
  <c r="G230" i="100"/>
  <c r="J230" i="100" s="1"/>
  <c r="G238" i="100"/>
  <c r="J238" i="100" s="1"/>
  <c r="G225" i="100"/>
  <c r="J225" i="100" s="1"/>
  <c r="G225" i="101" s="1"/>
  <c r="J225" i="101" s="1"/>
  <c r="G234" i="96"/>
  <c r="J234" i="96" s="1"/>
  <c r="G259" i="96"/>
  <c r="J259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G59" i="99"/>
  <c r="J59" i="99" s="1"/>
  <c r="G59" i="100" s="1"/>
  <c r="J59" i="100" s="1"/>
  <c r="G59" i="101" s="1"/>
  <c r="J59" i="101" s="1"/>
  <c r="G59" i="102" s="1"/>
  <c r="J59" i="102" s="1"/>
  <c r="G105" i="80"/>
  <c r="J105" i="80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56" i="99"/>
  <c r="J56" i="99" s="1"/>
  <c r="G56" i="100" s="1"/>
  <c r="J56" i="100" s="1"/>
  <c r="G56" i="101" s="1"/>
  <c r="J56" i="101" s="1"/>
  <c r="G56" i="102" s="1"/>
  <c r="J56" i="102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G54" i="99"/>
  <c r="J54" i="99" s="1"/>
  <c r="G54" i="100" s="1"/>
  <c r="J54" i="100" s="1"/>
  <c r="G54" i="101" s="1"/>
  <c r="J54" i="101" s="1"/>
  <c r="G54" i="102" s="1"/>
  <c r="J54" i="102" s="1"/>
  <c r="G96" i="99"/>
  <c r="J96" i="99" s="1"/>
  <c r="G96" i="100" s="1"/>
  <c r="J96" i="100" s="1"/>
  <c r="G96" i="101" s="1"/>
  <c r="J96" i="101" s="1"/>
  <c r="G96" i="102" s="1"/>
  <c r="J96" i="102" s="1"/>
  <c r="G33" i="99"/>
  <c r="J33" i="99" s="1"/>
  <c r="G33" i="100" s="1"/>
  <c r="J33" i="100" s="1"/>
  <c r="G33" i="101" s="1"/>
  <c r="J33" i="101" s="1"/>
  <c r="G33" i="102" s="1"/>
  <c r="J33" i="102" s="1"/>
  <c r="G38" i="99"/>
  <c r="J38" i="99" s="1"/>
  <c r="G38" i="100" s="1"/>
  <c r="J38" i="100" s="1"/>
  <c r="G38" i="101" s="1"/>
  <c r="J38" i="101" s="1"/>
  <c r="G38" i="102" s="1"/>
  <c r="J38" i="102" s="1"/>
  <c r="G49" i="99"/>
  <c r="J49" i="99" s="1"/>
  <c r="G49" i="100" s="1"/>
  <c r="J49" i="100" s="1"/>
  <c r="G49" i="101" s="1"/>
  <c r="J49" i="101" s="1"/>
  <c r="G49" i="102" s="1"/>
  <c r="J49" i="102" s="1"/>
  <c r="G42" i="99"/>
  <c r="J42" i="99" s="1"/>
  <c r="G42" i="100" s="1"/>
  <c r="J42" i="100" s="1"/>
  <c r="G42" i="101" s="1"/>
  <c r="J42" i="101" s="1"/>
  <c r="G42" i="102" s="1"/>
  <c r="J42" i="102" s="1"/>
  <c r="G58" i="99"/>
  <c r="J58" i="99" s="1"/>
  <c r="G58" i="100" s="1"/>
  <c r="J58" i="100" s="1"/>
  <c r="G58" i="101" s="1"/>
  <c r="J58" i="101" s="1"/>
  <c r="G58" i="102" s="1"/>
  <c r="J58" i="102" s="1"/>
  <c r="G28" i="99"/>
  <c r="J28" i="99" s="1"/>
  <c r="G28" i="100" s="1"/>
  <c r="J28" i="100" s="1"/>
  <c r="G28" i="101" s="1"/>
  <c r="J28" i="101" s="1"/>
  <c r="G28" i="102" s="1"/>
  <c r="J28" i="102" s="1"/>
  <c r="G34" i="99"/>
  <c r="J34" i="99" s="1"/>
  <c r="G34" i="100" s="1"/>
  <c r="J34" i="100" s="1"/>
  <c r="G34" i="101" s="1"/>
  <c r="J34" i="101" s="1"/>
  <c r="G34" i="102" s="1"/>
  <c r="J34" i="102" s="1"/>
  <c r="G44" i="99"/>
  <c r="J44" i="99" s="1"/>
  <c r="G44" i="100" s="1"/>
  <c r="J44" i="100" s="1"/>
  <c r="G44" i="101" s="1"/>
  <c r="J44" i="101" s="1"/>
  <c r="G44" i="102" s="1"/>
  <c r="J44" i="102" s="1"/>
  <c r="G52" i="99"/>
  <c r="J52" i="99" s="1"/>
  <c r="G52" i="100" s="1"/>
  <c r="J52" i="100" s="1"/>
  <c r="G52" i="101" s="1"/>
  <c r="J52" i="101" s="1"/>
  <c r="G52" i="102" s="1"/>
  <c r="J52" i="102" s="1"/>
  <c r="G36" i="99"/>
  <c r="J36" i="99" s="1"/>
  <c r="G36" i="100" s="1"/>
  <c r="J36" i="100" s="1"/>
  <c r="G36" i="101" s="1"/>
  <c r="J36" i="101" s="1"/>
  <c r="G36" i="102" s="1"/>
  <c r="J36" i="102" s="1"/>
  <c r="G55" i="99"/>
  <c r="J55" i="99" s="1"/>
  <c r="G221" i="99"/>
  <c r="J221" i="99" s="1"/>
  <c r="G221" i="100" s="1"/>
  <c r="J221" i="100" s="1"/>
  <c r="G221" i="101" s="1"/>
  <c r="J221" i="101" s="1"/>
  <c r="G221" i="102" s="1"/>
  <c r="J221" i="102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G165" i="99"/>
  <c r="J165" i="99" s="1"/>
  <c r="G165" i="100" s="1"/>
  <c r="J165" i="100" s="1"/>
  <c r="G165" i="101" s="1"/>
  <c r="J165" i="101" s="1"/>
  <c r="G165" i="102" s="1"/>
  <c r="J165" i="102" s="1"/>
  <c r="G161" i="99"/>
  <c r="J161" i="99" s="1"/>
  <c r="G161" i="100" s="1"/>
  <c r="J161" i="100" s="1"/>
  <c r="G161" i="101" s="1"/>
  <c r="J161" i="101" s="1"/>
  <c r="G161" i="102" s="1"/>
  <c r="J161" i="102" s="1"/>
  <c r="G29" i="99"/>
  <c r="J29" i="99" s="1"/>
  <c r="G29" i="100" s="1"/>
  <c r="J29" i="100" s="1"/>
  <c r="G29" i="101" s="1"/>
  <c r="J29" i="101" s="1"/>
  <c r="G29" i="102" s="1"/>
  <c r="J29" i="102" s="1"/>
  <c r="G122" i="99"/>
  <c r="J122" i="99" s="1"/>
  <c r="G122" i="100" s="1"/>
  <c r="J122" i="100" s="1"/>
  <c r="G122" i="101" s="1"/>
  <c r="J122" i="101" s="1"/>
  <c r="G122" i="102" s="1"/>
  <c r="J122" i="102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27" i="99"/>
  <c r="J27" i="99" s="1"/>
  <c r="G27" i="100" s="1"/>
  <c r="J27" i="100" s="1"/>
  <c r="G27" i="101" s="1"/>
  <c r="J27" i="101" s="1"/>
  <c r="G27" i="102" s="1"/>
  <c r="J27" i="102" s="1"/>
  <c r="G50" i="99"/>
  <c r="J50" i="99" s="1"/>
  <c r="G50" i="100" s="1"/>
  <c r="J50" i="100" s="1"/>
  <c r="G50" i="101" s="1"/>
  <c r="J50" i="101" s="1"/>
  <c r="G50" i="102" s="1"/>
  <c r="J50" i="102" s="1"/>
  <c r="G40" i="99"/>
  <c r="J40" i="99" s="1"/>
  <c r="G40" i="100" s="1"/>
  <c r="J40" i="100" s="1"/>
  <c r="G40" i="101" s="1"/>
  <c r="J40" i="101" s="1"/>
  <c r="G40" i="102" s="1"/>
  <c r="J40" i="102" s="1"/>
  <c r="G119" i="99"/>
  <c r="J119" i="99" s="1"/>
  <c r="G119" i="100" s="1"/>
  <c r="J119" i="100" s="1"/>
  <c r="G119" i="101" s="1"/>
  <c r="J119" i="101" s="1"/>
  <c r="G119" i="102" s="1"/>
  <c r="J119" i="102" s="1"/>
  <c r="G189" i="78"/>
  <c r="J189" i="78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G46" i="99"/>
  <c r="J46" i="99" s="1"/>
  <c r="G46" i="100" s="1"/>
  <c r="J46" i="100" s="1"/>
  <c r="G46" i="101" s="1"/>
  <c r="J46" i="101" s="1"/>
  <c r="G46" i="102" s="1"/>
  <c r="J46" i="102" s="1"/>
  <c r="G37" i="99"/>
  <c r="J37" i="99" s="1"/>
  <c r="G37" i="100" s="1"/>
  <c r="J37" i="100" s="1"/>
  <c r="G37" i="101" s="1"/>
  <c r="J37" i="101" s="1"/>
  <c r="G37" i="102" s="1"/>
  <c r="J37" i="102" s="1"/>
  <c r="G57" i="99"/>
  <c r="J57" i="99" s="1"/>
  <c r="G57" i="100" s="1"/>
  <c r="J57" i="100" s="1"/>
  <c r="G57" i="101" s="1"/>
  <c r="J57" i="101" s="1"/>
  <c r="G57" i="102" s="1"/>
  <c r="J57" i="102" s="1"/>
  <c r="G31" i="99"/>
  <c r="J31" i="99" s="1"/>
  <c r="G31" i="100" s="1"/>
  <c r="J31" i="100" s="1"/>
  <c r="G31" i="101" s="1"/>
  <c r="J31" i="101" s="1"/>
  <c r="G31" i="102" s="1"/>
  <c r="J31" i="102" s="1"/>
  <c r="G214" i="98"/>
  <c r="J214" i="98" s="1"/>
  <c r="G6" i="97"/>
  <c r="J6" i="97" s="1"/>
  <c r="G15" i="97"/>
  <c r="J15" i="97" s="1"/>
  <c r="G82" i="96"/>
  <c r="J82" i="96" s="1"/>
  <c r="G219" i="78"/>
  <c r="J219" i="78" s="1"/>
  <c r="G103" i="96"/>
  <c r="J103" i="96" s="1"/>
  <c r="G131" i="94"/>
  <c r="J131" i="94" s="1"/>
  <c r="G134" i="94"/>
  <c r="J134" i="94" s="1"/>
  <c r="G97" i="104"/>
  <c r="J97" i="10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G207" i="98"/>
  <c r="J207" i="98" s="1"/>
  <c r="G189" i="98"/>
  <c r="J189" i="98" s="1"/>
  <c r="G188" i="98"/>
  <c r="J188" i="98" s="1"/>
  <c r="G105" i="98"/>
  <c r="J105" i="98" s="1"/>
  <c r="J258" i="98"/>
  <c r="G187" i="98"/>
  <c r="J187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E55" i="100" l="1"/>
  <c r="G55" i="100" s="1"/>
  <c r="J55" i="100" s="1"/>
  <c r="G55" i="101" s="1"/>
  <c r="J55" i="101" s="1"/>
  <c r="G55" i="102" s="1"/>
  <c r="J55" i="102" s="1"/>
  <c r="G32" i="103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G224" i="102"/>
  <c r="J224" i="102" s="1"/>
  <c r="J240" i="107"/>
  <c r="G259" i="107"/>
  <c r="J259" i="107" s="1"/>
  <c r="G232" i="107"/>
  <c r="J232" i="107" s="1"/>
  <c r="G234" i="97"/>
  <c r="J234" i="97" s="1"/>
  <c r="G225" i="102"/>
  <c r="J225" i="102" s="1"/>
  <c r="G236" i="99"/>
  <c r="J236" i="99" s="1"/>
  <c r="G228" i="99"/>
  <c r="J228" i="99" s="1"/>
  <c r="G230" i="101"/>
  <c r="J230" i="101" s="1"/>
  <c r="G252" i="103" s="1"/>
  <c r="J252" i="103" s="1"/>
  <c r="G238" i="101"/>
  <c r="J238" i="101" s="1"/>
  <c r="G227" i="101"/>
  <c r="J227" i="101" s="1"/>
  <c r="G235" i="101"/>
  <c r="J235" i="101" s="1"/>
  <c r="G259" i="97"/>
  <c r="J259" i="97" s="1"/>
  <c r="G188" i="94"/>
  <c r="J188" i="94" s="1"/>
  <c r="G188" i="81"/>
  <c r="J188" i="81" s="1"/>
  <c r="G188" i="77"/>
  <c r="J188" i="77" s="1"/>
  <c r="G188" i="79"/>
  <c r="J188" i="79" s="1"/>
  <c r="G188" i="87"/>
  <c r="J188" i="87" s="1"/>
  <c r="G188" i="93"/>
  <c r="J188" i="93" s="1"/>
  <c r="G188" i="95"/>
  <c r="J188" i="95" s="1"/>
  <c r="G188" i="89"/>
  <c r="J188" i="89" s="1"/>
  <c r="G188" i="83"/>
  <c r="J188" i="83" s="1"/>
  <c r="G188" i="82"/>
  <c r="J188" i="82" s="1"/>
  <c r="G188" i="91"/>
  <c r="J188" i="91" s="1"/>
  <c r="G188" i="74"/>
  <c r="J188" i="74" s="1"/>
  <c r="G188" i="80"/>
  <c r="J188" i="80" s="1"/>
  <c r="G188" i="88"/>
  <c r="J188" i="88" s="1"/>
  <c r="G188" i="78"/>
  <c r="J188" i="78" s="1"/>
  <c r="G188" i="84"/>
  <c r="J188" i="84" s="1"/>
  <c r="G188" i="85" s="1"/>
  <c r="J188" i="85" s="1"/>
  <c r="G188" i="90"/>
  <c r="J188" i="90" s="1"/>
  <c r="G188" i="92"/>
  <c r="J188" i="92" s="1"/>
  <c r="G188" i="86"/>
  <c r="J188" i="86" s="1"/>
  <c r="G174" i="97"/>
  <c r="J174" i="97" s="1"/>
  <c r="G207" i="83"/>
  <c r="J207" i="83" s="1"/>
  <c r="G173" i="97"/>
  <c r="J173" i="97" s="1"/>
  <c r="G207" i="78"/>
  <c r="J207" i="78" s="1"/>
  <c r="G207" i="92"/>
  <c r="J207" i="92" s="1"/>
  <c r="G207" i="94"/>
  <c r="J207" i="94" s="1"/>
  <c r="G207" i="77"/>
  <c r="J207" i="77" s="1"/>
  <c r="G207" i="86"/>
  <c r="J207" i="86" s="1"/>
  <c r="G207" i="93"/>
  <c r="J207" i="93" s="1"/>
  <c r="G207" i="74"/>
  <c r="J207" i="74" s="1"/>
  <c r="G207" i="82"/>
  <c r="J207" i="82" s="1"/>
  <c r="G207" i="79"/>
  <c r="J207" i="79" s="1"/>
  <c r="G207" i="90"/>
  <c r="J207" i="90" s="1"/>
  <c r="G207" i="81"/>
  <c r="J207" i="81" s="1"/>
  <c r="G207" i="87"/>
  <c r="J207" i="87" s="1"/>
  <c r="G207" i="80"/>
  <c r="J207" i="80" s="1"/>
  <c r="G207" i="89"/>
  <c r="J207" i="89" s="1"/>
  <c r="G207" i="95"/>
  <c r="G207" i="88"/>
  <c r="J207" i="88" s="1"/>
  <c r="G207" i="91"/>
  <c r="J207" i="91" s="1"/>
  <c r="G102" i="97"/>
  <c r="J102" i="97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G76" i="89"/>
  <c r="J76" i="89" s="1"/>
  <c r="G76" i="74"/>
  <c r="J76" i="74" s="1"/>
  <c r="G76" i="84"/>
  <c r="J76" i="84" s="1"/>
  <c r="G76" i="85" s="1"/>
  <c r="J76" i="85" s="1"/>
  <c r="G76" i="92"/>
  <c r="J76" i="92" s="1"/>
  <c r="G76" i="95"/>
  <c r="J76" i="95" s="1"/>
  <c r="G76" i="77"/>
  <c r="J76" i="77" s="1"/>
  <c r="G76" i="93"/>
  <c r="J76" i="93" s="1"/>
  <c r="G82" i="97"/>
  <c r="J82" i="97" s="1"/>
  <c r="G76" i="81"/>
  <c r="J76" i="81" s="1"/>
  <c r="G76" i="82"/>
  <c r="J76" i="82" s="1"/>
  <c r="G76" i="88"/>
  <c r="J76" i="88" s="1"/>
  <c r="G76" i="83"/>
  <c r="J76" i="83" s="1"/>
  <c r="G76" i="91"/>
  <c r="J76" i="91" s="1"/>
  <c r="G76" i="102"/>
  <c r="J76" i="102" s="1"/>
  <c r="G76" i="103" s="1"/>
  <c r="J76" i="103" s="1"/>
  <c r="G76" i="104" s="1"/>
  <c r="J76" i="104" s="1"/>
  <c r="G76" i="78"/>
  <c r="J76" i="78" s="1"/>
  <c r="G76" i="86"/>
  <c r="J76" i="86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G201" i="78"/>
  <c r="J201" i="78" s="1"/>
  <c r="G134" i="95"/>
  <c r="J134" i="95" s="1"/>
  <c r="G131" i="95"/>
  <c r="J131" i="95" s="1"/>
  <c r="G199" i="78"/>
  <c r="J199" i="78" s="1"/>
  <c r="G216" i="78"/>
  <c r="J216" i="78" s="1"/>
  <c r="G103" i="97"/>
  <c r="J103" i="97" s="1"/>
  <c r="G218" i="78"/>
  <c r="J218" i="78" s="1"/>
  <c r="G200" i="78"/>
  <c r="J200" i="78" s="1"/>
  <c r="G217" i="78"/>
  <c r="J217" i="78" s="1"/>
  <c r="G5" i="84"/>
  <c r="J5" i="84" s="1"/>
  <c r="G189" i="99"/>
  <c r="J189" i="99" s="1"/>
  <c r="G186" i="99"/>
  <c r="J186" i="99" s="1"/>
  <c r="G207" i="99"/>
  <c r="J207" i="99" s="1"/>
  <c r="G104" i="99"/>
  <c r="J104" i="99" s="1"/>
  <c r="J258" i="99"/>
  <c r="G187" i="99"/>
  <c r="J187" i="99" s="1"/>
  <c r="G233" i="99"/>
  <c r="J233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G207" i="96" l="1"/>
  <c r="J207" i="96" s="1"/>
  <c r="G207" i="97" s="1"/>
  <c r="J207" i="97" s="1"/>
  <c r="J207" i="95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57" i="107"/>
  <c r="J57" i="107" s="1"/>
  <c r="G86" i="102"/>
  <c r="J86" i="102" s="1"/>
  <c r="G87" i="102"/>
  <c r="J87" i="102" s="1"/>
  <c r="G225" i="103"/>
  <c r="J225" i="103" s="1"/>
  <c r="G227" i="102"/>
  <c r="J227" i="102" s="1"/>
  <c r="G235" i="102"/>
  <c r="J235" i="102" s="1"/>
  <c r="G234" i="98"/>
  <c r="J234" i="98" s="1"/>
  <c r="G230" i="102"/>
  <c r="J230" i="102" s="1"/>
  <c r="G238" i="102"/>
  <c r="J238" i="102" s="1"/>
  <c r="G228" i="100"/>
  <c r="J228" i="100" s="1"/>
  <c r="G236" i="100"/>
  <c r="J236" i="100" s="1"/>
  <c r="G224" i="103"/>
  <c r="J224" i="103" s="1"/>
  <c r="G259" i="98"/>
  <c r="J259" i="98" s="1"/>
  <c r="G173" i="98"/>
  <c r="J173" i="98" s="1"/>
  <c r="G174" i="98"/>
  <c r="J174" i="98" s="1"/>
  <c r="G207" i="84"/>
  <c r="J207" i="84" s="1"/>
  <c r="G207" i="85" s="1"/>
  <c r="J207" i="85" s="1"/>
  <c r="G103" i="98"/>
  <c r="J103" i="98" s="1"/>
  <c r="G102" i="98"/>
  <c r="J102" i="98" s="1"/>
  <c r="G76" i="79"/>
  <c r="J76" i="79" s="1"/>
  <c r="G76" i="80" s="1"/>
  <c r="J76" i="80" s="1"/>
  <c r="G7" i="99"/>
  <c r="J7" i="99" s="1"/>
  <c r="G7" i="100" s="1"/>
  <c r="J7" i="100" s="1"/>
  <c r="G7" i="101" s="1"/>
  <c r="J7" i="101" s="1"/>
  <c r="G7" i="102" s="1"/>
  <c r="J7" i="102" s="1"/>
  <c r="G15" i="99"/>
  <c r="J15" i="99" s="1"/>
  <c r="G15" i="100" s="1"/>
  <c r="J15" i="100" s="1"/>
  <c r="G15" i="101" s="1"/>
  <c r="J15" i="101" s="1"/>
  <c r="G15" i="102" s="1"/>
  <c r="J15" i="102" s="1"/>
  <c r="G14" i="99"/>
  <c r="J14" i="99" s="1"/>
  <c r="G14" i="100" s="1"/>
  <c r="J14" i="100" s="1"/>
  <c r="G14" i="101" s="1"/>
  <c r="J14" i="101" s="1"/>
  <c r="G14" i="102" s="1"/>
  <c r="J14" i="102" s="1"/>
  <c r="G16" i="99"/>
  <c r="J16" i="99" s="1"/>
  <c r="G16" i="100" s="1"/>
  <c r="J16" i="100" s="1"/>
  <c r="G16" i="101" s="1"/>
  <c r="J16" i="101" s="1"/>
  <c r="G16" i="102" s="1"/>
  <c r="J16" i="102" s="1"/>
  <c r="G13" i="99"/>
  <c r="J13" i="99" s="1"/>
  <c r="G13" i="100" s="1"/>
  <c r="J13" i="100" s="1"/>
  <c r="G13" i="101" s="1"/>
  <c r="J13" i="101" s="1"/>
  <c r="G13" i="102" s="1"/>
  <c r="J13" i="102" s="1"/>
  <c r="G6" i="99"/>
  <c r="J6" i="99" s="1"/>
  <c r="G6" i="100" s="1"/>
  <c r="J6" i="100" s="1"/>
  <c r="G6" i="101" s="1"/>
  <c r="J6" i="101" s="1"/>
  <c r="G6" i="102" s="1"/>
  <c r="J6" i="102" s="1"/>
  <c r="G8" i="99"/>
  <c r="J8" i="99" s="1"/>
  <c r="G8" i="100" s="1"/>
  <c r="J8" i="100" s="1"/>
  <c r="G8" i="101" s="1"/>
  <c r="J8" i="101" s="1"/>
  <c r="G8" i="102" s="1"/>
  <c r="J8" i="102" s="1"/>
  <c r="G17" i="99"/>
  <c r="J17" i="99" s="1"/>
  <c r="G17" i="100" s="1"/>
  <c r="J17" i="100" s="1"/>
  <c r="G17" i="101" s="1"/>
  <c r="J17" i="101" s="1"/>
  <c r="G17" i="102" s="1"/>
  <c r="J17" i="102" s="1"/>
  <c r="G76" i="105"/>
  <c r="J76" i="105" s="1"/>
  <c r="G76" i="87"/>
  <c r="J76" i="87" s="1"/>
  <c r="G76" i="96"/>
  <c r="J76" i="96" s="1"/>
  <c r="G76" i="90"/>
  <c r="J76" i="90" s="1"/>
  <c r="G18" i="98"/>
  <c r="J18" i="98" s="1"/>
  <c r="G216" i="79"/>
  <c r="J216" i="79" s="1"/>
  <c r="G216" i="80" s="1"/>
  <c r="J216" i="80" s="1"/>
  <c r="G216" i="81" s="1"/>
  <c r="J216" i="81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219" i="82" s="1"/>
  <c r="J219" i="82" s="1"/>
  <c r="G131" i="96"/>
  <c r="J131" i="96" s="1"/>
  <c r="G134" i="96"/>
  <c r="J134" i="96" s="1"/>
  <c r="G82" i="98"/>
  <c r="J82" i="98" s="1"/>
  <c r="G124" i="77"/>
  <c r="J124" i="77" s="1"/>
  <c r="G5" i="85"/>
  <c r="J5" i="85" s="1"/>
  <c r="G189" i="100"/>
  <c r="J189" i="100" s="1"/>
  <c r="G186" i="100"/>
  <c r="J186" i="100" s="1"/>
  <c r="G207" i="100"/>
  <c r="J207" i="100" s="1"/>
  <c r="G233" i="100"/>
  <c r="J233" i="100" s="1"/>
  <c r="G105" i="100"/>
  <c r="J105" i="100" s="1"/>
  <c r="G188" i="100"/>
  <c r="J188" i="100" s="1"/>
  <c r="J258" i="100"/>
  <c r="G187" i="100"/>
  <c r="J187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G42" i="105" l="1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36" i="105"/>
  <c r="J36" i="105" s="1"/>
  <c r="G36" i="106" s="1"/>
  <c r="J36" i="106" s="1"/>
  <c r="G15" i="103"/>
  <c r="J15" i="103" s="1"/>
  <c r="G238" i="103"/>
  <c r="J238" i="103" s="1"/>
  <c r="G88" i="103"/>
  <c r="J88" i="103" s="1"/>
  <c r="G87" i="103"/>
  <c r="J87" i="103" s="1"/>
  <c r="G7" i="103"/>
  <c r="J7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G224" i="104"/>
  <c r="J224" i="104" s="1"/>
  <c r="G227" i="103"/>
  <c r="J227" i="103" s="1"/>
  <c r="G235" i="103"/>
  <c r="J235" i="103" s="1"/>
  <c r="G228" i="101"/>
  <c r="J228" i="101" s="1"/>
  <c r="G236" i="101"/>
  <c r="J236" i="101" s="1"/>
  <c r="G225" i="104"/>
  <c r="J225" i="104" s="1"/>
  <c r="G259" i="99"/>
  <c r="J259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76" i="97"/>
  <c r="J76" i="97" s="1"/>
  <c r="G200" i="80"/>
  <c r="J200" i="80" s="1"/>
  <c r="G200" i="81" s="1"/>
  <c r="J200" i="81" s="1"/>
  <c r="G200" i="82" s="1"/>
  <c r="J200" i="82" s="1"/>
  <c r="G5" i="86"/>
  <c r="J5" i="86" s="1"/>
  <c r="G199" i="80"/>
  <c r="J199" i="80" s="1"/>
  <c r="G199" i="81" s="1"/>
  <c r="J199" i="81" s="1"/>
  <c r="G199" i="82" s="1"/>
  <c r="J199" i="82" s="1"/>
  <c r="G201" i="80"/>
  <c r="J201" i="80" s="1"/>
  <c r="G201" i="81" s="1"/>
  <c r="J201" i="81" s="1"/>
  <c r="G201" i="82" s="1"/>
  <c r="J201" i="82" s="1"/>
  <c r="G217" i="80"/>
  <c r="J217" i="80" s="1"/>
  <c r="G217" i="81" s="1"/>
  <c r="J217" i="81" s="1"/>
  <c r="G217" i="82" s="1"/>
  <c r="J217" i="82" s="1"/>
  <c r="G218" i="80"/>
  <c r="J218" i="80" s="1"/>
  <c r="G218" i="81" s="1"/>
  <c r="J218" i="81" s="1"/>
  <c r="G218" i="82" s="1"/>
  <c r="J218" i="82" s="1"/>
  <c r="G124" i="78"/>
  <c r="J124" i="78" s="1"/>
  <c r="G82" i="99"/>
  <c r="J82" i="99" s="1"/>
  <c r="G131" i="97"/>
  <c r="J131" i="97" s="1"/>
  <c r="G134" i="97"/>
  <c r="J134" i="97" s="1"/>
  <c r="G216" i="82"/>
  <c r="J216" i="82" s="1"/>
  <c r="G219" i="83"/>
  <c r="J219" i="83" s="1"/>
  <c r="G189" i="101"/>
  <c r="J189" i="101" s="1"/>
  <c r="G186" i="101"/>
  <c r="J186" i="101" s="1"/>
  <c r="G207" i="101"/>
  <c r="J207" i="101" s="1"/>
  <c r="G105" i="101"/>
  <c r="J105" i="101" s="1"/>
  <c r="G188" i="101"/>
  <c r="J188" i="101" s="1"/>
  <c r="J258" i="101"/>
  <c r="G187" i="101"/>
  <c r="J187" i="101" s="1"/>
  <c r="G233" i="101"/>
  <c r="J233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G13" i="104" l="1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17" i="104"/>
  <c r="J17" i="104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86" i="104"/>
  <c r="J86" i="104" s="1"/>
  <c r="G227" i="104"/>
  <c r="J227" i="104" s="1"/>
  <c r="G224" i="105"/>
  <c r="J224" i="105" s="1"/>
  <c r="G225" i="105"/>
  <c r="J225" i="105" s="1"/>
  <c r="G234" i="100"/>
  <c r="J234" i="100" s="1"/>
  <c r="G234" i="101" s="1"/>
  <c r="J234" i="101" s="1"/>
  <c r="G173" i="102" s="1"/>
  <c r="J173" i="102" s="1"/>
  <c r="G173" i="100"/>
  <c r="J173" i="100" s="1"/>
  <c r="G174" i="101" s="1"/>
  <c r="J174" i="101" s="1"/>
  <c r="G228" i="102"/>
  <c r="J228" i="102" s="1"/>
  <c r="G236" i="102"/>
  <c r="J236" i="102" s="1"/>
  <c r="G76" i="98"/>
  <c r="J76" i="98" s="1"/>
  <c r="G5" i="87"/>
  <c r="J5" i="87" s="1"/>
  <c r="G5" i="88" s="1"/>
  <c r="J5" i="88" s="1"/>
  <c r="G124" i="79"/>
  <c r="J124" i="79" s="1"/>
  <c r="G131" i="98"/>
  <c r="J131" i="98" s="1"/>
  <c r="G134" i="98"/>
  <c r="J134" i="98" s="1"/>
  <c r="G82" i="100"/>
  <c r="J82" i="100" s="1"/>
  <c r="G103" i="100"/>
  <c r="J103" i="100" s="1"/>
  <c r="G102" i="101" s="1"/>
  <c r="J102" i="101" s="1"/>
  <c r="G200" i="83"/>
  <c r="J200" i="83" s="1"/>
  <c r="G201" i="83"/>
  <c r="J201" i="83" s="1"/>
  <c r="G216" i="83"/>
  <c r="J216" i="83" s="1"/>
  <c r="G218" i="83"/>
  <c r="J218" i="83" s="1"/>
  <c r="G207" i="102"/>
  <c r="J207" i="102" s="1"/>
  <c r="G199" i="83"/>
  <c r="J199" i="83" s="1"/>
  <c r="G217" i="83"/>
  <c r="J217" i="83" s="1"/>
  <c r="G186" i="102"/>
  <c r="J186" i="102" s="1"/>
  <c r="G189" i="102"/>
  <c r="J189" i="102" s="1"/>
  <c r="G233" i="102"/>
  <c r="J233" i="102" s="1"/>
  <c r="G188" i="102"/>
  <c r="J188" i="102" s="1"/>
  <c r="G255" i="103"/>
  <c r="J255" i="103" s="1"/>
  <c r="G104" i="102"/>
  <c r="J104" i="102" s="1"/>
  <c r="J258" i="102"/>
  <c r="G187" i="102"/>
  <c r="J187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G16" i="105" l="1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G47" i="107"/>
  <c r="J47" i="107" s="1"/>
  <c r="G7" i="105"/>
  <c r="J7" i="105" s="1"/>
  <c r="G7" i="106" s="1"/>
  <c r="J7" i="106" s="1"/>
  <c r="G7" i="107" s="1"/>
  <c r="J7" i="107" s="1"/>
  <c r="G238" i="105"/>
  <c r="J238" i="105" s="1"/>
  <c r="G230" i="105"/>
  <c r="J230" i="105" s="1"/>
  <c r="G88" i="105"/>
  <c r="J88" i="105" s="1"/>
  <c r="G87" i="105"/>
  <c r="J87" i="105" s="1"/>
  <c r="G236" i="103"/>
  <c r="J236" i="103" s="1"/>
  <c r="G14" i="105"/>
  <c r="J14" i="105" s="1"/>
  <c r="G14" i="106" s="1"/>
  <c r="J14" i="106" s="1"/>
  <c r="G14" i="107" s="1"/>
  <c r="J14" i="107" s="1"/>
  <c r="G234" i="102"/>
  <c r="J234" i="102" s="1"/>
  <c r="G234" i="103" s="1"/>
  <c r="J234" i="103" s="1"/>
  <c r="G86" i="105"/>
  <c r="J86" i="105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76" i="100" s="1"/>
  <c r="J76" i="100" s="1"/>
  <c r="G76" i="101" s="1"/>
  <c r="J76" i="101" s="1"/>
  <c r="G5" i="89"/>
  <c r="J5" i="89" s="1"/>
  <c r="G5" i="90" s="1"/>
  <c r="J5" i="90" s="1"/>
  <c r="G124" i="80"/>
  <c r="J124" i="80" s="1"/>
  <c r="G124" i="81" s="1"/>
  <c r="J124" i="81" s="1"/>
  <c r="G124" i="82" s="1"/>
  <c r="J124" i="82" s="1"/>
  <c r="G103" i="101"/>
  <c r="J103" i="101" s="1"/>
  <c r="G102" i="102" s="1"/>
  <c r="J102" i="102" s="1"/>
  <c r="G82" i="101"/>
  <c r="J82" i="101" s="1"/>
  <c r="G131" i="99"/>
  <c r="J131" i="99" s="1"/>
  <c r="G134" i="99"/>
  <c r="J134" i="99" s="1"/>
  <c r="G219" i="84"/>
  <c r="J219" i="84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187" i="103"/>
  <c r="J187" i="103" s="1"/>
  <c r="J258" i="103"/>
  <c r="G105" i="103"/>
  <c r="J105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G18" i="107" l="1"/>
  <c r="J18" i="107" s="1"/>
  <c r="G174" i="104"/>
  <c r="J174" i="104" s="1"/>
  <c r="G236" i="104"/>
  <c r="J236" i="104" s="1"/>
  <c r="G252" i="107"/>
  <c r="J252" i="107" s="1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G253" i="103"/>
  <c r="J253" i="103" s="1"/>
  <c r="G228" i="104"/>
  <c r="J228" i="104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219" i="86" s="1"/>
  <c r="J219" i="86" s="1"/>
  <c r="G82" i="102"/>
  <c r="J82" i="102" s="1"/>
  <c r="G131" i="100"/>
  <c r="J131" i="100" s="1"/>
  <c r="G134" i="100"/>
  <c r="J134" i="100" s="1"/>
  <c r="G254" i="103"/>
  <c r="J254" i="103" s="1"/>
  <c r="G103" i="102"/>
  <c r="J103" i="102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124" i="83"/>
  <c r="J124" i="83" s="1"/>
  <c r="G207" i="104"/>
  <c r="J207" i="104" s="1"/>
  <c r="G189" i="104"/>
  <c r="J189" i="104" s="1"/>
  <c r="G186" i="104"/>
  <c r="J186" i="104" s="1"/>
  <c r="G105" i="104"/>
  <c r="J105" i="104" s="1"/>
  <c r="J258" i="104"/>
  <c r="G187" i="104"/>
  <c r="J187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G230" i="107" l="1"/>
  <c r="J230" i="107" s="1"/>
  <c r="G102" i="103"/>
  <c r="J102" i="103" s="1"/>
  <c r="G88" i="107"/>
  <c r="J88" i="107" s="1"/>
  <c r="G87" i="107"/>
  <c r="J87" i="107" s="1"/>
  <c r="G236" i="105"/>
  <c r="J236" i="105" s="1"/>
  <c r="G235" i="107"/>
  <c r="J235" i="107" s="1"/>
  <c r="G174" i="105"/>
  <c r="J174" i="105" s="1"/>
  <c r="G173" i="105"/>
  <c r="J173" i="105" s="1"/>
  <c r="G86" i="107"/>
  <c r="J86" i="107" s="1"/>
  <c r="G227" i="107"/>
  <c r="J227" i="107" s="1"/>
  <c r="G238" i="107"/>
  <c r="J238" i="107" s="1"/>
  <c r="G228" i="105"/>
  <c r="J228" i="105" s="1"/>
  <c r="G219" i="87"/>
  <c r="J219" i="87" s="1"/>
  <c r="G5" i="92"/>
  <c r="J5" i="92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G131" i="101"/>
  <c r="J131" i="101" s="1"/>
  <c r="G134" i="101"/>
  <c r="J134" i="101" s="1"/>
  <c r="G82" i="103"/>
  <c r="J82" i="103" s="1"/>
  <c r="G186" i="105"/>
  <c r="J186" i="105" s="1"/>
  <c r="G207" i="105"/>
  <c r="J207" i="105" s="1"/>
  <c r="G189" i="105"/>
  <c r="J189" i="105" s="1"/>
  <c r="G233" i="105"/>
  <c r="J233" i="105" s="1"/>
  <c r="G105" i="105"/>
  <c r="J105" i="105" s="1"/>
  <c r="J258" i="105"/>
  <c r="G187" i="105"/>
  <c r="J187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G102" i="104" l="1"/>
  <c r="J102" i="104" s="1"/>
  <c r="G174" i="106"/>
  <c r="J174" i="106" s="1"/>
  <c r="G236" i="106"/>
  <c r="J236" i="106" s="1"/>
  <c r="G228" i="106"/>
  <c r="J228" i="106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G219" i="88"/>
  <c r="J219" i="88" s="1"/>
  <c r="G219" i="89" s="1"/>
  <c r="J219" i="89" s="1"/>
  <c r="G82" i="104"/>
  <c r="J82" i="104" s="1"/>
  <c r="G131" i="102"/>
  <c r="J131" i="102" s="1"/>
  <c r="G134" i="102"/>
  <c r="J134" i="102" s="1"/>
  <c r="G103" i="104"/>
  <c r="J103" i="104" s="1"/>
  <c r="G124" i="84"/>
  <c r="J124" i="84" s="1"/>
  <c r="G189" i="106"/>
  <c r="J189" i="106" s="1"/>
  <c r="G186" i="106"/>
  <c r="J186" i="106" s="1"/>
  <c r="G207" i="106"/>
  <c r="J207" i="106" s="1"/>
  <c r="G255" i="107"/>
  <c r="J255" i="107" s="1"/>
  <c r="G104" i="106"/>
  <c r="J104" i="106" s="1"/>
  <c r="J258" i="106"/>
  <c r="G187" i="106"/>
  <c r="J187" i="106" s="1"/>
  <c r="G188" i="106"/>
  <c r="J188" i="106" s="1"/>
  <c r="G256" i="107"/>
  <c r="J256" i="107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G236" i="107" l="1"/>
  <c r="J236" i="107" s="1"/>
  <c r="G102" i="105"/>
  <c r="J102" i="105" s="1"/>
  <c r="G103" i="105"/>
  <c r="J103" i="105" s="1"/>
  <c r="G174" i="107"/>
  <c r="J174" i="107" s="1"/>
  <c r="G173" i="107"/>
  <c r="J173" i="107" s="1"/>
  <c r="G228" i="107"/>
  <c r="J228" i="107" s="1"/>
  <c r="G5" i="94"/>
  <c r="J5" i="94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124" i="86" s="1"/>
  <c r="J124" i="86" s="1"/>
  <c r="G134" i="103"/>
  <c r="J134" i="103" s="1"/>
  <c r="G131" i="103"/>
  <c r="J131" i="103" s="1"/>
  <c r="G82" i="105"/>
  <c r="J82" i="105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105" i="107"/>
  <c r="J105" i="107" s="1"/>
  <c r="G233" i="107"/>
  <c r="J233" i="107" s="1"/>
  <c r="J258" i="107"/>
  <c r="G187" i="107"/>
  <c r="J187" i="107" s="1"/>
  <c r="G234" i="107"/>
  <c r="J234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G102" i="106" l="1"/>
  <c r="J102" i="106" s="1"/>
  <c r="G103" i="106"/>
  <c r="J103" i="106" s="1"/>
  <c r="G253" i="107"/>
  <c r="J253" i="107" s="1"/>
  <c r="G124" i="87"/>
  <c r="J124" i="87" s="1"/>
  <c r="G5" i="95"/>
  <c r="J5" i="95" s="1"/>
  <c r="G82" i="106"/>
  <c r="J82" i="106" s="1"/>
  <c r="G134" i="104"/>
  <c r="J134" i="104" s="1"/>
  <c r="G131" i="104"/>
  <c r="J131" i="104" s="1"/>
  <c r="G254" i="107"/>
  <c r="J254" i="107" s="1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5" i="96"/>
  <c r="J5" i="96" s="1"/>
  <c r="G124" i="88"/>
  <c r="J124" i="88" s="1"/>
  <c r="G124" i="89" s="1"/>
  <c r="J124" i="89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9" i="100" s="1"/>
  <c r="J219" i="100" s="1"/>
  <c r="G219" i="101" s="1"/>
  <c r="J219" i="101" s="1"/>
  <c r="G219" i="102" s="1"/>
  <c r="J219" i="102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G219" i="103" l="1"/>
  <c r="J219" i="103" s="1"/>
  <c r="G217" i="99"/>
  <c r="J217" i="99" s="1"/>
  <c r="G217" i="100" s="1"/>
  <c r="J217" i="100" s="1"/>
  <c r="G217" i="101" s="1"/>
  <c r="J217" i="101" s="1"/>
  <c r="G217" i="102" s="1"/>
  <c r="J217" i="102" s="1"/>
  <c r="G218" i="99"/>
  <c r="J218" i="99" s="1"/>
  <c r="G218" i="100" s="1"/>
  <c r="J218" i="100" s="1"/>
  <c r="G218" i="101" s="1"/>
  <c r="J218" i="101" s="1"/>
  <c r="G218" i="102" s="1"/>
  <c r="J218" i="102" s="1"/>
  <c r="G199" i="99"/>
  <c r="J199" i="99" s="1"/>
  <c r="G199" i="100" s="1"/>
  <c r="J199" i="100" s="1"/>
  <c r="G199" i="101" s="1"/>
  <c r="J199" i="101" s="1"/>
  <c r="G199" i="102" s="1"/>
  <c r="J199" i="102" s="1"/>
  <c r="G200" i="99"/>
  <c r="J200" i="99" s="1"/>
  <c r="G200" i="100" s="1"/>
  <c r="J200" i="100" s="1"/>
  <c r="G200" i="101" s="1"/>
  <c r="J200" i="101" s="1"/>
  <c r="G200" i="102" s="1"/>
  <c r="J200" i="102" s="1"/>
  <c r="G201" i="99"/>
  <c r="J201" i="99" s="1"/>
  <c r="G201" i="100" s="1"/>
  <c r="J201" i="100" s="1"/>
  <c r="G201" i="101" s="1"/>
  <c r="J201" i="101" s="1"/>
  <c r="G201" i="102" s="1"/>
  <c r="J201" i="102" s="1"/>
  <c r="G216" i="99"/>
  <c r="J216" i="99" s="1"/>
  <c r="G216" i="100" s="1"/>
  <c r="J216" i="100" s="1"/>
  <c r="G216" i="101" s="1"/>
  <c r="J216" i="101" s="1"/>
  <c r="G216" i="102" s="1"/>
  <c r="J216" i="102" s="1"/>
  <c r="G124" i="96"/>
  <c r="J124" i="96" s="1"/>
  <c r="G124" i="97" s="1"/>
  <c r="J124" i="97" s="1"/>
  <c r="G5" i="104"/>
  <c r="J5" i="104" s="1"/>
  <c r="G5" i="105" s="1"/>
  <c r="J5" i="105" s="1"/>
  <c r="G219" i="104" l="1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24" i="98"/>
  <c r="J124" i="98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G124" i="100" s="1"/>
  <c r="J124" i="100" s="1"/>
  <c r="G124" i="101" s="1"/>
  <c r="J124" i="101" s="1"/>
  <c r="G124" i="102" s="1"/>
  <c r="J124" i="102" s="1"/>
  <c r="G217" i="105" l="1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G124" i="104" l="1"/>
  <c r="J124" i="104" s="1"/>
  <c r="G73" i="92"/>
  <c r="J73" i="92" s="1"/>
  <c r="G124" i="105" l="1"/>
  <c r="J124" i="105" s="1"/>
  <c r="G124" i="106" s="1"/>
  <c r="J124" i="106" s="1"/>
  <c r="G124" i="107" s="1"/>
  <c r="J124" i="107" s="1"/>
  <c r="G73" i="93"/>
  <c r="J73" i="93" s="1"/>
  <c r="M263" i="8"/>
  <c r="F261" i="8"/>
  <c r="F264" i="8" s="1"/>
  <c r="F266" i="8" s="1"/>
  <c r="G73" i="94" l="1"/>
  <c r="J73" i="94" s="1"/>
  <c r="C261" i="8"/>
  <c r="C264" i="8" s="1"/>
  <c r="M265" i="8"/>
  <c r="M268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<sst xmlns="http://schemas.openxmlformats.org/spreadsheetml/2006/main" count="38853" uniqueCount="1451">
  <si>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</si>
  <si>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</si>
  <si>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</si>
  <si>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</si>
  <si>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</si>
  <si>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</si>
  <si>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</si>
  <si>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</si>
  <si>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</si>
  <si>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</si>
  <si>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</si>
  <si>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</si>
  <si>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</si>
  <si>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</si>
  <si>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</si>
  <si>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</si>
  <si>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</si>
  <si>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</si>
  <si>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</si>
  <si>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</si>
  <si>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</si>
  <si>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</si>
  <si>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</si>
  <si>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</si>
  <si>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</si>
  <si>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</si>
  <si>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</si>
  <si>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</si>
  <si>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</si>
  <si>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</si>
  <si>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</si>
  <si>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</si>
  <si>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</si>
  <si>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</si>
  <si>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</si>
  <si>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</si>
  <si>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</si>
  <si>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</si>
  <si>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</si>
  <si>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</si>
  <si>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</si>
  <si>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</si>
  <si>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</si>
  <si>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</si>
  <si>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</si>
  <si>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</si>
  <si>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</si>
  <si>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</si>
  <si>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</si>
  <si>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</si>
  <si>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</si>
  <si>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</si>
  <si>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</si>
  <si>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</si>
  <si>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</si>
  <si>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</si>
  <si>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</si>
  <si>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</si>
  <si>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</si>
  <si>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</si>
  <si>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</si>
  <si>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</si>
  <si>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</si>
  <si>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</si>
  <si>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</si>
  <si>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</si>
  <si>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</si>
  <si>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</si>
  <si>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</si>
  <si>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</si>
  <si>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</si>
  <si>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</si>
  <si>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</si>
  <si>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</si>
  <si>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</si>
  <si>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</si>
  <si>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</si>
  <si>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</si>
  <si>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</si>
  <si>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</si>
  <si>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</si>
  <si>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</si>
  <si>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</si>
  <si>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</si>
  <si>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</si>
  <si>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</si>
  <si>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</si>
  <si>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</si>
  <si>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</si>
  <si>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</si>
  <si>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</si>
  <si>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</si>
  <si>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</si>
  <si>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</si>
  <si>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</si>
  <si>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</si>
  <si>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</si>
  <si>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</si>
  <si>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</si>
  <si>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</si>
  <si>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</si>
  <si>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</si>
  <si>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</si>
  <si>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</si>
  <si>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</si>
  <si>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</si>
  <si>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</si>
  <si>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</si>
  <si>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</si>
  <si>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</si>
  <si>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</si>
  <si>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</si>
  <si>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</si>
  <si>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</si>
  <si>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</si>
  <si>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</si>
  <si>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</si>
  <si>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</si>
  <si>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</si>
  <si>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</si>
  <si>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</si>
  <si>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</si>
  <si>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</si>
  <si>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</si>
  <si>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</si>
  <si>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</si>
  <si>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</si>
  <si>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</si>
  <si>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</si>
  <si>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</si>
  <si>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</si>
  <si>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</si>
  <si>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</si>
  <si>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</si>
  <si>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</si>
  <si>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</si>
  <si>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</si>
  <si>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</si>
  <si>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</si>
  <si>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</si>
  <si>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</si>
  <si>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</si>
  <si>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</si>
  <si>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</si>
  <si>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</si>
  <si>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</si>
  <si>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</si>
  <si>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</si>
  <si>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</si>
  <si>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</si>
  <si>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</si>
  <si>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</si>
  <si>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</si>
  <si>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</si>
  <si>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</si>
  <si>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</si>
  <si>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</si>
  <si>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</si>
  <si>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</si>
  <si>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</si>
  <si>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</si>
  <si>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</si>
  <si>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</si>
  <si>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</si>
  <si>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</si>
  <si>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</si>
  <si>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</si>
  <si>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</si>
  <si>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</si>
  <si>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</si>
  <si>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</si>
  <si>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</si>
  <si>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</si>
  <si>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</si>
  <si>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</si>
  <si>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</si>
  <si>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</si>
  <si>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</si>
  <si>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</si>
  <si>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</si>
  <si>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</si>
  <si>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</si>
  <si>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</si>
  <si>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</si>
  <si>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</si>
  <si>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</si>
  <si>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</si>
  <si>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</si>
  <si>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</si>
  <si>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</si>
  <si>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</si>
  <si>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</si>
  <si>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</si>
  <si>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</si>
  <si>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</si>
  <si>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</si>
  <si>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</si>
  <si>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</si>
  <si>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</si>
  <si>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</si>
  <si>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</si>
  <si>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</si>
  <si>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</si>
  <si>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</si>
  <si>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</si>
  <si>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</si>
  <si>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</si>
  <si>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</si>
  <si>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</si>
  <si>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</si>
  <si>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</si>
  <si>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</si>
  <si>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</si>
  <si>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</si>
  <si>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</si>
  <si>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</si>
  <si>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</si>
  <si>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</si>
  <si>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</si>
  <si>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</si>
  <si>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</si>
  <si>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</si>
  <si>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</si>
  <si>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</si>
  <si>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</si>
  <si>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</si>
  <si>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</si>
  <si>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</si>
  <si>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</si>
  <si>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</si>
  <si>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</si>
  <si>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</si>
  <si>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</si>
  <si>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</si>
  <si>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</si>
  <si>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</si>
  <si>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</si>
  <si>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</si>
  <si>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</si>
  <si>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</si>
  <si>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</si>
  <si>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</si>
  <si>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</si>
  <si>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</si>
  <si>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</si>
  <si>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</si>
  <si>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</si>
  <si>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</si>
  <si>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</si>
  <si>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</si>
  <si>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</si>
  <si>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</si>
  <si>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</si>
  <si>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</si>
  <si>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</si>
  <si>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</si>
  <si>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</si>
  <si>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</si>
  <si>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</si>
  <si>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</si>
  <si>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</si>
  <si>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</si>
  <si>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</si>
  <si>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</si>
  <si>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</si>
  <si>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</si>
  <si>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</si>
  <si>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</si>
  <si>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</si>
  <si>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</si>
  <si>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</si>
  <si>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</si>
  <si>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</si>
  <si>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</si>
  <si>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</si>
  <si>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</si>
  <si>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</si>
  <si>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</si>
  <si>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</si>
  <si>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</si>
  <si>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</si>
  <si>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</si>
  <si>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</si>
  <si>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</si>
  <si>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</si>
  <si>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</si>
  <si>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</si>
  <si>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</si>
  <si>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</si>
  <si>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</si>
  <si>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</si>
  <si>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</si>
  <si>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</si>
  <si>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</si>
  <si>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</si>
  <si>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</si>
  <si>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</si>
  <si>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</si>
  <si>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</si>
  <si>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</si>
  <si>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</si>
  <si>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</si>
  <si>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</si>
  <si>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</si>
  <si>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</si>
  <si>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</si>
  <si>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</si>
  <si>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</si>
  <si>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</si>
  <si>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</si>
  <si>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</si>
  <si>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</si>
  <si>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</si>
  <si>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</si>
  <si>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</si>
  <si>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</si>
  <si>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</si>
  <si>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</si>
  <si>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</si>
  <si>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</si>
  <si>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</si>
  <si>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</si>
  <si>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</si>
  <si>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</si>
  <si>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</si>
  <si>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</si>
  <si>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</si>
  <si>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</si>
  <si>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</si>
  <si>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</si>
  <si>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</si>
  <si>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</si>
  <si>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</si>
  <si>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</si>
  <si>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</si>
  <si>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</si>
  <si>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</si>
  <si>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</si>
  <si>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</si>
  <si>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</si>
  <si>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</si>
  <si>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</si>
  <si>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</si>
  <si>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</si>
  <si>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</si>
  <si>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</si>
  <si>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</si>
  <si>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</si>
  <si>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</si>
  <si>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</si>
  <si>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</si>
  <si>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</si>
  <si>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</si>
  <si>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</si>
  <si>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</si>
  <si>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</si>
  <si>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</si>
  <si>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</si>
  <si>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</si>
  <si>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</si>
  <si>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</si>
  <si>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</si>
  <si>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</si>
  <si>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</si>
  <si>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</si>
  <si>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</si>
  <si>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</si>
  <si>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</si>
  <si>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</si>
  <si>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</si>
  <si>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</si>
  <si>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</si>
  <si>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</si>
  <si>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</si>
  <si>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</si>
  <si>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</si>
  <si>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</si>
  <si>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</si>
  <si>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</si>
  <si>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</si>
  <si>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</si>
  <si>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</si>
  <si>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</si>
  <si>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</si>
  <si>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</si>
  <si>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</si>
  <si>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</si>
  <si>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</si>
  <si>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</si>
  <si>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</si>
  <si>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</si>
  <si>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</si>
  <si>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</si>
  <si>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</si>
  <si>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</si>
  <si>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</si>
  <si>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</si>
  <si>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</si>
  <si>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</si>
  <si>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</si>
  <si>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</si>
  <si>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</si>
  <si>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</si>
  <si>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</si>
  <si>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</si>
  <si>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</si>
  <si>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</si>
  <si>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</si>
  <si>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</si>
  <si>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</si>
  <si>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</si>
  <si>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</si>
  <si>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</si>
  <si>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</si>
  <si>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</si>
  <si>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</si>
  <si>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</si>
  <si>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</si>
  <si>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</si>
  <si>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</si>
  <si>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</si>
  <si>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</si>
  <si>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</si>
  <si>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</si>
  <si>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</si>
  <si>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</si>
  <si>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</si>
  <si>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</si>
  <si>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</si>
  <si>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</si>
  <si>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</si>
  <si>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</si>
  <si>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</si>
  <si>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</si>
  <si>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</si>
  <si>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</si>
  <si>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</si>
  <si>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</si>
  <si>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</si>
  <si>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</si>
  <si>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</si>
  <si>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</si>
  <si>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</si>
  <si>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</si>
  <si>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</si>
  <si>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</si>
  <si>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</si>
  <si>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</si>
  <si>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</si>
  <si>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</si>
  <si>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</si>
  <si>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</si>
  <si>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</si>
  <si>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</si>
  <si>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</si>
  <si>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</si>
  <si>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</si>
  <si>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</si>
  <si>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</si>
  <si>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</si>
  <si>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</si>
  <si>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</si>
  <si>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</si>
  <si>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</si>
  <si>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</si>
  <si>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</si>
  <si>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</si>
  <si>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</si>
  <si>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</si>
  <si>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</si>
  <si>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</si>
  <si>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</si>
  <si>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</si>
  <si>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</si>
  <si>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</si>
  <si>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</si>
  <si>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</si>
  <si>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</si>
  <si>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</si>
  <si>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</si>
  <si>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</si>
  <si>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</si>
  <si>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</si>
  <si>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</si>
  <si>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</si>
  <si>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</si>
  <si>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</si>
  <si>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</si>
  <si>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</si>
  <si>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</si>
  <si>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</si>
  <si>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</si>
  <si>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</si>
  <si>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</si>
  <si>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</si>
  <si>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</si>
  <si>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</si>
  <si>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</si>
  <si>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</si>
  <si>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</si>
  <si>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</si>
  <si>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</si>
  <si>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</si>
  <si>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</si>
  <si>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</si>
  <si>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</si>
  <si>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</si>
  <si>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</si>
  <si>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</si>
  <si>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</si>
  <si>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</si>
  <si>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</si>
  <si>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</si>
  <si>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</si>
  <si>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</si>
  <si>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</si>
  <si>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</si>
  <si>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</si>
  <si>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</si>
  <si>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</si>
  <si>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</si>
  <si>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</si>
  <si>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</si>
  <si>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</si>
  <si>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</si>
  <si>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</si>
  <si>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</si>
  <si>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</si>
  <si>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</si>
  <si>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</si>
  <si>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</si>
  <si>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</si>
  <si>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</si>
  <si>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</si>
  <si>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</si>
  <si>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</si>
  <si>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</si>
  <si>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</si>
  <si>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</si>
  <si>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</si>
  <si>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</si>
  <si>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</si>
  <si>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</si>
  <si>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</si>
  <si>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</si>
  <si>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</si>
  <si>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</si>
  <si>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</si>
  <si>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</si>
  <si>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</si>
  <si>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</si>
  <si>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</si>
  <si>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</si>
  <si>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</si>
  <si>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</si>
  <si>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</si>
  <si>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</si>
  <si>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</si>
  <si>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</si>
  <si>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</si>
  <si>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</si>
  <si>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</si>
  <si>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</si>
  <si>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</si>
  <si>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</si>
  <si>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</si>
  <si>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</si>
  <si>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</si>
  <si>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</si>
  <si>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</si>
  <si>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</si>
  <si>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</si>
  <si>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</si>
  <si>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</si>
  <si>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</si>
  <si>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</si>
  <si>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</si>
  <si>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</si>
  <si>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</si>
  <si>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</si>
  <si>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</si>
  <si>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</si>
  <si>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</si>
  <si>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</si>
  <si>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</si>
  <si>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</si>
  <si>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</si>
  <si>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</si>
  <si>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</si>
  <si>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</si>
  <si>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</si>
  <si>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</si>
  <si>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</si>
  <si>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</si>
  <si>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</si>
  <si>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</si>
  <si>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</si>
  <si>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</si>
  <si>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</si>
  <si>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</si>
  <si>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</si>
  <si>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</si>
  <si>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</si>
  <si>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</si>
  <si>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</si>
  <si>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</si>
  <si>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</si>
  <si>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</si>
  <si>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</si>
  <si>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</si>
  <si>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</si>
  <si>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</si>
  <si>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</si>
  <si>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</si>
  <si>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</si>
  <si>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</si>
  <si>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</si>
  <si>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</si>
  <si>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</si>
  <si>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</si>
  <si>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</si>
  <si>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</si>
  <si>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</si>
  <si>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</si>
  <si>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</si>
  <si>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</si>
  <si>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</si>
  <si>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</si>
  <si>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</si>
  <si>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</si>
  <si>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</si>
  <si>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</si>
  <si>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</si>
  <si>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</si>
  <si>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</si>
  <si>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</si>
  <si>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</si>
  <si>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</si>
  <si>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</si>
  <si>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</si>
  <si>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</si>
  <si>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</si>
  <si>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</si>
  <si>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</si>
  <si>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</si>
  <si>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</si>
  <si>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</si>
  <si>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</si>
  <si>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</si>
  <si>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</si>
  <si>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</si>
  <si>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</si>
  <si>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</si>
  <si>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</si>
  <si>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</si>
  <si>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</si>
  <si>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</si>
  <si>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</si>
  <si>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</si>
  <si>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</si>
  <si>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</si>
  <si>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</si>
  <si>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</si>
  <si>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</si>
  <si>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</si>
  <si>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</si>
  <si>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</si>
  <si>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</si>
  <si>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</si>
  <si>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</si>
  <si>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</si>
  <si>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</si>
  <si>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</si>
  <si>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</si>
  <si>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</si>
  <si>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</si>
  <si>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</si>
  <si>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</si>
  <si>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</si>
  <si>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</si>
  <si>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</si>
  <si>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</si>
  <si>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</si>
  <si>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</si>
  <si>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</si>
  <si>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</si>
  <si>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</si>
  <si>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</si>
  <si>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</si>
  <si>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</si>
  <si>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</si>
  <si>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</si>
  <si>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</si>
  <si>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</si>
  <si>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</si>
  <si>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</si>
  <si>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</si>
  <si>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</si>
  <si>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</si>
  <si>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</si>
  <si>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</si>
  <si>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</si>
  <si>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</si>
  <si>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</si>
  <si>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</si>
  <si>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</si>
  <si>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</si>
  <si>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</si>
  <si>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</si>
  <si>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</si>
  <si>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</si>
  <si>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</si>
  <si>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</si>
  <si>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</si>
  <si>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</si>
  <si>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</si>
  <si>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</si>
  <si>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</si>
  <si>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</si>
  <si>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</si>
  <si>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</si>
  <si>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</si>
  <si>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</si>
  <si>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</si>
  <si>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</si>
  <si>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</si>
  <si>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</si>
  <si>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</si>
  <si>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</si>
  <si>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</si>
  <si>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</si>
  <si>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</si>
  <si>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</si>
  <si>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</si>
  <si>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</si>
  <si>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</si>
  <si>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</si>
  <si>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</si>
  <si>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</si>
  <si>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</si>
  <si>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</si>
  <si>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</si>
  <si>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</si>
  <si>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</si>
  <si>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</si>
  <si>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</si>
  <si>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</si>
  <si>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</si>
  <si>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</si>
  <si>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</si>
  <si>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</si>
  <si>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</si>
  <si>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</si>
  <si>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</si>
  <si>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</si>
  <si>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</si>
  <si>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</si>
  <si>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</si>
  <si>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</si>
  <si>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</si>
  <si>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</si>
  <si>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</si>
  <si>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</si>
  <si>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</si>
  <si>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</si>
  <si>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</si>
  <si>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</si>
  <si>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</si>
  <si>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</si>
  <si>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</si>
  <si>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</si>
  <si>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</si>
  <si>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</si>
  <si>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</si>
  <si>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</si>
  <si>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</si>
  <si>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</si>
  <si>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</si>
  <si>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</si>
  <si>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</si>
  <si>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</si>
  <si>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</si>
  <si>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</si>
  <si>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</si>
  <si>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</si>
  <si>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</si>
  <si>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</si>
  <si>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</si>
  <si>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</si>
  <si>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</si>
  <si>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</si>
  <si>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</si>
  <si>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</si>
  <si>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</si>
  <si>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</si>
  <si>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</si>
  <si>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</si>
  <si>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</si>
  <si>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</si>
  <si>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</si>
  <si>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</si>
  <si>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</si>
  <si>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</si>
  <si>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</si>
  <si>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</si>
  <si>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</si>
  <si>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</si>
  <si>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</si>
  <si>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</si>
  <si>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</si>
  <si>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</si>
  <si>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</si>
  <si>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</si>
  <si>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</si>
  <si>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</si>
  <si>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</si>
  <si>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</si>
  <si>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</si>
  <si>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</si>
  <si>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</si>
  <si>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</si>
  <si>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</si>
  <si>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</si>
  <si>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</si>
  <si>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</si>
  <si>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</si>
  <si>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</si>
  <si>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</si>
  <si>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</si>
  <si>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</si>
  <si>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</si>
  <si>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</si>
  <si>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</si>
  <si>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</si>
  <si>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</si>
  <si>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</si>
  <si>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</si>
  <si>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</si>
  <si>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</si>
  <si>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</si>
  <si>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</si>
  <si>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</si>
  <si>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</si>
  <si>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</si>
  <si>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</si>
  <si>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</si>
  <si>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</si>
  <si>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</si>
  <si>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</si>
  <si>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</si>
  <si>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</si>
  <si>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</si>
  <si>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</si>
  <si>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</si>
  <si>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</si>
  <si>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</si>
  <si>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</si>
  <si>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</si>
  <si>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</si>
  <si>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</si>
  <si>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</si>
  <si>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</si>
  <si>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</si>
  <si>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</si>
  <si>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</si>
  <si>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</si>
  <si>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</si>
  <si>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</si>
  <si>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</si>
  <si>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</si>
  <si>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</si>
  <si>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</si>
  <si>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</si>
  <si>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</si>
  <si>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</si>
  <si>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</si>
  <si>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</si>
  <si>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</si>
  <si>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</si>
  <si>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</si>
  <si>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</si>
  <si>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</si>
  <si>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</si>
  <si>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</si>
  <si>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</si>
  <si>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</si>
  <si>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</si>
  <si>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</si>
  <si>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</si>
  <si>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</si>
  <si>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</si>
  <si>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</si>
  <si>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</si>
  <si>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</si>
  <si>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</si>
  <si>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</si>
  <si>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</si>
  <si>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</si>
  <si>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</si>
  <si>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</si>
  <si>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</si>
  <si>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</si>
  <si>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</si>
  <si>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</si>
  <si>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</si>
  <si>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</si>
  <si>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</si>
  <si>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</si>
  <si>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</si>
  <si>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</si>
  <si>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</si>
  <si>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</si>
  <si>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</si>
  <si>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</si>
  <si>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</si>
  <si>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</si>
  <si>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</si>
  <si>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</si>
  <si>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</si>
  <si>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</si>
  <si>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8857125000014</t>
  </si>
  <si>
    <t>8857125000015</t>
  </si>
  <si>
    <t>8857125000016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</si>
  <si>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</si>
  <si>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</si>
  <si>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</si>
  <si>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</si>
  <si>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</si>
  <si>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</si>
  <si>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</si>
  <si>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</si>
  <si>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</si>
  <si>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</si>
  <si>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</si>
  <si>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</si>
  <si>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</si>
  <si>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</si>
  <si>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</si>
  <si>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</si>
  <si>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</si>
  <si>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</si>
  <si>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</si>
  <si>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</si>
  <si>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</si>
  <si>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</si>
  <si>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</si>
  <si>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</si>
  <si>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</si>
  <si>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</si>
  <si>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</si>
  <si>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</si>
  <si>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</si>
  <si>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</si>
  <si>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</si>
  <si>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</si>
  <si>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</si>
  <si>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</si>
  <si>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</si>
  <si>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</si>
  <si>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</si>
  <si>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</si>
  <si>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</si>
  <si>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</si>
  <si>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</si>
  <si>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</si>
  <si>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</si>
  <si>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</si>
  <si>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</si>
  <si>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</si>
  <si>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</si>
  <si>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</si>
  <si>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</si>
  <si>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</si>
  <si>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</si>
  <si>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</si>
  <si>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</si>
  <si>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</si>
  <si>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</si>
  <si>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</si>
  <si>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</si>
  <si>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</si>
  <si>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</si>
  <si>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</si>
  <si>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</si>
  <si>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</si>
  <si>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</si>
  <si>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</si>
  <si>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</si>
  <si>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</si>
  <si>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</si>
  <si>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</si>
  <si>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</si>
  <si>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</si>
  <si>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</si>
  <si>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</si>
  <si>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</si>
  <si>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</si>
  <si>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</si>
  <si>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</si>
  <si>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</si>
  <si>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</si>
  <si>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</si>
  <si>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</si>
  <si>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</si>
  <si>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</si>
  <si>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</si>
  <si>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</si>
  <si>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</si>
  <si>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</si>
  <si>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</si>
  <si>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</si>
  <si>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</si>
  <si>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</si>
  <si>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</si>
  <si>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</si>
  <si>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</si>
  <si>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</si>
  <si>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</si>
  <si>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</si>
  <si>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</si>
  <si>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</si>
  <si>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</si>
  <si>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</si>
  <si>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</si>
  <si>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</si>
  <si>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</si>
  <si>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</si>
  <si>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</si>
  <si>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</si>
  <si>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</si>
  <si>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</si>
  <si>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</si>
  <si>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</si>
  <si>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</si>
  <si>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</si>
  <si>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</si>
  <si>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</si>
  <si>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</si>
  <si>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</si>
  <si>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</si>
  <si>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</si>
  <si>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</si>
  <si>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</si>
  <si>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</si>
  <si>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</si>
  <si>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</si>
  <si>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</si>
  <si>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</si>
  <si>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</si>
  <si>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</si>
  <si>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</si>
  <si>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</si>
  <si>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</si>
  <si>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</si>
  <si>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</si>
  <si>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</si>
  <si>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</si>
  <si>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</si>
  <si>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</si>
  <si>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</si>
  <si>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</si>
  <si>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</si>
  <si>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</si>
  <si>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</si>
  <si>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</si>
  <si>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</si>
  <si>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</si>
  <si>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</si>
  <si>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</si>
  <si>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</si>
  <si>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</si>
  <si>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</si>
  <si>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</si>
  <si>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</si>
  <si>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</si>
  <si>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</si>
  <si>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</si>
  <si>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</si>
  <si>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</si>
  <si>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</si>
  <si>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</si>
  <si>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</si>
  <si>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</si>
  <si>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</si>
  <si>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</si>
  <si>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</si>
  <si>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</si>
  <si>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</si>
  <si>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</si>
  <si>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</si>
  <si>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</si>
  <si>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</si>
  <si>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</si>
  <si>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</si>
  <si>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</si>
  <si>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</si>
  <si>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</si>
  <si>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</si>
  <si>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</si>
  <si>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</si>
  <si>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</si>
  <si>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</si>
  <si>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</si>
  <si>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</si>
  <si>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</si>
  <si>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</si>
  <si>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</si>
  <si>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</si>
  <si>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</si>
  <si>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</si>
  <si>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</si>
  <si>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</si>
  <si>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</si>
  <si>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</si>
  <si>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</si>
  <si>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</si>
  <si>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</si>
  <si>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</si>
  <si>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</si>
  <si>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</si>
  <si>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</si>
  <si>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</si>
  <si>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</si>
  <si>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</si>
  <si>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</si>
  <si>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</si>
  <si>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</si>
  <si>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</si>
  <si>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</si>
  <si>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</si>
  <si>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</si>
  <si>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</si>
  <si>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</si>
  <si>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</si>
  <si>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</si>
  <si>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</si>
  <si>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</si>
  <si>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</si>
  <si>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</si>
  <si>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</si>
  <si>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</si>
  <si>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</si>
  <si>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</si>
  <si>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</si>
  <si>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</si>
  <si>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</si>
  <si>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</si>
  <si>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</si>
  <si>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</si>
  <si>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</si>
  <si>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</si>
  <si>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</si>
  <si>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</si>
  <si>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</si>
  <si>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</si>
  <si>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</si>
  <si>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</si>
  <si>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</si>
  <si>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</si>
  <si>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</si>
  <si>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</si>
  <si>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</si>
  <si>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</si>
  <si>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</si>
  <si>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</si>
  <si>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</si>
  <si>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</si>
  <si>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</si>
  <si>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</si>
  <si>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</si>
  <si>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</si>
  <si>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</si>
  <si>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</si>
  <si>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</si>
  <si>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</si>
  <si>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</si>
  <si>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</si>
  <si>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</si>
  <si>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</si>
  <si>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</si>
  <si>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</si>
  <si>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</si>
  <si>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</si>
  <si>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</si>
  <si>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</si>
  <si>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</si>
  <si>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</si>
  <si>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</si>
  <si>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</si>
  <si>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</si>
  <si>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</si>
  <si>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</si>
  <si>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</si>
  <si>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</si>
  <si>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</si>
  <si>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</si>
  <si>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</si>
  <si>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</si>
  <si>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</si>
  <si>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</si>
  <si>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</si>
  <si>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</si>
  <si>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</si>
  <si>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</si>
  <si>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</si>
  <si>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</si>
  <si>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</si>
  <si>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</si>
  <si>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</si>
  <si>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</si>
  <si>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</si>
  <si>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</si>
  <si>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</si>
  <si>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</si>
  <si>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</si>
  <si>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</si>
  <si>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</si>
  <si>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</si>
  <si>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</si>
  <si>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</si>
  <si>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</si>
  <si>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</si>
  <si>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</si>
  <si>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</si>
  <si>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</si>
  <si>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</si>
  <si>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</si>
  <si>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</si>
  <si>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</si>
  <si>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</si>
  <si>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</si>
  <si>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</si>
  <si>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</si>
  <si>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</si>
  <si>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</si>
  <si>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</si>
  <si>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</si>
  <si>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</si>
  <si>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</si>
  <si>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</si>
  <si>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</si>
  <si>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</si>
  <si>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</si>
  <si>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</si>
  <si>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</si>
  <si>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</si>
  <si>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</si>
  <si>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</si>
  <si>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</si>
  <si>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</si>
  <si>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</si>
  <si>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</si>
  <si>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</si>
  <si>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</si>
  <si>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</si>
  <si>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</si>
  <si>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</si>
  <si>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</si>
  <si>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</si>
  <si>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</si>
  <si>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</si>
  <si>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</si>
  <si>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</si>
  <si>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</si>
  <si>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</si>
  <si>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</si>
  <si>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</si>
  <si>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</si>
  <si>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</si>
  <si>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</si>
  <si>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</si>
  <si>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</si>
  <si>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</si>
  <si>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</si>
  <si>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</si>
  <si>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</si>
  <si>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</si>
  <si>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</si>
  <si>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</si>
  <si>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</si>
  <si>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</si>
  <si>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</si>
  <si>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</si>
  <si>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</si>
  <si>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</si>
  <si>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</si>
  <si>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</si>
  <si>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</si>
  <si>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</si>
  <si>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</si>
  <si>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</si>
  <si>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</si>
  <si>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</si>
  <si>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</si>
  <si>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</si>
  <si>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</si>
  <si>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</si>
  <si>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</si>
  <si>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</si>
  <si>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</si>
  <si>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</si>
  <si>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</si>
  <si>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</si>
  <si>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</si>
  <si>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</si>
  <si>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</si>
  <si>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</si>
  <si>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</si>
  <si>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</si>
  <si>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</si>
  <si>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</si>
  <si>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</si>
  <si>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</si>
  <si>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</si>
  <si>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</si>
  <si>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</si>
  <si>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</si>
  <si>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</si>
  <si>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</si>
  <si>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</si>
  <si>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</si>
  <si>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</si>
  <si>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</si>
  <si>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</si>
  <si>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</si>
  <si>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</si>
  <si>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</si>
  <si>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</si>
  <si>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</si>
  <si>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</si>
  <si>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</si>
  <si>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</si>
  <si>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</si>
  <si>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</si>
  <si>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</si>
  <si>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</si>
  <si>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</si>
  <si>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</si>
  <si>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</si>
  <si>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</si>
  <si>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</si>
  <si>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</si>
  <si>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</si>
  <si>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</si>
  <si>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</si>
  <si>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</si>
  <si>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</si>
  <si>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</si>
  <si>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</si>
  <si>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</si>
  <si>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</si>
  <si>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</si>
  <si>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</si>
  <si>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</si>
  <si>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</si>
  <si>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</si>
  <si>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</si>
  <si>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</si>
  <si>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</si>
  <si>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</si>
  <si>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</si>
  <si>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</si>
  <si>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</si>
  <si>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</si>
  <si>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</si>
  <si>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</si>
  <si>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</si>
  <si>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</si>
  <si>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</si>
  <si>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</si>
  <si>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</si>
  <si>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</si>
  <si>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</si>
  <si>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</si>
  <si>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</si>
  <si>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</si>
  <si>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</si>
  <si>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</si>
  <si>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</si>
  <si>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</si>
  <si>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</si>
  <si>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</si>
  <si>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</si>
  <si>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</si>
  <si>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</si>
  <si>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</si>
  <si>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</si>
  <si>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</si>
  <si>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</si>
  <si>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</si>
  <si>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</si>
  <si>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</si>
  <si>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</si>
  <si>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</si>
  <si>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</si>
  <si>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</si>
  <si>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</si>
  <si>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</si>
  <si>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</si>
  <si>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</si>
  <si>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</si>
  <si>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</si>
  <si>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</si>
  <si>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</si>
  <si>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</si>
  <si>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</si>
  <si>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</si>
  <si>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</si>
  <si>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</si>
  <si>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</si>
  <si>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</si>
  <si>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</si>
  <si>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</si>
  <si>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</si>
  <si>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52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</si>
  <si>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</si>
  <si>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</si>
  <si>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</si>
  <si>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</si>
  <si>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</si>
  <si>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</si>
  <si>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</si>
  <si>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</si>
  <si>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</si>
  <si>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</si>
  <si>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</si>
  <si>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</si>
  <si>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</si>
  <si>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</si>
  <si>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</si>
  <si>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</si>
  <si>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</si>
  <si>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</si>
  <si>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</si>
  <si>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</si>
  <si>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</si>
  <si>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</si>
  <si>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</si>
  <si>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</si>
  <si>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</si>
  <si>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</si>
  <si>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</si>
  <si>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</si>
  <si>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บูธ ปิ่นเกล้า - ศาลายา  วันที่ 1-31 พฤษาคม  2568</t>
  </si>
  <si>
    <t>สรุปยอดขาย บูธ  ปิ่นเกล้า - ศาลายา  วันที่ 1-31  พฤษาคม  2568</t>
  </si>
  <si>
    <t>บูธ ปิ่นเกล้า - ศาลายา  วันที่ 1-31  พฤษาคม  2568</t>
  </si>
  <si>
    <t>ขนมปังไก่หยองพริกเผา 95 กรัม</t>
  </si>
  <si>
    <t>มูสชาไทยพุดดิ้ง 130 กรัม</t>
  </si>
  <si>
    <t xml:space="preserve">เค้กเผือกครีมนมสด 110 กรัม </t>
  </si>
  <si>
    <t>แซนวิชปูอัด 120 กรัม</t>
  </si>
  <si>
    <t>โยกคุณาวรรณ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</si>
</sst>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2" fontId="2" fillId="17" borderId="19" xfId="0" applyNumberFormat="1" applyFont="1" applyFill="1" applyBorder="1"/>
    <xf numFmtId="43" fontId="2" fillId="2" borderId="0" xfId="0" applyNumberFormat="1" applyFont="1" applyFill="1"/>
    <xf numFmtId="43" fontId="10" fillId="5" borderId="1" xfId="1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FFFFCC"/>
      <color rgb="FFF8B4B4"/>
      <color rgb="FF99FFCC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B252" sqref="B252"/>
      <selection pane="bottomLeft" activeCell="B252" sqref="B252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1423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1423</v>
      </c>
      <c r="H240" s="85" t="s">
        <v>1424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1424</v>
      </c>
      <c r="H241" s="85" t="s">
        <v>1425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1413</v>
      </c>
      <c r="D242" s="83" t="s">
        <v>434</v>
      </c>
      <c r="F242" s="84" t="s">
        <v>436</v>
      </c>
      <c r="G242" s="85" t="s">
        <v>1425</v>
      </c>
      <c r="H242" s="85" t="s">
        <v>1426</v>
      </c>
      <c r="I242" s="82" t="s">
        <v>431</v>
      </c>
      <c r="J242" s="86" t="s">
        <v>438</v>
      </c>
      <c r="L242" s="81">
        <v>35</v>
      </c>
    </row>
    <row r="243" spans="1:12" ht="25.5" x14ac:dyDescent="0.55000000000000004">
      <c r="A243" s="82" t="s">
        <v>918</v>
      </c>
      <c r="B243" s="10"/>
      <c r="C243" s="19" t="s">
        <v>1415</v>
      </c>
      <c r="D243" s="10" t="s">
        <v>434</v>
      </c>
      <c r="E243" s="64"/>
      <c r="F243" s="71"/>
      <c r="G243" s="85" t="s">
        <v>1426</v>
      </c>
      <c r="H243" s="85" t="s">
        <v>1427</v>
      </c>
      <c r="I243" s="82" t="s">
        <v>431</v>
      </c>
      <c r="J243" s="86" t="s">
        <v>438</v>
      </c>
      <c r="K243" s="72"/>
      <c r="L243" s="20">
        <v>39</v>
      </c>
    </row>
    <row r="244" spans="1:12" ht="25.5" x14ac:dyDescent="0.55000000000000004">
      <c r="A244" s="82" t="s">
        <v>919</v>
      </c>
      <c r="B244" s="10"/>
      <c r="C244" s="19" t="s">
        <v>1416</v>
      </c>
      <c r="D244" s="10" t="s">
        <v>434</v>
      </c>
      <c r="E244" s="64"/>
      <c r="F244" s="71"/>
      <c r="G244" s="85" t="s">
        <v>1427</v>
      </c>
      <c r="H244" s="85" t="s">
        <v>1428</v>
      </c>
      <c r="I244" s="82" t="s">
        <v>431</v>
      </c>
      <c r="J244" s="86" t="s">
        <v>438</v>
      </c>
      <c r="K244" s="72"/>
      <c r="L244" s="20">
        <v>55</v>
      </c>
    </row>
    <row r="245" spans="1:12" ht="25.5" x14ac:dyDescent="0.55000000000000004">
      <c r="A245" s="82" t="s">
        <v>920</v>
      </c>
      <c r="B245" s="10"/>
      <c r="C245" s="19" t="s">
        <v>1417</v>
      </c>
      <c r="D245" s="10" t="s">
        <v>434</v>
      </c>
      <c r="E245" s="64"/>
      <c r="F245" s="71"/>
      <c r="G245" s="85" t="s">
        <v>1428</v>
      </c>
      <c r="H245" s="85" t="s">
        <v>1429</v>
      </c>
      <c r="I245" s="82" t="s">
        <v>431</v>
      </c>
      <c r="J245" s="86" t="s">
        <v>438</v>
      </c>
      <c r="K245" s="72"/>
      <c r="L245" s="20">
        <v>40</v>
      </c>
    </row>
    <row r="246" spans="1:12" ht="25.5" x14ac:dyDescent="0.55000000000000004">
      <c r="A246" s="82" t="s">
        <v>921</v>
      </c>
      <c r="B246" s="10"/>
      <c r="C246" s="19" t="s">
        <v>1418</v>
      </c>
      <c r="D246" s="10" t="s">
        <v>434</v>
      </c>
      <c r="E246" s="64"/>
      <c r="F246" s="71"/>
      <c r="G246" s="85" t="s">
        <v>1429</v>
      </c>
      <c r="H246" s="85" t="s">
        <v>1430</v>
      </c>
      <c r="I246" s="82" t="s">
        <v>431</v>
      </c>
      <c r="J246" s="86" t="s">
        <v>438</v>
      </c>
      <c r="K246" s="72"/>
      <c r="L246" s="20">
        <v>49</v>
      </c>
    </row>
    <row r="247" spans="1:12" ht="25.5" x14ac:dyDescent="0.55000000000000004">
      <c r="A247" s="82" t="s">
        <v>922</v>
      </c>
      <c r="B247" s="10">
        <v>1007015</v>
      </c>
      <c r="C247" s="19" t="s">
        <v>1419</v>
      </c>
      <c r="D247" s="10" t="s">
        <v>564</v>
      </c>
      <c r="E247" s="64"/>
      <c r="F247" s="71"/>
      <c r="G247" s="85" t="s">
        <v>1430</v>
      </c>
      <c r="H247" s="85" t="s">
        <v>1431</v>
      </c>
      <c r="I247" s="82" t="s">
        <v>431</v>
      </c>
      <c r="J247" s="86" t="s">
        <v>438</v>
      </c>
      <c r="K247" s="72"/>
      <c r="L247" s="20">
        <v>39</v>
      </c>
    </row>
    <row r="248" spans="1:12" ht="25.5" x14ac:dyDescent="0.55000000000000004">
      <c r="A248" s="82" t="s">
        <v>923</v>
      </c>
      <c r="B248" s="10">
        <v>1100042</v>
      </c>
      <c r="C248" s="19" t="s">
        <v>1420</v>
      </c>
      <c r="D248" s="10" t="s">
        <v>434</v>
      </c>
      <c r="E248" s="64"/>
      <c r="F248" s="71"/>
      <c r="G248" s="85" t="s">
        <v>1431</v>
      </c>
      <c r="H248" s="85" t="s">
        <v>1432</v>
      </c>
      <c r="I248" s="82" t="s">
        <v>431</v>
      </c>
      <c r="J248" s="86" t="s">
        <v>438</v>
      </c>
      <c r="K248" s="72"/>
      <c r="L248" s="20">
        <v>50</v>
      </c>
    </row>
    <row r="249" spans="1:12" ht="25.5" x14ac:dyDescent="0.55000000000000004">
      <c r="A249" s="82" t="s">
        <v>925</v>
      </c>
      <c r="B249" s="10">
        <v>1100043</v>
      </c>
      <c r="C249" s="19" t="s">
        <v>1421</v>
      </c>
      <c r="D249" s="10" t="s">
        <v>434</v>
      </c>
      <c r="E249" s="64"/>
      <c r="F249" s="71"/>
      <c r="G249" s="85" t="s">
        <v>1432</v>
      </c>
      <c r="H249" s="85" t="s">
        <v>1433</v>
      </c>
      <c r="I249" s="82" t="s">
        <v>431</v>
      </c>
      <c r="J249" s="86" t="s">
        <v>438</v>
      </c>
      <c r="K249" s="72"/>
      <c r="L249" s="20">
        <v>50</v>
      </c>
    </row>
    <row r="250" spans="1:12" ht="25.5" x14ac:dyDescent="0.55000000000000004">
      <c r="A250" s="82" t="s">
        <v>926</v>
      </c>
      <c r="B250" s="10">
        <v>2005827</v>
      </c>
      <c r="C250" s="19" t="s">
        <v>1422</v>
      </c>
      <c r="D250" s="10" t="s">
        <v>434</v>
      </c>
      <c r="E250" s="64"/>
      <c r="F250" s="71"/>
      <c r="G250" s="85" t="s">
        <v>1433</v>
      </c>
      <c r="H250" s="85" t="s">
        <v>1434</v>
      </c>
      <c r="I250" s="82" t="s">
        <v>431</v>
      </c>
      <c r="J250" s="86" t="s">
        <v>438</v>
      </c>
      <c r="K250" s="72"/>
      <c r="L250" s="20">
        <v>35</v>
      </c>
    </row>
    <row r="251" spans="1:12" x14ac:dyDescent="0.2">
      <c r="A251" s="82" t="s">
        <v>927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1434</v>
      </c>
      <c r="H251" s="85" t="s">
        <v>1435</v>
      </c>
      <c r="I251" s="82" t="s">
        <v>431</v>
      </c>
      <c r="J251" s="86" t="s">
        <v>438</v>
      </c>
    </row>
    <row r="252" spans="1:12" x14ac:dyDescent="0.2">
      <c r="A252" s="82" t="s">
        <v>928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1435</v>
      </c>
      <c r="H252" s="85" t="s">
        <v>1436</v>
      </c>
      <c r="I252" s="82" t="s">
        <v>431</v>
      </c>
      <c r="J252" s="86" t="s">
        <v>438</v>
      </c>
    </row>
    <row r="253" spans="1:12" x14ac:dyDescent="0.2">
      <c r="A253" s="82" t="s">
        <v>929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1436</v>
      </c>
      <c r="H253" s="85" t="s">
        <v>1437</v>
      </c>
      <c r="I253" s="82" t="s">
        <v>431</v>
      </c>
      <c r="J253" s="86" t="s">
        <v>438</v>
      </c>
    </row>
    <row r="254" spans="1:12" x14ac:dyDescent="0.2">
      <c r="A254" s="82" t="s">
        <v>930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1437</v>
      </c>
      <c r="H254" s="85" t="s">
        <v>1438</v>
      </c>
      <c r="I254" s="82" t="s">
        <v>431</v>
      </c>
      <c r="J254" s="86" t="s">
        <v>438</v>
      </c>
    </row>
    <row r="255" spans="1:12" x14ac:dyDescent="0.2">
      <c r="A255" s="82" t="s">
        <v>931</v>
      </c>
      <c r="B255" s="82" t="s">
        <v>932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1438</v>
      </c>
      <c r="H255" s="85" t="s">
        <v>1439</v>
      </c>
      <c r="I255" s="82" t="s">
        <v>431</v>
      </c>
      <c r="J255" s="86" t="s">
        <v>438</v>
      </c>
    </row>
    <row r="256" spans="1:12" x14ac:dyDescent="0.2">
      <c r="A256" s="82" t="s">
        <v>933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1439</v>
      </c>
      <c r="H256" s="85" t="s">
        <v>1440</v>
      </c>
      <c r="I256" s="82" t="s">
        <v>431</v>
      </c>
      <c r="J256" s="86" t="s">
        <v>438</v>
      </c>
    </row>
    <row r="257" spans="1:10" x14ac:dyDescent="0.2">
      <c r="A257" s="82" t="s">
        <v>934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1440</v>
      </c>
      <c r="H257" s="85" t="s">
        <v>1441</v>
      </c>
      <c r="I257" s="82" t="s">
        <v>431</v>
      </c>
      <c r="J257" s="86" t="s">
        <v>438</v>
      </c>
    </row>
    <row r="258" spans="1:10" x14ac:dyDescent="0.2">
      <c r="A258" s="82" t="s">
        <v>935</v>
      </c>
      <c r="B258" s="82" t="s">
        <v>325</v>
      </c>
      <c r="C258" s="82" t="s">
        <v>924</v>
      </c>
      <c r="D258" s="83" t="s">
        <v>434</v>
      </c>
      <c r="E258" s="84" t="s">
        <v>859</v>
      </c>
      <c r="F258" s="84" t="s">
        <v>436</v>
      </c>
      <c r="G258" s="85" t="s">
        <v>1441</v>
      </c>
      <c r="H258" s="85" t="s">
        <v>1442</v>
      </c>
      <c r="I258" s="82" t="s">
        <v>431</v>
      </c>
      <c r="J258" s="86" t="s">
        <v>438</v>
      </c>
    </row>
    <row r="259" spans="1:10" x14ac:dyDescent="0.2">
      <c r="A259" s="82" t="s">
        <v>936</v>
      </c>
      <c r="B259" s="82" t="s">
        <v>326</v>
      </c>
      <c r="C259" s="82" t="s">
        <v>924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937</v>
      </c>
      <c r="B260" s="82" t="s">
        <v>327</v>
      </c>
      <c r="C260" s="82" t="s">
        <v>924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938</v>
      </c>
      <c r="B261" s="82" t="s">
        <v>328</v>
      </c>
      <c r="C261" s="82" t="s">
        <v>924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939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940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941</v>
      </c>
      <c r="B264" s="82" t="s">
        <v>329</v>
      </c>
      <c r="C264" s="82" t="s">
        <v>924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942</v>
      </c>
      <c r="B265" s="82" t="s">
        <v>330</v>
      </c>
      <c r="C265" s="82" t="s">
        <v>924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943</v>
      </c>
      <c r="B266" s="82" t="s">
        <v>331</v>
      </c>
      <c r="C266" s="82" t="s">
        <v>924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944</v>
      </c>
      <c r="B267" s="82" t="s">
        <v>332</v>
      </c>
      <c r="C267" s="82" t="s">
        <v>924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945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946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947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948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949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950</v>
      </c>
      <c r="B273" s="82" t="s">
        <v>333</v>
      </c>
      <c r="C273" s="82" t="s">
        <v>924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951</v>
      </c>
      <c r="B274" s="82" t="s">
        <v>952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953</v>
      </c>
      <c r="B275" s="82" t="s">
        <v>954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955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956</v>
      </c>
      <c r="B277" s="82" t="s">
        <v>334</v>
      </c>
      <c r="C277" s="82" t="s">
        <v>924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957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958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959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960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961</v>
      </c>
      <c r="B282" s="82" t="s">
        <v>962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963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964</v>
      </c>
      <c r="B284" s="82" t="s">
        <v>335</v>
      </c>
      <c r="C284" s="82" t="s">
        <v>924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965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966</v>
      </c>
      <c r="B286" s="82" t="s">
        <v>336</v>
      </c>
      <c r="C286" s="82" t="s">
        <v>924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967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968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969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970</v>
      </c>
      <c r="B290" s="82" t="s">
        <v>971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972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973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974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975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976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977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978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979</v>
      </c>
      <c r="B298" s="82" t="s">
        <v>980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981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982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983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984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985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986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987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988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989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990</v>
      </c>
      <c r="B308" s="82" t="s">
        <v>337</v>
      </c>
      <c r="C308" s="82" t="s">
        <v>924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991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992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993</v>
      </c>
      <c r="B311" s="82" t="s">
        <v>994</v>
      </c>
      <c r="C311" s="82" t="s">
        <v>924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995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996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997</v>
      </c>
      <c r="B314" s="82" t="s">
        <v>338</v>
      </c>
      <c r="C314" s="82" t="s">
        <v>924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998</v>
      </c>
      <c r="B315" s="82" t="s">
        <v>999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1000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1001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1002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1003</v>
      </c>
      <c r="B319" s="82" t="s">
        <v>1004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1005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1006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1007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1008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1009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1010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1011</v>
      </c>
      <c r="B326" s="82" t="s">
        <v>339</v>
      </c>
      <c r="C326" s="82" t="s">
        <v>924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1012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1013</v>
      </c>
      <c r="B328" s="82" t="s">
        <v>1014</v>
      </c>
      <c r="C328" s="82" t="s">
        <v>924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1015</v>
      </c>
      <c r="B329" s="82" t="s">
        <v>1016</v>
      </c>
      <c r="C329" s="82" t="s">
        <v>924</v>
      </c>
      <c r="D329" s="83" t="s">
        <v>434</v>
      </c>
      <c r="E329" s="84" t="s">
        <v>1017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1018</v>
      </c>
      <c r="B330" s="82" t="s">
        <v>1019</v>
      </c>
      <c r="C330" s="82" t="s">
        <v>924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1020</v>
      </c>
      <c r="B331" s="82" t="s">
        <v>1021</v>
      </c>
      <c r="C331" s="82" t="s">
        <v>924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1022</v>
      </c>
      <c r="B332" s="82" t="s">
        <v>340</v>
      </c>
      <c r="C332" s="82" t="s">
        <v>924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1023</v>
      </c>
      <c r="B333" s="82" t="s">
        <v>1024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1025</v>
      </c>
      <c r="B334" s="82" t="s">
        <v>1026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1027</v>
      </c>
      <c r="J334" s="86" t="s">
        <v>438</v>
      </c>
    </row>
    <row r="335" spans="1:10" x14ac:dyDescent="0.2">
      <c r="A335" s="82" t="s">
        <v>1028</v>
      </c>
      <c r="B335" s="82" t="s">
        <v>1029</v>
      </c>
      <c r="C335" s="82" t="s">
        <v>559</v>
      </c>
      <c r="D335" s="83" t="s">
        <v>434</v>
      </c>
      <c r="E335" s="84" t="s">
        <v>557</v>
      </c>
      <c r="F335" s="84" t="s">
        <v>1030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1031</v>
      </c>
      <c r="B336" s="82" t="s">
        <v>1032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1027</v>
      </c>
      <c r="J336" s="86" t="s">
        <v>438</v>
      </c>
    </row>
    <row r="337" spans="1:10" x14ac:dyDescent="0.2">
      <c r="A337" s="82" t="s">
        <v>1033</v>
      </c>
      <c r="B337" s="82" t="s">
        <v>1034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1027</v>
      </c>
      <c r="J337" s="86" t="s">
        <v>438</v>
      </c>
    </row>
    <row r="338" spans="1:10" x14ac:dyDescent="0.2">
      <c r="A338" s="82" t="s">
        <v>1035</v>
      </c>
      <c r="B338" s="82" t="s">
        <v>1036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1027</v>
      </c>
      <c r="J338" s="86" t="s">
        <v>438</v>
      </c>
    </row>
    <row r="339" spans="1:10" x14ac:dyDescent="0.2">
      <c r="A339" s="82" t="s">
        <v>1037</v>
      </c>
      <c r="B339" s="82" t="s">
        <v>1038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1039</v>
      </c>
      <c r="B340" s="82" t="s">
        <v>1040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1041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1042</v>
      </c>
      <c r="B342" s="82" t="s">
        <v>1043</v>
      </c>
      <c r="C342" s="82" t="s">
        <v>924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1044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1045</v>
      </c>
      <c r="B344" s="82" t="s">
        <v>1046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1047</v>
      </c>
      <c r="B345" s="82" t="s">
        <v>1048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1049</v>
      </c>
      <c r="B346" s="82" t="s">
        <v>1050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1051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1052</v>
      </c>
      <c r="B348" s="82" t="s">
        <v>1053</v>
      </c>
      <c r="C348" s="82" t="s">
        <v>924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1054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1055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1056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1057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1058</v>
      </c>
      <c r="B353" s="82" t="s">
        <v>1059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1060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1061</v>
      </c>
      <c r="B355" s="82" t="s">
        <v>1062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1063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1064</v>
      </c>
      <c r="B357" s="82" t="s">
        <v>1065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1066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1067</v>
      </c>
      <c r="B359" s="82" t="s">
        <v>1068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1069</v>
      </c>
      <c r="B360" s="82" t="s">
        <v>1070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1071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1072</v>
      </c>
      <c r="B362" s="82" t="s">
        <v>1073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1074</v>
      </c>
      <c r="B363" s="82" t="s">
        <v>1075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1076</v>
      </c>
      <c r="B364" s="82" t="s">
        <v>1077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1078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1079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1080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1081</v>
      </c>
      <c r="B368" s="82" t="s">
        <v>1082</v>
      </c>
      <c r="C368" s="82" t="s">
        <v>899</v>
      </c>
      <c r="D368" s="83" t="s">
        <v>434</v>
      </c>
      <c r="E368" s="84" t="s">
        <v>1083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1084</v>
      </c>
      <c r="B369" s="82" t="s">
        <v>1085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1086</v>
      </c>
      <c r="B370" s="82" t="s">
        <v>1087</v>
      </c>
      <c r="C370" s="82" t="s">
        <v>899</v>
      </c>
      <c r="D370" s="83" t="s">
        <v>434</v>
      </c>
      <c r="E370" s="84" t="s">
        <v>1083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1088</v>
      </c>
      <c r="B371" s="82" t="s">
        <v>1089</v>
      </c>
      <c r="C371" s="82" t="s">
        <v>899</v>
      </c>
      <c r="D371" s="83" t="s">
        <v>434</v>
      </c>
      <c r="E371" s="84" t="s">
        <v>859</v>
      </c>
      <c r="F371" s="84" t="s">
        <v>1090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1091</v>
      </c>
      <c r="B372" s="82" t="s">
        <v>1092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1093</v>
      </c>
      <c r="B373" s="82" t="s">
        <v>1094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1095</v>
      </c>
      <c r="B374" s="82" t="s">
        <v>1096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1097</v>
      </c>
      <c r="B375" s="82" t="s">
        <v>1098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1099</v>
      </c>
      <c r="B376" s="82" t="s">
        <v>1100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1101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1102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1103</v>
      </c>
      <c r="B379" s="82" t="s">
        <v>1104</v>
      </c>
      <c r="C379" s="82" t="s">
        <v>899</v>
      </c>
      <c r="D379" s="83" t="s">
        <v>434</v>
      </c>
      <c r="E379" s="84" t="s">
        <v>1083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1105</v>
      </c>
      <c r="B380" s="82" t="s">
        <v>1106</v>
      </c>
      <c r="C380" s="82" t="s">
        <v>899</v>
      </c>
      <c r="D380" s="83" t="s">
        <v>434</v>
      </c>
      <c r="E380" s="84" t="s">
        <v>1083</v>
      </c>
      <c r="F380" s="84" t="s">
        <v>1107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1108</v>
      </c>
      <c r="B381" s="82" t="s">
        <v>1109</v>
      </c>
      <c r="C381" s="82" t="s">
        <v>899</v>
      </c>
      <c r="D381" s="83" t="s">
        <v>434</v>
      </c>
      <c r="E381" s="84" t="s">
        <v>1083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1110</v>
      </c>
      <c r="B382" s="82" t="s">
        <v>1111</v>
      </c>
      <c r="C382" s="82" t="s">
        <v>899</v>
      </c>
      <c r="D382" s="83" t="s">
        <v>434</v>
      </c>
      <c r="E382" s="84" t="s">
        <v>1083</v>
      </c>
      <c r="F382" s="84" t="s">
        <v>1107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1112</v>
      </c>
      <c r="B383" s="82" t="s">
        <v>1113</v>
      </c>
      <c r="C383" s="82" t="s">
        <v>899</v>
      </c>
      <c r="D383" s="83" t="s">
        <v>434</v>
      </c>
      <c r="E383" s="84" t="s">
        <v>1083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1114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1115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1116</v>
      </c>
      <c r="B386" s="82" t="s">
        <v>1117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1118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1119</v>
      </c>
      <c r="B388" s="82" t="s">
        <v>1120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1121</v>
      </c>
      <c r="B389" s="82" t="s">
        <v>1122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1123</v>
      </c>
      <c r="B390" s="82" t="s">
        <v>1124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1125</v>
      </c>
      <c r="B391" s="82" t="s">
        <v>1126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1127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1128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1129</v>
      </c>
      <c r="B394" s="82" t="s">
        <v>1130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1131</v>
      </c>
      <c r="B395" s="82" t="s">
        <v>1132</v>
      </c>
      <c r="C395" s="82" t="s">
        <v>924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1133</v>
      </c>
      <c r="B396" s="82" t="s">
        <v>1134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1135</v>
      </c>
      <c r="B397" s="82" t="s">
        <v>1136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1137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1138</v>
      </c>
      <c r="B399" s="82" t="s">
        <v>1139</v>
      </c>
      <c r="C399" s="82" t="s">
        <v>559</v>
      </c>
      <c r="D399" s="83" t="s">
        <v>564</v>
      </c>
      <c r="E399" s="84" t="s">
        <v>1140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1141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1142</v>
      </c>
      <c r="B401" s="82" t="s">
        <v>1143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1144</v>
      </c>
      <c r="B402" s="82" t="s">
        <v>1145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1146</v>
      </c>
      <c r="B403" s="82" t="s">
        <v>1147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1148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1149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1150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1151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1152</v>
      </c>
      <c r="B408" s="82" t="s">
        <v>1153</v>
      </c>
      <c r="C408" s="82" t="s">
        <v>1154</v>
      </c>
      <c r="D408" s="83" t="s">
        <v>613</v>
      </c>
      <c r="E408" s="84" t="s">
        <v>1090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1155</v>
      </c>
      <c r="B409" s="82" t="s">
        <v>1156</v>
      </c>
      <c r="C409" s="82" t="s">
        <v>1154</v>
      </c>
      <c r="D409" s="83" t="s">
        <v>613</v>
      </c>
      <c r="E409" s="84" t="s">
        <v>1090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1157</v>
      </c>
      <c r="B410" s="82" t="s">
        <v>173</v>
      </c>
      <c r="C410" s="82" t="s">
        <v>1154</v>
      </c>
      <c r="D410" s="83" t="s">
        <v>613</v>
      </c>
      <c r="E410" s="84" t="s">
        <v>1090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1158</v>
      </c>
      <c r="B411" s="82" t="s">
        <v>170</v>
      </c>
      <c r="C411" s="82" t="s">
        <v>1154</v>
      </c>
      <c r="D411" s="83" t="s">
        <v>613</v>
      </c>
      <c r="E411" s="84" t="s">
        <v>1159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1160</v>
      </c>
      <c r="B412" s="82" t="s">
        <v>174</v>
      </c>
      <c r="C412" s="82" t="s">
        <v>1154</v>
      </c>
      <c r="D412" s="83" t="s">
        <v>584</v>
      </c>
      <c r="E412" s="84" t="s">
        <v>1090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1161</v>
      </c>
      <c r="B413" s="82" t="s">
        <v>1162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1163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1164</v>
      </c>
      <c r="B415" s="82" t="s">
        <v>1165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1166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1167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1168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1169</v>
      </c>
      <c r="B419" s="82" t="s">
        <v>1170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1171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1172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1173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1174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1175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1176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1177</v>
      </c>
      <c r="B426" s="82" t="s">
        <v>1178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1179</v>
      </c>
      <c r="B427" s="82" t="s">
        <v>1180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1181</v>
      </c>
      <c r="B428" s="82" t="s">
        <v>1182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1183</v>
      </c>
      <c r="B429" s="82" t="s">
        <v>1184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1185</v>
      </c>
      <c r="B430" s="82" t="s">
        <v>1186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1187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1188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1189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1190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1191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1192</v>
      </c>
      <c r="B436" s="82" t="s">
        <v>1193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1194</v>
      </c>
      <c r="B437" s="82" t="s">
        <v>1195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1196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1197</v>
      </c>
      <c r="B439" s="82" t="s">
        <v>1198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1199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1200</v>
      </c>
      <c r="B441" s="82" t="s">
        <v>1201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1202</v>
      </c>
      <c r="B442" s="82" t="s">
        <v>1203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1204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1205</v>
      </c>
      <c r="B444" s="82" t="s">
        <v>1206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1207</v>
      </c>
      <c r="B445" s="82" t="s">
        <v>1208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1209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1210</v>
      </c>
      <c r="B447" s="82" t="s">
        <v>1211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1212</v>
      </c>
      <c r="B448" s="82" t="s">
        <v>1213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1214</v>
      </c>
      <c r="B449" s="82" t="s">
        <v>1215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1216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1217</v>
      </c>
      <c r="B451" s="82" t="s">
        <v>1218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1219</v>
      </c>
      <c r="B452" s="82" t="s">
        <v>1220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1221</v>
      </c>
      <c r="B453" s="82" t="s">
        <v>1222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1223</v>
      </c>
      <c r="B454" s="82" t="s">
        <v>1224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1225</v>
      </c>
      <c r="B455" s="82" t="s">
        <v>1226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1227</v>
      </c>
      <c r="B456" s="82" t="s">
        <v>1228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1229</v>
      </c>
      <c r="B457" s="82" t="s">
        <v>1230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1231</v>
      </c>
      <c r="B458" s="82" t="s">
        <v>1232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1233</v>
      </c>
      <c r="B459" s="82" t="s">
        <v>1203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1234</v>
      </c>
      <c r="B460" s="82" t="s">
        <v>1235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1236</v>
      </c>
      <c r="B461" s="82" t="s">
        <v>1237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1238</v>
      </c>
      <c r="B462" s="82" t="s">
        <v>1239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1240</v>
      </c>
      <c r="B463" s="82" t="s">
        <v>1241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1242</v>
      </c>
      <c r="B464" s="82" t="s">
        <v>1243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1244</v>
      </c>
      <c r="B465" s="82" t="s">
        <v>1245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1246</v>
      </c>
      <c r="B466" s="82" t="s">
        <v>1247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1248</v>
      </c>
      <c r="J466" s="86" t="s">
        <v>438</v>
      </c>
    </row>
    <row r="467" spans="1:10" x14ac:dyDescent="0.2">
      <c r="A467" s="82" t="s">
        <v>1249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1250</v>
      </c>
      <c r="J467" s="86" t="s">
        <v>438</v>
      </c>
    </row>
    <row r="468" spans="1:10" x14ac:dyDescent="0.2">
      <c r="A468" s="82" t="s">
        <v>1251</v>
      </c>
      <c r="B468" s="82" t="s">
        <v>1252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1253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1254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1255</v>
      </c>
      <c r="B471" s="82" t="s">
        <v>1256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1257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1258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1259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1260</v>
      </c>
      <c r="B475" s="82" t="s">
        <v>1261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1262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1263</v>
      </c>
      <c r="B477" s="82" t="s">
        <v>1264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1265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1266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1267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1268</v>
      </c>
      <c r="B481" s="82" t="s">
        <v>1269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1270</v>
      </c>
      <c r="B482" s="82" t="s">
        <v>1271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1272</v>
      </c>
      <c r="B483" s="82" t="s">
        <v>1273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1274</v>
      </c>
      <c r="B484" s="82" t="s">
        <v>1275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1276</v>
      </c>
      <c r="B485" s="82" t="s">
        <v>1277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1278</v>
      </c>
      <c r="B486" s="82" t="s">
        <v>1279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1280</v>
      </c>
      <c r="B487" s="82" t="s">
        <v>1281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1282</v>
      </c>
      <c r="B488" s="82" t="s">
        <v>1283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1284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1285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1286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1287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1288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1289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1290</v>
      </c>
      <c r="B495" s="82" t="s">
        <v>1291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1292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1293</v>
      </c>
      <c r="B497" s="82" t="s">
        <v>1294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1295</v>
      </c>
      <c r="B498" s="82" t="s">
        <v>1296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1297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1298</v>
      </c>
      <c r="B500" s="82" t="s">
        <v>1299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1300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1301</v>
      </c>
      <c r="B502" s="82" t="s">
        <v>1302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1303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1304</v>
      </c>
      <c r="B504" s="82" t="s">
        <v>1305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1306</v>
      </c>
      <c r="B505" s="82" t="s">
        <v>1307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1308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1309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1310</v>
      </c>
      <c r="B508" s="82" t="s">
        <v>1311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1312</v>
      </c>
      <c r="B509" s="82" t="s">
        <v>1313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1314</v>
      </c>
      <c r="B510" s="82" t="s">
        <v>1315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1316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1317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1318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1319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1320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1321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1322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1323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1324</v>
      </c>
      <c r="B519" s="82" t="s">
        <v>344</v>
      </c>
      <c r="C519" s="82" t="s">
        <v>633</v>
      </c>
      <c r="D519" s="83" t="s">
        <v>434</v>
      </c>
      <c r="E519" s="84" t="s">
        <v>1017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1325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1326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1327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1328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1329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1330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1331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1332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1333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1334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1335</v>
      </c>
      <c r="B530" s="82" t="s">
        <v>1336</v>
      </c>
      <c r="C530" s="82" t="s">
        <v>1154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1337</v>
      </c>
      <c r="B531" s="82" t="s">
        <v>115</v>
      </c>
      <c r="C531" s="82" t="s">
        <v>1154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1338</v>
      </c>
      <c r="B532" s="82" t="s">
        <v>1339</v>
      </c>
      <c r="C532" s="82" t="s">
        <v>1154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1340</v>
      </c>
      <c r="B533" s="82" t="s">
        <v>1341</v>
      </c>
      <c r="C533" s="82" t="s">
        <v>583</v>
      </c>
      <c r="D533" s="83" t="s">
        <v>1342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1343</v>
      </c>
      <c r="B534" s="82" t="s">
        <v>1344</v>
      </c>
      <c r="C534" s="82" t="s">
        <v>583</v>
      </c>
      <c r="D534" s="83" t="s">
        <v>1342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1345</v>
      </c>
      <c r="B535" s="82" t="s">
        <v>1346</v>
      </c>
      <c r="C535" s="82" t="s">
        <v>583</v>
      </c>
      <c r="D535" s="83" t="s">
        <v>1342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1347</v>
      </c>
      <c r="J535" s="86" t="s">
        <v>438</v>
      </c>
    </row>
    <row r="536" spans="1:10" x14ac:dyDescent="0.2">
      <c r="A536" s="82" t="s">
        <v>1348</v>
      </c>
      <c r="B536" s="82" t="s">
        <v>1349</v>
      </c>
      <c r="C536" s="82" t="s">
        <v>899</v>
      </c>
      <c r="D536" s="83" t="s">
        <v>1342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honeticPr fontId="21" type="noConversion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B252" sqref="B252"/>
      <selection pane="topRight" activeCell="B252" sqref="B252"/>
      <selection pane="bottomLeft" activeCell="B252" sqref="B252"/>
      <selection pane="bottomRight" activeCell="B252" sqref="B252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1068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1075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1073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1153</v>
      </c>
    </row>
    <row r="67" spans="1:2" ht="24.75" x14ac:dyDescent="0.5">
      <c r="A67" s="1">
        <v>1113141</v>
      </c>
      <c r="B67" s="2" t="s">
        <v>1156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1413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tabSelected="1" zoomScale="70" zoomScaleNormal="70" workbookViewId="0">
      <pane xSplit="10" ySplit="4" topLeftCell="Q5" activePane="bottomRight" state="frozen"/>
      <selection activeCell="I257" sqref="I257"/>
      <selection pane="topRight" activeCell="I257" sqref="I257"/>
      <selection pane="bottomLeft" activeCell="I257" sqref="I257"/>
      <selection pane="bottomRight" activeCell="W31" sqref="W31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0.75" style="2" customWidth="1"/>
    <col min="10" max="10" width="12.37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22" t="s">
        <v>1443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92"/>
      <c r="P2" s="68"/>
      <c r="Q2" s="122" t="s">
        <v>1444</v>
      </c>
      <c r="R2" s="122"/>
      <c r="S2" s="122"/>
      <c r="T2" s="122"/>
      <c r="U2" s="122"/>
      <c r="V2" s="122"/>
      <c r="W2" s="122"/>
      <c r="X2" s="122"/>
      <c r="Y2" s="122"/>
      <c r="Z2" s="122"/>
      <c r="AA2" s="94"/>
      <c r="AB2" s="94"/>
    </row>
    <row r="3" spans="1:29" s="5" customFormat="1" ht="24.6" customHeight="1" x14ac:dyDescent="0.55000000000000004">
      <c r="A3" s="128" t="s">
        <v>1</v>
      </c>
      <c r="B3" s="128" t="s">
        <v>1350</v>
      </c>
      <c r="C3" s="128" t="s">
        <v>2</v>
      </c>
      <c r="D3" s="128" t="s">
        <v>1351</v>
      </c>
      <c r="E3" s="128" t="s">
        <v>3</v>
      </c>
      <c r="F3" s="128" t="s">
        <v>4</v>
      </c>
      <c r="G3" s="128" t="s">
        <v>5</v>
      </c>
      <c r="H3" s="77" t="s">
        <v>6</v>
      </c>
      <c r="I3" s="129" t="s">
        <v>273</v>
      </c>
      <c r="J3" s="128" t="s">
        <v>7</v>
      </c>
      <c r="K3" s="165" t="s">
        <v>8</v>
      </c>
      <c r="L3" s="165"/>
      <c r="M3" s="165"/>
      <c r="N3" s="128" t="s">
        <v>9</v>
      </c>
      <c r="O3" s="166" t="s">
        <v>274</v>
      </c>
      <c r="P3" s="168" t="s">
        <v>275</v>
      </c>
      <c r="Q3" s="125" t="s">
        <v>214</v>
      </c>
      <c r="R3" s="125" t="s">
        <v>215</v>
      </c>
      <c r="S3" s="125" t="s">
        <v>10</v>
      </c>
      <c r="T3" s="125" t="s">
        <v>216</v>
      </c>
      <c r="U3" s="125" t="s">
        <v>217</v>
      </c>
      <c r="V3" s="123" t="s">
        <v>218</v>
      </c>
      <c r="W3" s="123" t="s">
        <v>219</v>
      </c>
      <c r="X3" s="123" t="s">
        <v>220</v>
      </c>
      <c r="Y3" s="125" t="s">
        <v>221</v>
      </c>
      <c r="Z3" s="126" t="s">
        <v>222</v>
      </c>
      <c r="AA3" s="161" t="s">
        <v>1357</v>
      </c>
      <c r="AB3" s="162" t="s">
        <v>1358</v>
      </c>
    </row>
    <row r="4" spans="1:29" s="5" customFormat="1" ht="24.6" customHeight="1" x14ac:dyDescent="0.55000000000000004">
      <c r="A4" s="128"/>
      <c r="B4" s="128"/>
      <c r="C4" s="128"/>
      <c r="D4" s="128"/>
      <c r="E4" s="128"/>
      <c r="F4" s="128"/>
      <c r="G4" s="128"/>
      <c r="H4" s="77" t="s">
        <v>11</v>
      </c>
      <c r="I4" s="130"/>
      <c r="J4" s="128"/>
      <c r="K4" s="63" t="s">
        <v>12</v>
      </c>
      <c r="L4" s="42" t="s">
        <v>13</v>
      </c>
      <c r="M4" s="63" t="s">
        <v>14</v>
      </c>
      <c r="N4" s="128"/>
      <c r="O4" s="167"/>
      <c r="P4" s="169"/>
      <c r="Q4" s="125"/>
      <c r="R4" s="125"/>
      <c r="S4" s="125"/>
      <c r="T4" s="125"/>
      <c r="U4" s="125"/>
      <c r="V4" s="124"/>
      <c r="W4" s="124"/>
      <c r="X4" s="124"/>
      <c r="Y4" s="125"/>
      <c r="Z4" s="127"/>
      <c r="AA4" s="161"/>
      <c r="AB4" s="163"/>
    </row>
    <row r="5" spans="1:29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46">
        <f>+ยกมา!J5</f>
        <v>10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30</v>
      </c>
      <c r="G5" s="43">
        <f t="shared" ref="G5:G85" si="0">+E5+F5</f>
        <v>40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18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22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1100</v>
      </c>
      <c r="N5" s="19"/>
      <c r="O5" s="119">
        <v>18.97</v>
      </c>
      <c r="P5" s="79">
        <f>+K5*O5</f>
        <v>417.34</v>
      </c>
      <c r="Q5" s="45">
        <v>1</v>
      </c>
      <c r="R5" s="46">
        <f>+'1'!N262</f>
        <v>4664</v>
      </c>
      <c r="S5" s="46">
        <f>+'1'!N267</f>
        <v>1143</v>
      </c>
      <c r="T5" s="46">
        <f>+'1'!N265</f>
        <v>0</v>
      </c>
      <c r="U5" s="67">
        <f>+'1'!N263</f>
        <v>0</v>
      </c>
      <c r="V5" s="46">
        <f>+'1'!N266</f>
        <v>0</v>
      </c>
      <c r="W5" s="46">
        <f>+'1'!N264</f>
        <v>1791</v>
      </c>
      <c r="X5" s="46">
        <f>+R5-S5-T5-U5-V5-W5</f>
        <v>1730</v>
      </c>
      <c r="Y5" s="46">
        <f>+'1'!N269</f>
        <v>1730</v>
      </c>
      <c r="Z5" s="47">
        <f>+Y5-X5</f>
        <v>0</v>
      </c>
      <c r="AA5" s="121" t="s">
        <v>1361</v>
      </c>
      <c r="AB5" s="47">
        <f>+W5+Y5</f>
        <v>3521</v>
      </c>
      <c r="AC5" s="58">
        <f>+W5+Y5+Z5</f>
        <v>3521</v>
      </c>
    </row>
    <row r="6" spans="1:29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46">
        <f>+ยกมา!J6</f>
        <v>18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39</v>
      </c>
      <c r="G6" s="43">
        <f t="shared" si="0"/>
        <v>57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9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48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4800</v>
      </c>
      <c r="N6" s="19"/>
      <c r="O6" s="119">
        <v>36.43</v>
      </c>
      <c r="P6" s="79">
        <f t="shared" ref="P6:P70" si="2">+K6*O6</f>
        <v>1748.6399999999999</v>
      </c>
      <c r="Q6" s="45">
        <v>2</v>
      </c>
      <c r="R6" s="46">
        <f>+'2'!N262</f>
        <v>1140</v>
      </c>
      <c r="S6" s="46">
        <f>+'2'!N267</f>
        <v>75</v>
      </c>
      <c r="T6" s="46">
        <f>+'2'!N265</f>
        <v>0</v>
      </c>
      <c r="U6" s="67">
        <f>+'2'!N263</f>
        <v>0</v>
      </c>
      <c r="V6" s="46">
        <f>+'2'!N266</f>
        <v>0</v>
      </c>
      <c r="W6" s="46">
        <f>+'2'!N264</f>
        <v>180</v>
      </c>
      <c r="X6" s="46">
        <f>+R6-S6-T6-U6-V6-W6</f>
        <v>885</v>
      </c>
      <c r="Y6" s="46">
        <f>+'2'!N269</f>
        <v>885</v>
      </c>
      <c r="Z6" s="47">
        <f t="shared" ref="Z6:Z35" si="3">+Y6-X6</f>
        <v>0</v>
      </c>
      <c r="AA6" s="121" t="s">
        <v>1362</v>
      </c>
      <c r="AB6" s="47">
        <f t="shared" ref="AB6:AB35" si="4">+W6+Y6</f>
        <v>1065</v>
      </c>
      <c r="AC6" s="58">
        <f t="shared" ref="AC6:AC20" si="5">+W6+Y6+Z6</f>
        <v>1065</v>
      </c>
    </row>
    <row r="7" spans="1:29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46">
        <f>+ยกมา!J7</f>
        <v>9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9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4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5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250</v>
      </c>
      <c r="N7" s="19"/>
      <c r="O7" s="90">
        <v>26.11</v>
      </c>
      <c r="P7" s="79">
        <f t="shared" si="2"/>
        <v>130.55000000000001</v>
      </c>
      <c r="Q7" s="45">
        <v>3</v>
      </c>
      <c r="R7" s="46">
        <f>+'3'!N262</f>
        <v>2166</v>
      </c>
      <c r="S7" s="46">
        <f>+'3'!N267</f>
        <v>341</v>
      </c>
      <c r="T7" s="46">
        <f>+'3'!N265</f>
        <v>0</v>
      </c>
      <c r="U7" s="46">
        <f>+'3'!N263</f>
        <v>0</v>
      </c>
      <c r="V7" s="46">
        <f>+'3'!N266</f>
        <v>0</v>
      </c>
      <c r="W7" s="46">
        <f>+'3'!N264</f>
        <v>570</v>
      </c>
      <c r="X7" s="46">
        <f>+R7-S7-T7-U7-V7-W7</f>
        <v>1255</v>
      </c>
      <c r="Y7" s="46">
        <f>+'3'!N269</f>
        <v>1255</v>
      </c>
      <c r="Z7" s="47">
        <f>+Y7-X7</f>
        <v>0</v>
      </c>
      <c r="AA7" s="98" t="s">
        <v>1363</v>
      </c>
      <c r="AB7" s="47">
        <f>+W7+Y7</f>
        <v>1825</v>
      </c>
      <c r="AC7" s="58">
        <f t="shared" si="5"/>
        <v>1825</v>
      </c>
    </row>
    <row r="8" spans="1:29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2387</v>
      </c>
      <c r="S8" s="46">
        <f>+'4'!N267</f>
        <v>355</v>
      </c>
      <c r="T8" s="46">
        <f>+'4'!N265</f>
        <v>0</v>
      </c>
      <c r="U8" s="46">
        <f>+'4'!N263</f>
        <v>0</v>
      </c>
      <c r="V8" s="46">
        <f>+'4'!N266</f>
        <v>0</v>
      </c>
      <c r="W8" s="46">
        <f>+'4'!N264</f>
        <v>1562</v>
      </c>
      <c r="X8" s="46">
        <f t="shared" ref="X8" si="6">+R8-S8-T8-U8-V8-W8</f>
        <v>470</v>
      </c>
      <c r="Y8" s="46">
        <f>+'4'!N269</f>
        <v>470</v>
      </c>
      <c r="Z8" s="47">
        <f t="shared" si="3"/>
        <v>0</v>
      </c>
      <c r="AA8" s="98" t="s">
        <v>1364</v>
      </c>
      <c r="AB8" s="47">
        <f t="shared" si="4"/>
        <v>2032</v>
      </c>
      <c r="AC8" s="58">
        <f t="shared" si="5"/>
        <v>2032</v>
      </c>
    </row>
    <row r="9" spans="1:29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1045</v>
      </c>
      <c r="S9" s="46">
        <f>+'5'!N267</f>
        <v>152</v>
      </c>
      <c r="T9" s="46">
        <f>+'5'!N265</f>
        <v>0</v>
      </c>
      <c r="U9" s="46">
        <f>+'5'!N263</f>
        <v>0</v>
      </c>
      <c r="V9" s="46">
        <f>+'5'!N266</f>
        <v>0</v>
      </c>
      <c r="W9" s="46">
        <f>+'5'!N264</f>
        <v>268</v>
      </c>
      <c r="X9" s="46">
        <f t="shared" ref="X9:X34" si="7">+R9-S9-T9-U9-V9-W9</f>
        <v>625</v>
      </c>
      <c r="Y9" s="46">
        <f>+'5'!N269</f>
        <v>625</v>
      </c>
      <c r="Z9" s="47">
        <f t="shared" si="3"/>
        <v>0</v>
      </c>
      <c r="AA9" s="121" t="s">
        <v>1365</v>
      </c>
      <c r="AB9" s="47">
        <f t="shared" si="4"/>
        <v>893</v>
      </c>
      <c r="AC9" s="58">
        <f t="shared" si="5"/>
        <v>893</v>
      </c>
    </row>
    <row r="10" spans="1:29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1149</v>
      </c>
      <c r="S10" s="46">
        <f>+'6'!N267</f>
        <v>94</v>
      </c>
      <c r="T10" s="46">
        <f>+'6'!N265</f>
        <v>0</v>
      </c>
      <c r="U10" s="46">
        <f>+'6'!N263</f>
        <v>0</v>
      </c>
      <c r="V10" s="46">
        <f>+'6'!N266</f>
        <v>0</v>
      </c>
      <c r="W10" s="46">
        <f>+'6'!N264</f>
        <v>575</v>
      </c>
      <c r="X10" s="46">
        <f t="shared" si="7"/>
        <v>480</v>
      </c>
      <c r="Y10" s="46">
        <f>+'6'!N269</f>
        <v>480</v>
      </c>
      <c r="Z10" s="47">
        <f t="shared" si="3"/>
        <v>0</v>
      </c>
      <c r="AA10" s="121" t="s">
        <v>1359</v>
      </c>
      <c r="AB10" s="47">
        <f t="shared" si="4"/>
        <v>1055</v>
      </c>
      <c r="AC10" s="58">
        <f t="shared" si="5"/>
        <v>1055</v>
      </c>
    </row>
    <row r="11" spans="1:29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46">
        <f>+ยกมา!J11</f>
        <v>8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26</v>
      </c>
      <c r="G11" s="43">
        <f t="shared" si="0"/>
        <v>34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2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4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28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1400</v>
      </c>
      <c r="N11" s="19"/>
      <c r="O11" s="119">
        <v>19.36</v>
      </c>
      <c r="P11" s="79">
        <f t="shared" si="2"/>
        <v>542.07999999999993</v>
      </c>
      <c r="Q11" s="45">
        <v>7</v>
      </c>
      <c r="R11" s="46">
        <f>+'7'!N262</f>
        <v>1780</v>
      </c>
      <c r="S11" s="46">
        <f>+'7'!N267</f>
        <v>120</v>
      </c>
      <c r="T11" s="46">
        <f>+'7'!N265</f>
        <v>0</v>
      </c>
      <c r="U11" s="46">
        <f>+'7'!N263</f>
        <v>0</v>
      </c>
      <c r="V11" s="46">
        <f>+'7'!N266</f>
        <v>0</v>
      </c>
      <c r="W11" s="46">
        <f>+'7'!N264</f>
        <v>590</v>
      </c>
      <c r="X11" s="46">
        <f t="shared" si="7"/>
        <v>1070</v>
      </c>
      <c r="Y11" s="46">
        <f>+'7'!N269</f>
        <v>1070</v>
      </c>
      <c r="Z11" s="47">
        <f t="shared" si="3"/>
        <v>0</v>
      </c>
      <c r="AA11" s="121" t="s">
        <v>1360</v>
      </c>
      <c r="AB11" s="47">
        <f t="shared" si="4"/>
        <v>1660</v>
      </c>
      <c r="AC11" s="58">
        <f t="shared" si="5"/>
        <v>1660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2504</v>
      </c>
      <c r="S12" s="46">
        <f>+'8'!N267</f>
        <v>344</v>
      </c>
      <c r="T12" s="46">
        <f>+'8'!N265</f>
        <v>0</v>
      </c>
      <c r="U12" s="46">
        <f>+'8'!N263</f>
        <v>0</v>
      </c>
      <c r="V12" s="46">
        <f>+'8'!N266</f>
        <v>0</v>
      </c>
      <c r="W12" s="46">
        <f>+'8'!N264</f>
        <v>565</v>
      </c>
      <c r="X12" s="46">
        <f t="shared" si="7"/>
        <v>1595</v>
      </c>
      <c r="Y12" s="46">
        <f>+'8'!N269</f>
        <v>1595</v>
      </c>
      <c r="Z12" s="47">
        <f t="shared" si="3"/>
        <v>0</v>
      </c>
      <c r="AA12" s="121" t="s">
        <v>1361</v>
      </c>
      <c r="AB12" s="47">
        <f t="shared" si="4"/>
        <v>2160</v>
      </c>
      <c r="AC12" s="58">
        <f t="shared" si="5"/>
        <v>2160</v>
      </c>
    </row>
    <row r="13" spans="1:29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19">
        <v>19.82</v>
      </c>
      <c r="P13" s="79">
        <f t="shared" si="2"/>
        <v>0</v>
      </c>
      <c r="Q13" s="45">
        <v>9</v>
      </c>
      <c r="R13" s="46">
        <f>+'9'!N262</f>
        <v>1395</v>
      </c>
      <c r="S13" s="46">
        <f>+'9'!N267</f>
        <v>423</v>
      </c>
      <c r="T13" s="46">
        <f>+'9'!N265</f>
        <v>0</v>
      </c>
      <c r="U13" s="46">
        <f>+'9'!N263</f>
        <v>0</v>
      </c>
      <c r="V13" s="46">
        <f>+'9'!N266</f>
        <v>0</v>
      </c>
      <c r="W13" s="46">
        <f>+'9'!N264</f>
        <v>150</v>
      </c>
      <c r="X13" s="46">
        <f>+R13-S13-T13-U13-V13-W13</f>
        <v>822</v>
      </c>
      <c r="Y13" s="46">
        <f>+'9'!N269</f>
        <v>822</v>
      </c>
      <c r="Z13" s="47">
        <f t="shared" si="3"/>
        <v>0</v>
      </c>
      <c r="AA13" s="121" t="s">
        <v>1362</v>
      </c>
      <c r="AB13" s="47">
        <f t="shared" si="4"/>
        <v>972</v>
      </c>
      <c r="AC13" s="58">
        <f t="shared" si="5"/>
        <v>972</v>
      </c>
    </row>
    <row r="14" spans="1:29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19">
        <v>19.41</v>
      </c>
      <c r="P14" s="79">
        <f t="shared" si="2"/>
        <v>0</v>
      </c>
      <c r="Q14" s="45">
        <v>10</v>
      </c>
      <c r="R14" s="46">
        <f>+'10'!N262</f>
        <v>3870</v>
      </c>
      <c r="S14" s="46">
        <f>+'10'!N267</f>
        <v>620</v>
      </c>
      <c r="T14" s="46">
        <f>+'10'!N265</f>
        <v>0</v>
      </c>
      <c r="U14" s="46">
        <f>+'10'!N263</f>
        <v>0</v>
      </c>
      <c r="V14" s="46">
        <f>+'10'!N266</f>
        <v>0</v>
      </c>
      <c r="W14" s="46">
        <f>+'10'!N264</f>
        <v>1050</v>
      </c>
      <c r="X14" s="46">
        <f t="shared" si="7"/>
        <v>2200</v>
      </c>
      <c r="Y14" s="46">
        <f>+'10'!N269</f>
        <v>2200</v>
      </c>
      <c r="Z14" s="47">
        <f t="shared" si="3"/>
        <v>0</v>
      </c>
      <c r="AA14" s="98" t="s">
        <v>1363</v>
      </c>
      <c r="AB14" s="47">
        <f t="shared" si="4"/>
        <v>3250</v>
      </c>
      <c r="AC14" s="58">
        <f t="shared" si="5"/>
        <v>3250</v>
      </c>
    </row>
    <row r="15" spans="1:29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46">
        <f>+ยกมา!J15</f>
        <v>3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19</v>
      </c>
      <c r="G15" s="43">
        <f t="shared" si="0"/>
        <v>22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1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7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14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700</v>
      </c>
      <c r="N15" s="19"/>
      <c r="O15" s="119">
        <v>22.41</v>
      </c>
      <c r="P15" s="79">
        <f t="shared" si="2"/>
        <v>313.74</v>
      </c>
      <c r="Q15" s="45">
        <v>11</v>
      </c>
      <c r="R15" s="46">
        <f>+'11'!N262</f>
        <v>2175</v>
      </c>
      <c r="S15" s="46">
        <f>+'11'!N267</f>
        <v>305</v>
      </c>
      <c r="T15" s="46">
        <f>+'11'!N265</f>
        <v>0</v>
      </c>
      <c r="U15" s="46">
        <f>+'11'!N263</f>
        <v>0</v>
      </c>
      <c r="V15" s="46">
        <f>+'11'!N266</f>
        <v>0</v>
      </c>
      <c r="W15" s="46">
        <f>+'11'!N264</f>
        <v>875</v>
      </c>
      <c r="X15" s="46">
        <f t="shared" si="7"/>
        <v>995</v>
      </c>
      <c r="Y15" s="46">
        <f>+'11'!N269</f>
        <v>995</v>
      </c>
      <c r="Z15" s="47">
        <f t="shared" si="3"/>
        <v>0</v>
      </c>
      <c r="AA15" s="98" t="s">
        <v>1364</v>
      </c>
      <c r="AB15" s="47">
        <f t="shared" si="4"/>
        <v>1870</v>
      </c>
      <c r="AC15" s="58">
        <f t="shared" si="5"/>
        <v>1870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2000</v>
      </c>
      <c r="S16" s="46">
        <f>+'12'!N267</f>
        <v>280</v>
      </c>
      <c r="T16" s="46">
        <f>+'12'!N265</f>
        <v>0</v>
      </c>
      <c r="U16" s="67">
        <f>+'12'!N263</f>
        <v>0</v>
      </c>
      <c r="V16" s="46">
        <f>+'12'!N266</f>
        <v>0</v>
      </c>
      <c r="W16" s="46">
        <f>+'12'!N264</f>
        <v>620</v>
      </c>
      <c r="X16" s="46">
        <f t="shared" si="7"/>
        <v>1100</v>
      </c>
      <c r="Y16" s="46">
        <f>+'12'!N269</f>
        <v>1100</v>
      </c>
      <c r="Z16" s="47">
        <f t="shared" si="3"/>
        <v>0</v>
      </c>
      <c r="AA16" s="121" t="s">
        <v>1365</v>
      </c>
      <c r="AB16" s="47">
        <f t="shared" si="4"/>
        <v>1720</v>
      </c>
      <c r="AC16" s="58">
        <f t="shared" si="5"/>
        <v>1720</v>
      </c>
    </row>
    <row r="17" spans="1:29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19">
        <v>4</v>
      </c>
      <c r="P17" s="79">
        <f t="shared" si="2"/>
        <v>0</v>
      </c>
      <c r="Q17" s="45">
        <v>13</v>
      </c>
      <c r="R17" s="46">
        <f>+'13'!N262</f>
        <v>1540</v>
      </c>
      <c r="S17" s="46">
        <f>+'13'!N267</f>
        <v>222</v>
      </c>
      <c r="T17" s="46">
        <f>+'13'!N265</f>
        <v>0</v>
      </c>
      <c r="U17" s="67">
        <f>+'13'!N263</f>
        <v>0</v>
      </c>
      <c r="V17" s="46">
        <f>+'13'!N266</f>
        <v>0</v>
      </c>
      <c r="W17" s="46">
        <f>+'13'!N264</f>
        <v>248</v>
      </c>
      <c r="X17" s="46">
        <f>+R17-S17-T17-U17-V17-W17</f>
        <v>1070</v>
      </c>
      <c r="Y17" s="46">
        <f>+'13'!N269</f>
        <v>1070</v>
      </c>
      <c r="Z17" s="47">
        <f t="shared" si="3"/>
        <v>0</v>
      </c>
      <c r="AA17" s="121" t="s">
        <v>1359</v>
      </c>
      <c r="AB17" s="47">
        <f t="shared" si="4"/>
        <v>1318</v>
      </c>
      <c r="AC17" s="58">
        <f t="shared" si="5"/>
        <v>1318</v>
      </c>
    </row>
    <row r="18" spans="1:29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46">
        <f>+ยกมา!J18</f>
        <v>8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20</v>
      </c>
      <c r="G18" s="43">
        <f t="shared" si="0"/>
        <v>28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2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7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19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950</v>
      </c>
      <c r="N18" s="19"/>
      <c r="O18" s="119">
        <v>19.12</v>
      </c>
      <c r="P18" s="79">
        <f t="shared" si="2"/>
        <v>363.28000000000003</v>
      </c>
      <c r="Q18" s="45">
        <v>14</v>
      </c>
      <c r="R18" s="46">
        <f>+'14'!N262</f>
        <v>1995</v>
      </c>
      <c r="S18" s="46">
        <f>+'14'!N267</f>
        <v>300</v>
      </c>
      <c r="T18" s="46">
        <f>+'14'!N265</f>
        <v>0</v>
      </c>
      <c r="U18" s="67">
        <f>+'14'!N263</f>
        <v>0</v>
      </c>
      <c r="V18" s="46">
        <f>+'14'!N266</f>
        <v>0</v>
      </c>
      <c r="W18" s="46">
        <f>+'14'!N264</f>
        <v>270</v>
      </c>
      <c r="X18" s="46">
        <f t="shared" si="7"/>
        <v>1425</v>
      </c>
      <c r="Y18" s="46">
        <f>+'14'!N269</f>
        <v>1425</v>
      </c>
      <c r="Z18" s="47">
        <f t="shared" si="3"/>
        <v>0</v>
      </c>
      <c r="AA18" s="121" t="s">
        <v>1360</v>
      </c>
      <c r="AB18" s="99">
        <f t="shared" si="4"/>
        <v>1695</v>
      </c>
      <c r="AC18" s="58">
        <f t="shared" si="5"/>
        <v>1695</v>
      </c>
    </row>
    <row r="19" spans="1:29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19">
        <v>20.37</v>
      </c>
      <c r="P19" s="79">
        <f t="shared" si="2"/>
        <v>0</v>
      </c>
      <c r="Q19" s="45">
        <v>15</v>
      </c>
      <c r="R19" s="46">
        <f>+'15'!N262</f>
        <v>875</v>
      </c>
      <c r="S19" s="46">
        <f>+'15'!N267</f>
        <v>100</v>
      </c>
      <c r="T19" s="46">
        <f>+'15'!N265</f>
        <v>0</v>
      </c>
      <c r="U19" s="67">
        <f>+'15'!N263</f>
        <v>0</v>
      </c>
      <c r="V19" s="46">
        <f>+'15'!N266</f>
        <v>0</v>
      </c>
      <c r="W19" s="46">
        <f>+'15'!N264</f>
        <v>220</v>
      </c>
      <c r="X19" s="46">
        <f t="shared" si="7"/>
        <v>555</v>
      </c>
      <c r="Y19" s="46">
        <f>+'15'!N269</f>
        <v>555</v>
      </c>
      <c r="Z19" s="47">
        <f t="shared" si="3"/>
        <v>0</v>
      </c>
      <c r="AA19" s="121" t="s">
        <v>1361</v>
      </c>
      <c r="AB19" s="47">
        <f t="shared" si="4"/>
        <v>775</v>
      </c>
      <c r="AC19" s="58">
        <f t="shared" si="5"/>
        <v>775</v>
      </c>
    </row>
    <row r="20" spans="1:29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46">
        <f>+ยกมา!J20</f>
        <v>1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19</v>
      </c>
      <c r="G20" s="43">
        <f t="shared" si="0"/>
        <v>20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1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3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16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1040</v>
      </c>
      <c r="N20" s="19"/>
      <c r="O20" s="90">
        <v>22.25</v>
      </c>
      <c r="P20" s="79">
        <f t="shared" si="2"/>
        <v>356</v>
      </c>
      <c r="Q20" s="45">
        <v>16</v>
      </c>
      <c r="R20" s="46">
        <f>+'16'!N262</f>
        <v>1000</v>
      </c>
      <c r="S20" s="46">
        <f>+'16'!N267</f>
        <v>100</v>
      </c>
      <c r="T20" s="46">
        <f>+'16'!N265</f>
        <v>0</v>
      </c>
      <c r="U20" s="67">
        <f>+'16'!N263</f>
        <v>0</v>
      </c>
      <c r="V20" s="46">
        <f>+'16'!N266</f>
        <v>0</v>
      </c>
      <c r="W20" s="46">
        <f>+'16'!N264</f>
        <v>200</v>
      </c>
      <c r="X20" s="46">
        <f t="shared" si="7"/>
        <v>700</v>
      </c>
      <c r="Y20" s="46">
        <f>+'16'!N269</f>
        <v>700</v>
      </c>
      <c r="Z20" s="47">
        <f t="shared" si="3"/>
        <v>0</v>
      </c>
      <c r="AA20" s="121" t="s">
        <v>1362</v>
      </c>
      <c r="AB20" s="47">
        <f t="shared" si="4"/>
        <v>900</v>
      </c>
      <c r="AC20" s="58">
        <f t="shared" si="5"/>
        <v>900</v>
      </c>
    </row>
    <row r="21" spans="1:29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0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0">
        <v>22.85</v>
      </c>
      <c r="P21" s="79">
        <f t="shared" si="2"/>
        <v>0</v>
      </c>
      <c r="Q21" s="45">
        <v>17</v>
      </c>
      <c r="R21" s="46">
        <f>+'17'!N262</f>
        <v>1308</v>
      </c>
      <c r="S21" s="46">
        <f>+'17'!N267</f>
        <v>158</v>
      </c>
      <c r="T21" s="46">
        <f>+'17'!N265</f>
        <v>0</v>
      </c>
      <c r="U21" s="67">
        <f>+'17'!N263</f>
        <v>0</v>
      </c>
      <c r="V21" s="46">
        <f>+'17'!N266</f>
        <v>0</v>
      </c>
      <c r="W21" s="46">
        <f>+'17'!N264</f>
        <v>345</v>
      </c>
      <c r="X21" s="46">
        <f t="shared" si="7"/>
        <v>805</v>
      </c>
      <c r="Y21" s="46">
        <f>+'17'!N269</f>
        <v>805</v>
      </c>
      <c r="Z21" s="47">
        <f t="shared" si="3"/>
        <v>0</v>
      </c>
      <c r="AA21" s="98" t="s">
        <v>1363</v>
      </c>
      <c r="AB21" s="47">
        <f t="shared" si="4"/>
        <v>1150</v>
      </c>
      <c r="AC21" s="58">
        <f t="shared" ref="AC21:AC35" si="8">+W21+Y21+Z21</f>
        <v>1150</v>
      </c>
    </row>
    <row r="22" spans="1:29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46">
        <f>+ยกมา!J22</f>
        <v>6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31</v>
      </c>
      <c r="G22" s="43">
        <f t="shared" si="0"/>
        <v>37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5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32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3200</v>
      </c>
      <c r="N22" s="19"/>
      <c r="O22" s="119">
        <v>27.98</v>
      </c>
      <c r="P22" s="79">
        <f t="shared" si="2"/>
        <v>895.36</v>
      </c>
      <c r="Q22" s="45">
        <v>18</v>
      </c>
      <c r="R22" s="46">
        <f>+'18'!N262</f>
        <v>2463</v>
      </c>
      <c r="S22" s="46">
        <f>+'18'!N267</f>
        <v>404</v>
      </c>
      <c r="T22" s="46">
        <f>+'18'!N265</f>
        <v>0</v>
      </c>
      <c r="U22" s="67">
        <f>+'18'!N263</f>
        <v>0</v>
      </c>
      <c r="V22" s="46">
        <f>+'18'!N266</f>
        <v>0</v>
      </c>
      <c r="W22" s="46">
        <f>+'18'!N264</f>
        <v>440</v>
      </c>
      <c r="X22" s="46">
        <f t="shared" si="7"/>
        <v>1619</v>
      </c>
      <c r="Y22" s="46">
        <f>+'18'!N269</f>
        <v>1619</v>
      </c>
      <c r="Z22" s="47">
        <f t="shared" si="3"/>
        <v>0</v>
      </c>
      <c r="AA22" s="98" t="s">
        <v>1364</v>
      </c>
      <c r="AB22" s="47">
        <f t="shared" si="4"/>
        <v>2059</v>
      </c>
      <c r="AC22" s="58">
        <f t="shared" si="8"/>
        <v>2059</v>
      </c>
    </row>
    <row r="23" spans="1:29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19">
        <v>29.74</v>
      </c>
      <c r="P23" s="79">
        <f t="shared" si="2"/>
        <v>0</v>
      </c>
      <c r="Q23" s="45">
        <v>19</v>
      </c>
      <c r="R23" s="46">
        <f>+'19'!N262</f>
        <v>2614</v>
      </c>
      <c r="S23" s="46">
        <f>+'19'!N267</f>
        <v>539</v>
      </c>
      <c r="T23" s="46">
        <f>+'19'!N265</f>
        <v>0</v>
      </c>
      <c r="U23" s="67">
        <f>+'19'!N263</f>
        <v>0</v>
      </c>
      <c r="V23" s="46">
        <f>+'19'!N266</f>
        <v>0</v>
      </c>
      <c r="W23" s="46">
        <f>+'19'!N264</f>
        <v>1685</v>
      </c>
      <c r="X23" s="46">
        <f t="shared" si="7"/>
        <v>390</v>
      </c>
      <c r="Y23" s="46">
        <f>+'19'!N269</f>
        <v>390</v>
      </c>
      <c r="Z23" s="47">
        <f t="shared" si="3"/>
        <v>0</v>
      </c>
      <c r="AA23" s="121" t="s">
        <v>1365</v>
      </c>
      <c r="AB23" s="47">
        <f t="shared" si="4"/>
        <v>2075</v>
      </c>
      <c r="AC23" s="58">
        <f t="shared" si="8"/>
        <v>2075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7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18</v>
      </c>
      <c r="G24" s="43">
        <f t="shared" si="0"/>
        <v>25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6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19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1900</v>
      </c>
      <c r="N24" s="19"/>
      <c r="O24" s="119">
        <v>38.659999999999997</v>
      </c>
      <c r="P24" s="79">
        <f t="shared" si="2"/>
        <v>734.54</v>
      </c>
      <c r="Q24" s="45">
        <v>20</v>
      </c>
      <c r="R24" s="46">
        <f>+'20'!N262</f>
        <v>1333</v>
      </c>
      <c r="S24" s="46">
        <f>+'20'!N267</f>
        <v>308</v>
      </c>
      <c r="T24" s="46">
        <f>+'20'!N265</f>
        <v>0</v>
      </c>
      <c r="U24" s="67">
        <f>+'20'!N263</f>
        <v>0</v>
      </c>
      <c r="V24" s="46">
        <f>+'20'!N266</f>
        <v>0</v>
      </c>
      <c r="W24" s="46">
        <f>+'20'!N264</f>
        <v>578</v>
      </c>
      <c r="X24" s="46">
        <f t="shared" si="7"/>
        <v>447</v>
      </c>
      <c r="Y24" s="46">
        <f>+'20'!N269</f>
        <v>447</v>
      </c>
      <c r="Z24" s="47">
        <f t="shared" si="3"/>
        <v>0</v>
      </c>
      <c r="AA24" s="121" t="s">
        <v>1359</v>
      </c>
      <c r="AB24" s="47">
        <f t="shared" si="4"/>
        <v>1025</v>
      </c>
      <c r="AC24" s="58">
        <f t="shared" si="8"/>
        <v>1025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+'21'!N262</f>
        <v>1027</v>
      </c>
      <c r="S25" s="46">
        <f>+'21'!N267</f>
        <v>312</v>
      </c>
      <c r="T25" s="46">
        <f>+'21'!N265</f>
        <v>0</v>
      </c>
      <c r="U25" s="67">
        <f>+'21'!N263</f>
        <v>0</v>
      </c>
      <c r="V25" s="46">
        <f>+'21'!N266</f>
        <v>0</v>
      </c>
      <c r="W25" s="46">
        <f>+'21'!N264</f>
        <v>125</v>
      </c>
      <c r="X25" s="46">
        <f t="shared" si="7"/>
        <v>590</v>
      </c>
      <c r="Y25" s="46">
        <f>+'21'!N269</f>
        <v>590</v>
      </c>
      <c r="Z25" s="47">
        <f t="shared" si="3"/>
        <v>0</v>
      </c>
      <c r="AA25" s="121" t="s">
        <v>1360</v>
      </c>
      <c r="AB25" s="47">
        <f t="shared" si="4"/>
        <v>715</v>
      </c>
      <c r="AC25" s="58">
        <f t="shared" si="8"/>
        <v>715</v>
      </c>
    </row>
    <row r="26" spans="1:29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46">
        <f>+ยกมา!J26</f>
        <v>9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20</v>
      </c>
      <c r="G26" s="43">
        <f t="shared" si="0"/>
        <v>29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2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5</v>
      </c>
      <c r="J26" s="43">
        <f t="shared" si="1"/>
        <v>4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18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1800</v>
      </c>
      <c r="N26" s="19"/>
      <c r="O26" s="119">
        <v>32.97</v>
      </c>
      <c r="P26" s="79">
        <f t="shared" si="2"/>
        <v>593.46</v>
      </c>
      <c r="Q26" s="45">
        <v>22</v>
      </c>
      <c r="R26" s="46">
        <f>+'22'!N262</f>
        <v>1625</v>
      </c>
      <c r="S26" s="46">
        <f>+'22'!N267</f>
        <v>305</v>
      </c>
      <c r="T26" s="46">
        <f>+'22'!N265</f>
        <v>0</v>
      </c>
      <c r="U26" s="67">
        <f>+'22'!N263</f>
        <v>0</v>
      </c>
      <c r="V26" s="46">
        <f>+'22'!N266</f>
        <v>0</v>
      </c>
      <c r="W26" s="46">
        <f>+'22'!N264</f>
        <v>55</v>
      </c>
      <c r="X26" s="46">
        <f t="shared" si="7"/>
        <v>1265</v>
      </c>
      <c r="Y26" s="46">
        <f>+'22'!N269</f>
        <v>1265</v>
      </c>
      <c r="Z26" s="47">
        <f t="shared" si="3"/>
        <v>0</v>
      </c>
      <c r="AA26" s="121" t="s">
        <v>1361</v>
      </c>
      <c r="AB26" s="47">
        <f t="shared" si="4"/>
        <v>1320</v>
      </c>
      <c r="AC26" s="58">
        <f t="shared" si="8"/>
        <v>1320</v>
      </c>
    </row>
    <row r="27" spans="1:29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19">
        <v>30.83</v>
      </c>
      <c r="P27" s="79">
        <f t="shared" si="2"/>
        <v>0</v>
      </c>
      <c r="Q27" s="45">
        <v>23</v>
      </c>
      <c r="R27" s="46">
        <f>+'23'!N262</f>
        <v>1045</v>
      </c>
      <c r="S27" s="46">
        <f>+'23'!N267</f>
        <v>175</v>
      </c>
      <c r="T27" s="46">
        <f>+'23'!N265</f>
        <v>0</v>
      </c>
      <c r="U27" s="67">
        <f>+'23'!N263</f>
        <v>0</v>
      </c>
      <c r="V27" s="46">
        <f>+'23'!N266</f>
        <v>0</v>
      </c>
      <c r="W27" s="46">
        <f>+'23'!N264</f>
        <v>335</v>
      </c>
      <c r="X27" s="46">
        <f>+R27-S27-T27-U27-V27-W27</f>
        <v>535</v>
      </c>
      <c r="Y27" s="46">
        <f>+'23'!N269</f>
        <v>535</v>
      </c>
      <c r="Z27" s="47">
        <f>+Y27-X27</f>
        <v>0</v>
      </c>
      <c r="AA27" s="121" t="s">
        <v>1362</v>
      </c>
      <c r="AB27" s="47">
        <f t="shared" si="4"/>
        <v>870</v>
      </c>
      <c r="AC27" s="58">
        <f t="shared" si="8"/>
        <v>870</v>
      </c>
    </row>
    <row r="28" spans="1:29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46">
        <f>+ยกมา!J28</f>
        <v>9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25</v>
      </c>
      <c r="G28" s="43">
        <f t="shared" si="0"/>
        <v>34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5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8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21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2100</v>
      </c>
      <c r="N28" s="19"/>
      <c r="O28" s="119">
        <v>30.86</v>
      </c>
      <c r="P28" s="79">
        <f t="shared" si="2"/>
        <v>648.05999999999995</v>
      </c>
      <c r="Q28" s="45">
        <v>24</v>
      </c>
      <c r="R28" s="46">
        <f>+'24'!N262</f>
        <v>2395</v>
      </c>
      <c r="S28" s="46">
        <f>+'24'!N267</f>
        <v>625</v>
      </c>
      <c r="T28" s="46">
        <f>+'24'!N265</f>
        <v>0</v>
      </c>
      <c r="U28" s="67">
        <f>+'24'!N263</f>
        <v>0</v>
      </c>
      <c r="V28" s="46">
        <f>+'24'!N266</f>
        <v>0</v>
      </c>
      <c r="W28" s="46">
        <f>+'24'!N264</f>
        <v>580</v>
      </c>
      <c r="X28" s="46">
        <f t="shared" si="7"/>
        <v>1190</v>
      </c>
      <c r="Y28" s="46">
        <f>+'24'!N269</f>
        <v>1190</v>
      </c>
      <c r="Z28" s="47">
        <f t="shared" si="3"/>
        <v>0</v>
      </c>
      <c r="AA28" s="98" t="s">
        <v>1363</v>
      </c>
      <c r="AB28" s="47">
        <f t="shared" si="4"/>
        <v>1770</v>
      </c>
      <c r="AC28" s="58">
        <f t="shared" si="8"/>
        <v>1770</v>
      </c>
    </row>
    <row r="29" spans="1:29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8</v>
      </c>
      <c r="G29" s="43">
        <f t="shared" si="0"/>
        <v>8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1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3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4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400</v>
      </c>
      <c r="N29" s="19"/>
      <c r="O29" s="119">
        <v>27.24</v>
      </c>
      <c r="P29" s="79">
        <f t="shared" si="2"/>
        <v>108.96</v>
      </c>
      <c r="Q29" s="45">
        <v>25</v>
      </c>
      <c r="R29" s="46">
        <f>+'25'!N262</f>
        <v>750</v>
      </c>
      <c r="S29" s="46">
        <f>+'25'!N267</f>
        <v>120</v>
      </c>
      <c r="T29" s="46">
        <f>+'25'!N265</f>
        <v>0</v>
      </c>
      <c r="U29" s="67">
        <f>+'25'!N263</f>
        <v>0</v>
      </c>
      <c r="V29" s="46">
        <f>+'25'!N266</f>
        <v>0</v>
      </c>
      <c r="W29" s="46">
        <f>+'25'!N264</f>
        <v>410</v>
      </c>
      <c r="X29" s="46">
        <f t="shared" si="7"/>
        <v>220</v>
      </c>
      <c r="Y29" s="46">
        <f>+'25'!N269</f>
        <v>220</v>
      </c>
      <c r="Z29" s="47">
        <f t="shared" si="3"/>
        <v>0</v>
      </c>
      <c r="AA29" s="98" t="s">
        <v>1364</v>
      </c>
      <c r="AB29" s="47">
        <f t="shared" si="4"/>
        <v>630</v>
      </c>
      <c r="AC29" s="58">
        <f t="shared" si="8"/>
        <v>630</v>
      </c>
    </row>
    <row r="30" spans="1:29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19">
        <v>32.47</v>
      </c>
      <c r="P30" s="79">
        <f t="shared" si="2"/>
        <v>0</v>
      </c>
      <c r="Q30" s="45">
        <v>26</v>
      </c>
      <c r="R30" s="46">
        <f>+'26'!N262</f>
        <v>660</v>
      </c>
      <c r="S30" s="46">
        <f>+'26'!N267</f>
        <v>25</v>
      </c>
      <c r="T30" s="46">
        <f>+'26'!N265</f>
        <v>0</v>
      </c>
      <c r="U30" s="67">
        <f>+'26'!N263</f>
        <v>0</v>
      </c>
      <c r="V30" s="46">
        <f>+'26'!N266</f>
        <v>0</v>
      </c>
      <c r="W30" s="46">
        <f>+'26'!N264</f>
        <v>350</v>
      </c>
      <c r="X30" s="46">
        <f t="shared" si="7"/>
        <v>285</v>
      </c>
      <c r="Y30" s="46">
        <f>+'26'!N269</f>
        <v>285</v>
      </c>
      <c r="Z30" s="47">
        <f t="shared" si="3"/>
        <v>0</v>
      </c>
      <c r="AA30" s="121" t="s">
        <v>1365</v>
      </c>
      <c r="AB30" s="47">
        <f t="shared" si="4"/>
        <v>635</v>
      </c>
      <c r="AC30" s="58">
        <f t="shared" si="8"/>
        <v>635</v>
      </c>
    </row>
    <row r="31" spans="1:29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46">
        <f>+ยกมา!J31</f>
        <v>5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45</v>
      </c>
      <c r="G31" s="43">
        <f t="shared" si="0"/>
        <v>50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4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46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4600</v>
      </c>
      <c r="N31" s="19"/>
      <c r="O31" s="119">
        <v>34.64</v>
      </c>
      <c r="P31" s="79">
        <f t="shared" si="2"/>
        <v>1593.44</v>
      </c>
      <c r="Q31" s="45">
        <v>27</v>
      </c>
      <c r="R31" s="46">
        <f>+'27'!N262</f>
        <v>600</v>
      </c>
      <c r="S31" s="46">
        <f>+'27'!N267</f>
        <v>25</v>
      </c>
      <c r="T31" s="46">
        <f>+'27'!N265</f>
        <v>0</v>
      </c>
      <c r="U31" s="67">
        <f>+'27'!N263</f>
        <v>0</v>
      </c>
      <c r="V31" s="46">
        <f>+'27'!N266</f>
        <v>0</v>
      </c>
      <c r="W31" s="46">
        <f>+'27'!N264</f>
        <v>145</v>
      </c>
      <c r="X31" s="46">
        <f t="shared" si="7"/>
        <v>430</v>
      </c>
      <c r="Y31" s="46">
        <f>+'27'!N269</f>
        <v>430</v>
      </c>
      <c r="Z31" s="47">
        <f t="shared" si="3"/>
        <v>0</v>
      </c>
      <c r="AA31" s="121" t="s">
        <v>1359</v>
      </c>
      <c r="AB31" s="47">
        <f t="shared" si="4"/>
        <v>575</v>
      </c>
      <c r="AC31" s="58">
        <f t="shared" si="8"/>
        <v>575</v>
      </c>
    </row>
    <row r="32" spans="1:29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46">
        <f>+ยกมา!J32</f>
        <v>2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22</v>
      </c>
      <c r="G32" s="43">
        <f t="shared" si="0"/>
        <v>24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1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4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19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2470</v>
      </c>
      <c r="N32" s="19"/>
      <c r="O32" s="90">
        <v>46.37</v>
      </c>
      <c r="P32" s="79">
        <f t="shared" si="2"/>
        <v>881.03</v>
      </c>
      <c r="Q32" s="45">
        <v>28</v>
      </c>
      <c r="R32" s="46">
        <f>+'28'!N262</f>
        <v>1305</v>
      </c>
      <c r="S32" s="46">
        <f>+'28'!N267</f>
        <v>500</v>
      </c>
      <c r="T32" s="46">
        <f>+'28'!N265</f>
        <v>0</v>
      </c>
      <c r="U32" s="67">
        <f>+'28'!N263</f>
        <v>0</v>
      </c>
      <c r="V32" s="46">
        <f>+'28'!N266</f>
        <v>0</v>
      </c>
      <c r="W32" s="46">
        <f>+'28'!N264</f>
        <v>400</v>
      </c>
      <c r="X32" s="46">
        <f t="shared" si="7"/>
        <v>405</v>
      </c>
      <c r="Y32" s="46">
        <f>+'28'!N269</f>
        <v>405</v>
      </c>
      <c r="Z32" s="47">
        <f t="shared" si="3"/>
        <v>0</v>
      </c>
      <c r="AA32" s="121" t="s">
        <v>1360</v>
      </c>
      <c r="AB32" s="47">
        <f t="shared" si="4"/>
        <v>805</v>
      </c>
      <c r="AC32" s="58">
        <f t="shared" si="8"/>
        <v>805</v>
      </c>
    </row>
    <row r="33" spans="1:29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0">
        <v>38.9</v>
      </c>
      <c r="P33" s="79">
        <f t="shared" si="2"/>
        <v>0</v>
      </c>
      <c r="Q33" s="45">
        <v>29</v>
      </c>
      <c r="R33" s="46">
        <f>+'29'!N262</f>
        <v>1730</v>
      </c>
      <c r="S33" s="46">
        <f>+'29'!N267</f>
        <v>200</v>
      </c>
      <c r="T33" s="46">
        <f>+'28'!N265</f>
        <v>0</v>
      </c>
      <c r="U33" s="67">
        <f>+'29'!N263</f>
        <v>0</v>
      </c>
      <c r="V33" s="46">
        <f>+'29'!N266</f>
        <v>0</v>
      </c>
      <c r="W33" s="46">
        <f>+'29'!N264</f>
        <v>750</v>
      </c>
      <c r="X33" s="46">
        <f t="shared" ref="X33" si="9">+R33-S33-T33-U33-V33-W33</f>
        <v>780</v>
      </c>
      <c r="Y33" s="46">
        <f>+'29'!N269</f>
        <v>780</v>
      </c>
      <c r="Z33" s="47">
        <f t="shared" ref="Z33" si="10">+Y33-X33</f>
        <v>0</v>
      </c>
      <c r="AA33" s="121" t="s">
        <v>1361</v>
      </c>
      <c r="AB33" s="47">
        <f t="shared" si="4"/>
        <v>1530</v>
      </c>
      <c r="AC33" s="58">
        <f t="shared" si="8"/>
        <v>1530</v>
      </c>
    </row>
    <row r="34" spans="1:29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1</v>
      </c>
      <c r="G34" s="43">
        <f t="shared" si="0"/>
        <v>1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1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130</v>
      </c>
      <c r="N34" s="19"/>
      <c r="O34" s="90">
        <v>38.07</v>
      </c>
      <c r="P34" s="79">
        <f t="shared" si="2"/>
        <v>38.07</v>
      </c>
      <c r="Q34" s="45">
        <v>30</v>
      </c>
      <c r="R34" s="46">
        <f>+'30'!N262</f>
        <v>1940</v>
      </c>
      <c r="S34" s="46">
        <f>+'30'!N267</f>
        <v>382</v>
      </c>
      <c r="T34" s="46">
        <f>+'30'!N265</f>
        <v>0</v>
      </c>
      <c r="U34" s="67">
        <f>+'30'!N263</f>
        <v>0</v>
      </c>
      <c r="V34" s="46">
        <f>+'30'!N266</f>
        <v>0</v>
      </c>
      <c r="W34" s="46">
        <f>+'30'!N264</f>
        <v>158</v>
      </c>
      <c r="X34" s="46">
        <f t="shared" si="7"/>
        <v>1400</v>
      </c>
      <c r="Y34" s="46">
        <f>+'30'!N269</f>
        <v>1400</v>
      </c>
      <c r="Z34" s="47">
        <f t="shared" si="3"/>
        <v>0</v>
      </c>
      <c r="AA34" s="121" t="s">
        <v>1362</v>
      </c>
      <c r="AB34" s="47">
        <f t="shared" si="4"/>
        <v>1558</v>
      </c>
      <c r="AC34" s="58">
        <f t="shared" si="8"/>
        <v>1558</v>
      </c>
    </row>
    <row r="35" spans="1:29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46">
        <f>+ยกมา!J35</f>
        <v>1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22</v>
      </c>
      <c r="G35" s="43">
        <f t="shared" si="0"/>
        <v>23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3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4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16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2080</v>
      </c>
      <c r="N35" s="19"/>
      <c r="O35" s="90">
        <v>40.799999999999997</v>
      </c>
      <c r="P35" s="79">
        <f t="shared" si="2"/>
        <v>652.79999999999995</v>
      </c>
      <c r="Q35" s="45">
        <v>31</v>
      </c>
      <c r="R35" s="46">
        <f>+'31.'!N262</f>
        <v>2785</v>
      </c>
      <c r="S35" s="46">
        <f>+'31.'!N267</f>
        <v>390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1245</v>
      </c>
      <c r="X35" s="46">
        <f>+R35-S35-T35-U35-V35-W35</f>
        <v>1150</v>
      </c>
      <c r="Y35" s="46">
        <f>+'31.'!N269</f>
        <v>1150</v>
      </c>
      <c r="Z35" s="47">
        <f t="shared" si="3"/>
        <v>0</v>
      </c>
      <c r="AA35" s="98" t="s">
        <v>1363</v>
      </c>
      <c r="AB35" s="47">
        <f t="shared" si="4"/>
        <v>2395</v>
      </c>
      <c r="AC35" s="58">
        <f t="shared" si="8"/>
        <v>2395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1">SUM(R5:R35)</f>
        <v>55265</v>
      </c>
      <c r="S36" s="48">
        <f t="shared" si="11"/>
        <v>9442</v>
      </c>
      <c r="T36" s="48">
        <f t="shared" si="11"/>
        <v>0</v>
      </c>
      <c r="U36" s="48">
        <f t="shared" si="11"/>
        <v>0</v>
      </c>
      <c r="V36" s="48">
        <f t="shared" si="11"/>
        <v>0</v>
      </c>
      <c r="W36" s="48">
        <f t="shared" si="11"/>
        <v>17335</v>
      </c>
      <c r="X36" s="48">
        <f t="shared" si="11"/>
        <v>28488</v>
      </c>
      <c r="Y36" s="48">
        <f t="shared" si="11"/>
        <v>28488</v>
      </c>
      <c r="Z36" s="48">
        <f t="shared" si="11"/>
        <v>0</v>
      </c>
      <c r="AA36" s="48">
        <f t="shared" si="11"/>
        <v>0</v>
      </c>
      <c r="AB36" s="48">
        <f>SUM(AB5:AB35)</f>
        <v>45823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8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46">
        <f>+ยกมา!J39</f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13</v>
      </c>
      <c r="G39" s="43">
        <f t="shared" si="0"/>
        <v>13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2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2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9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450</v>
      </c>
      <c r="N39" s="19"/>
      <c r="O39" s="90">
        <v>27.84</v>
      </c>
      <c r="P39" s="79">
        <f t="shared" si="2"/>
        <v>250.56</v>
      </c>
      <c r="Q39" s="5"/>
      <c r="R39" s="164" t="s">
        <v>1414</v>
      </c>
      <c r="S39" s="5" t="s">
        <v>1354</v>
      </c>
      <c r="T39" s="96" t="s">
        <v>1355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46">
        <f>+ยกมา!J40</f>
        <v>1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15</v>
      </c>
      <c r="G40" s="43">
        <f t="shared" si="0"/>
        <v>16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2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3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11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550</v>
      </c>
      <c r="N40" s="19"/>
      <c r="O40" s="90">
        <v>27.12</v>
      </c>
      <c r="P40" s="79">
        <f t="shared" si="2"/>
        <v>298.32</v>
      </c>
      <c r="Q40" s="5"/>
      <c r="R40" s="164"/>
      <c r="S40" s="5"/>
      <c r="T40" s="96" t="s">
        <v>1371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46">
        <f>+ยกมา!J41</f>
        <v>1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13</v>
      </c>
      <c r="G41" s="43">
        <f t="shared" si="0"/>
        <v>14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2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3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9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450</v>
      </c>
      <c r="N41" s="19"/>
      <c r="O41" s="90">
        <v>15.42</v>
      </c>
      <c r="P41" s="79">
        <f t="shared" si="2"/>
        <v>138.78</v>
      </c>
      <c r="Q41" s="5"/>
      <c r="R41" s="5"/>
      <c r="S41" s="5"/>
      <c r="T41" s="96" t="s">
        <v>1356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46">
        <f>+ยกมา!J46</f>
        <v>1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8</v>
      </c>
      <c r="G46" s="43">
        <f t="shared" si="0"/>
        <v>9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2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7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350</v>
      </c>
      <c r="N46" s="19"/>
      <c r="O46" s="119">
        <v>17.78</v>
      </c>
      <c r="P46" s="79">
        <f t="shared" si="2"/>
        <v>124.46000000000001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46">
        <f>+ยกมา!J47</f>
        <v>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2</v>
      </c>
      <c r="G47" s="43">
        <f t="shared" si="0"/>
        <v>2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1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1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50</v>
      </c>
      <c r="N47" s="19"/>
      <c r="O47" s="119">
        <v>17.989999999999998</v>
      </c>
      <c r="P47" s="79">
        <f t="shared" si="2"/>
        <v>17.989999999999998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46">
        <f>+ยกมา!J48</f>
        <v>5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8</v>
      </c>
      <c r="G48" s="43">
        <f t="shared" si="0"/>
        <v>13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3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10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500</v>
      </c>
      <c r="N48" s="19"/>
      <c r="O48" s="119">
        <v>18.32</v>
      </c>
      <c r="P48" s="79">
        <f t="shared" si="2"/>
        <v>183.2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46">
        <f>+ยกมา!J49</f>
        <v>2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5</v>
      </c>
      <c r="G49" s="43">
        <f t="shared" si="0"/>
        <v>7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-1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8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400</v>
      </c>
      <c r="N49" s="19"/>
      <c r="O49" s="119">
        <v>20.059999999999999</v>
      </c>
      <c r="P49" s="79">
        <f t="shared" si="2"/>
        <v>160.47999999999999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46">
        <f>+ยกมา!J50</f>
        <v>2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4</v>
      </c>
      <c r="G50" s="43">
        <f t="shared" si="0"/>
        <v>6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2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4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200</v>
      </c>
      <c r="N50" s="19"/>
      <c r="O50" s="119">
        <v>20.32</v>
      </c>
      <c r="P50" s="79">
        <f t="shared" si="2"/>
        <v>81.28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19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19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46">
        <f>+ยกมา!J53</f>
        <v>2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6</v>
      </c>
      <c r="G53" s="43">
        <f t="shared" si="0"/>
        <v>8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1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1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6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300</v>
      </c>
      <c r="N53" s="19"/>
      <c r="O53" s="119">
        <v>16.37</v>
      </c>
      <c r="P53" s="79">
        <f t="shared" si="2"/>
        <v>98.22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19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46">
        <f>+ยกมา!J55</f>
        <v>7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8</v>
      </c>
      <c r="G55" s="43">
        <f t="shared" si="0"/>
        <v>15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1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5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9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1080</v>
      </c>
      <c r="N55" s="19"/>
      <c r="O55" s="119">
        <v>25.99</v>
      </c>
      <c r="P55" s="79">
        <f t="shared" si="2"/>
        <v>233.91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2</v>
      </c>
      <c r="G56" s="43">
        <f t="shared" si="0"/>
        <v>2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2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19">
        <v>28.31</v>
      </c>
      <c r="P56" s="79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46">
        <f>+ยกมา!J57</f>
        <v>5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6</v>
      </c>
      <c r="G57" s="43">
        <f t="shared" si="0"/>
        <v>11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2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4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5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600</v>
      </c>
      <c r="N57" s="19"/>
      <c r="O57" s="119">
        <v>31.29</v>
      </c>
      <c r="P57" s="79">
        <f t="shared" si="2"/>
        <v>156.44999999999999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46">
        <f>+ยกมา!J58</f>
        <v>3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4</v>
      </c>
      <c r="G58" s="43">
        <f t="shared" si="0"/>
        <v>7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3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4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480</v>
      </c>
      <c r="N58" s="19"/>
      <c r="O58" s="119">
        <v>31.07</v>
      </c>
      <c r="P58" s="79">
        <f t="shared" si="2"/>
        <v>124.28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46">
        <f>+ยกมา!J59</f>
        <v>2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5</v>
      </c>
      <c r="G59" s="43">
        <f t="shared" si="0"/>
        <v>7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3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4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480</v>
      </c>
      <c r="N59" s="19"/>
      <c r="O59" s="119">
        <v>29.83</v>
      </c>
      <c r="P59" s="79">
        <f t="shared" si="2"/>
        <v>119.32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19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19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46">
        <f>+ยกมา!J62</f>
        <v>3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8</v>
      </c>
      <c r="G62" s="43">
        <f t="shared" si="0"/>
        <v>11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1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6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4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480</v>
      </c>
      <c r="N62" s="19"/>
      <c r="O62" s="119">
        <v>26.69</v>
      </c>
      <c r="P62" s="79">
        <f t="shared" si="2"/>
        <v>106.76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19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90">
        <v>23.69</v>
      </c>
      <c r="P64" s="79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7</v>
      </c>
      <c r="G65" s="43">
        <f t="shared" si="0"/>
        <v>7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1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3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3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150</v>
      </c>
      <c r="N65" s="19"/>
      <c r="O65" s="90">
        <v>22.49</v>
      </c>
      <c r="P65" s="79">
        <f t="shared" si="2"/>
        <v>67.47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9</v>
      </c>
      <c r="G66" s="43">
        <f t="shared" si="0"/>
        <v>9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2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7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350</v>
      </c>
      <c r="N66" s="19"/>
      <c r="O66" s="90">
        <v>23.12</v>
      </c>
      <c r="P66" s="79">
        <f t="shared" si="2"/>
        <v>161.84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2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2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3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2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3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2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3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46">
        <f>+ยกมา!J74</f>
        <v>3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12</v>
      </c>
      <c r="G74" s="43">
        <f t="shared" si="0"/>
        <v>15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2"/>
        <v>1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14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700</v>
      </c>
      <c r="N74" s="19"/>
      <c r="O74" s="90">
        <v>17.09</v>
      </c>
      <c r="P74" s="79">
        <f t="shared" si="13"/>
        <v>239.26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2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3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2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46">
        <f>+ยกมา!J77</f>
        <v>3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16</v>
      </c>
      <c r="G77" s="43">
        <f t="shared" si="0"/>
        <v>19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2"/>
        <v>2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17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850</v>
      </c>
      <c r="N77" s="19"/>
      <c r="O77" s="90">
        <v>25.15</v>
      </c>
      <c r="P77" s="79">
        <f t="shared" si="13"/>
        <v>427.54999999999995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2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3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2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3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46">
        <f>+ยกมา!J80</f>
        <v>2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10</v>
      </c>
      <c r="G80" s="43">
        <f t="shared" si="0"/>
        <v>12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2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2"/>
        <v>2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8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440</v>
      </c>
      <c r="N80" s="19"/>
      <c r="O80" s="90">
        <v>14.35</v>
      </c>
      <c r="P80" s="79">
        <f t="shared" si="13"/>
        <v>114.8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9</v>
      </c>
      <c r="G81" s="43">
        <f t="shared" si="0"/>
        <v>9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2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2"/>
        <v>2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5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275</v>
      </c>
      <c r="N81" s="19"/>
      <c r="O81" s="90">
        <v>11.58</v>
      </c>
      <c r="P81" s="79">
        <f t="shared" si="13"/>
        <v>57.9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2</v>
      </c>
      <c r="G82" s="43">
        <f t="shared" si="0"/>
        <v>2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2"/>
        <v>2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2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3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2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3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2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3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4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2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8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4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2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5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4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2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6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4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2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8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4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2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8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4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2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3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4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2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3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3</v>
      </c>
      <c r="G93" s="43">
        <f t="shared" si="14"/>
        <v>3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2"/>
        <v>3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3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4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2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3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4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2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3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4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2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3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4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2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3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4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2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3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3</v>
      </c>
      <c r="G99" s="43">
        <f t="shared" si="14"/>
        <v>3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2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3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135</v>
      </c>
      <c r="N99" s="19"/>
      <c r="O99" s="118">
        <v>20.350000000000001</v>
      </c>
      <c r="P99" s="79">
        <f t="shared" ref="P99:P105" si="17">+K99*O99</f>
        <v>61.050000000000004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4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2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8"/>
      <c r="P100" s="79">
        <f t="shared" si="17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4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2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8"/>
      <c r="P101" s="79">
        <f t="shared" si="17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4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2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8"/>
      <c r="P102" s="79">
        <f t="shared" si="17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4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2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7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4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2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7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4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2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7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4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2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3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4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2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3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4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2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3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4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2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3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4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2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3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4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2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3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46">
        <f>+ยกมา!J112</f>
        <v>21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22</v>
      </c>
      <c r="G112" s="43">
        <f t="shared" si="14"/>
        <v>43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1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2"/>
        <v>16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26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2600</v>
      </c>
      <c r="N112" s="19"/>
      <c r="O112" s="119">
        <v>34.25</v>
      </c>
      <c r="P112" s="79">
        <f t="shared" si="13"/>
        <v>890.5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46">
        <f>+ยกมา!J113</f>
        <v>8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5</v>
      </c>
      <c r="G113" s="43">
        <f t="shared" si="14"/>
        <v>13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2"/>
        <v>5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8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440</v>
      </c>
      <c r="N113" s="19"/>
      <c r="O113" s="119">
        <v>22.55</v>
      </c>
      <c r="P113" s="79">
        <f t="shared" si="13"/>
        <v>180.4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4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2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19">
        <v>96.46</v>
      </c>
      <c r="P114" s="79">
        <f t="shared" si="13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46">
        <f>+ยกมา!J115</f>
        <v>10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30</v>
      </c>
      <c r="G115" s="43">
        <f t="shared" si="14"/>
        <v>40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2"/>
        <v>12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28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1680</v>
      </c>
      <c r="N115" s="19"/>
      <c r="O115" s="90">
        <v>23.61</v>
      </c>
      <c r="P115" s="79">
        <f t="shared" si="13"/>
        <v>661.07999999999993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46">
        <f>+ยกมา!J116</f>
        <v>12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10</v>
      </c>
      <c r="G116" s="43">
        <f t="shared" si="14"/>
        <v>22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2"/>
        <v>7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15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1500</v>
      </c>
      <c r="N116" s="19"/>
      <c r="O116" s="90">
        <v>13.03</v>
      </c>
      <c r="P116" s="79">
        <f t="shared" si="13"/>
        <v>195.45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46">
        <f>+ยกมา!J117</f>
        <v>9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5</v>
      </c>
      <c r="G117" s="43">
        <f t="shared" si="14"/>
        <v>14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2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2"/>
        <v>5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7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385</v>
      </c>
      <c r="N117" s="19"/>
      <c r="O117" s="90">
        <v>11.91</v>
      </c>
      <c r="P117" s="79">
        <f t="shared" si="13"/>
        <v>83.37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4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2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3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4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2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3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4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2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3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4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2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3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4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2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3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4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2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3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4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2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8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6</v>
      </c>
      <c r="G125" s="43">
        <f t="shared" si="14"/>
        <v>6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2"/>
        <v>3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3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150</v>
      </c>
      <c r="N125" s="19"/>
      <c r="O125" s="90">
        <v>33</v>
      </c>
      <c r="P125" s="79">
        <f t="shared" si="13"/>
        <v>99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4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2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3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4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2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3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4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2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3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4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2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3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4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2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3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11</v>
      </c>
      <c r="G131" s="43">
        <f t="shared" si="14"/>
        <v>11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2"/>
        <v>1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10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500</v>
      </c>
      <c r="N131" s="19"/>
      <c r="O131" s="90">
        <v>9.91</v>
      </c>
      <c r="P131" s="79">
        <f t="shared" si="13"/>
        <v>99.1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4"/>
        <v>0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2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0">
        <v>16.690000000000001</v>
      </c>
      <c r="P132" s="79">
        <f t="shared" si="13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46">
        <f>+ยกมา!J133</f>
        <v>2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18</v>
      </c>
      <c r="G133" s="43">
        <f t="shared" si="14"/>
        <v>20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1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2"/>
        <v>2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17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850</v>
      </c>
      <c r="N133" s="19"/>
      <c r="O133" s="90">
        <v>24.21</v>
      </c>
      <c r="P133" s="79">
        <f t="shared" si="13"/>
        <v>411.57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4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8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8"/>
      <c r="P134" s="79">
        <f t="shared" si="13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4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8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8"/>
      <c r="P135" s="79">
        <f t="shared" si="13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4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8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8"/>
      <c r="P136" s="79">
        <f t="shared" si="13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4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8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8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4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8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3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4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8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3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4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8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3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4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8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3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4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8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3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4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8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3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4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8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3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4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8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3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4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8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3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4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8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3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4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8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3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4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8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3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9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8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3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9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8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3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6</v>
      </c>
      <c r="G152" s="43">
        <f t="shared" si="19"/>
        <v>6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8"/>
        <v>4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2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110</v>
      </c>
      <c r="N152" s="19"/>
      <c r="O152" s="90">
        <v>10.55</v>
      </c>
      <c r="P152" s="79">
        <f t="shared" si="13"/>
        <v>21.1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9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8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20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46">
        <f>+ยกมา!J154</f>
        <v>3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10</v>
      </c>
      <c r="G154" s="43">
        <f t="shared" si="19"/>
        <v>13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2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8"/>
        <v>3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8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200</v>
      </c>
      <c r="N154" s="19"/>
      <c r="O154" s="90">
        <v>16.16</v>
      </c>
      <c r="P154" s="79">
        <f t="shared" si="20"/>
        <v>129.28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9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8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20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9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8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20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9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8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20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9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8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20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9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8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20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9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8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20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9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8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20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9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8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20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4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10</v>
      </c>
      <c r="G163" s="43">
        <f t="shared" si="19"/>
        <v>14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8"/>
        <v>2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12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480</v>
      </c>
      <c r="N163" s="19"/>
      <c r="O163" s="119">
        <v>12.14</v>
      </c>
      <c r="P163" s="79">
        <f t="shared" si="20"/>
        <v>145.68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9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8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20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9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8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20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9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8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20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9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8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20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9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8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20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9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8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20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9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8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20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9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8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20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9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8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20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9"/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8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>
        <v>19.29</v>
      </c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9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8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1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46">
        <f>+ยกมา!J175</f>
        <v>10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10</v>
      </c>
      <c r="G175" s="43">
        <f t="shared" si="19"/>
        <v>20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8"/>
        <v>3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17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850</v>
      </c>
      <c r="N175" s="19"/>
      <c r="O175" s="119">
        <v>23.02</v>
      </c>
      <c r="P175" s="79">
        <f t="shared" si="20"/>
        <v>391.34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9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8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8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9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8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20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10</v>
      </c>
      <c r="G178" s="43">
        <f t="shared" si="19"/>
        <v>10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8"/>
        <v>8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2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110</v>
      </c>
      <c r="N178" s="19"/>
      <c r="O178" s="90">
        <v>38</v>
      </c>
      <c r="P178" s="79">
        <f t="shared" si="20"/>
        <v>76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9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8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20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46">
        <f>+ยกมา!J180</f>
        <v>1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4</v>
      </c>
      <c r="G180" s="43">
        <f t="shared" si="19"/>
        <v>5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8"/>
        <v>1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4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140</v>
      </c>
      <c r="N180" s="19"/>
      <c r="O180" s="90"/>
      <c r="P180" s="79">
        <f t="shared" si="20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9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8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20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9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8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20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9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8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20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9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8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20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10</v>
      </c>
      <c r="G185" s="43">
        <f t="shared" si="19"/>
        <v>10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8"/>
        <v>7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3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240</v>
      </c>
      <c r="N185" s="19"/>
      <c r="O185" s="90">
        <v>63</v>
      </c>
      <c r="P185" s="79">
        <f t="shared" si="20"/>
        <v>189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1370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9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8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22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9"/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8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9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8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9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8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9"/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8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23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9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8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20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9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8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20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46">
        <f>+ยกมา!J193</f>
        <v>6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16</v>
      </c>
      <c r="G193" s="43">
        <f t="shared" si="19"/>
        <v>22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8"/>
        <v>7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15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900</v>
      </c>
      <c r="N193" s="19"/>
      <c r="O193" s="90">
        <v>38</v>
      </c>
      <c r="P193" s="79">
        <f t="shared" si="20"/>
        <v>570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46">
        <f>+ยกมา!J194</f>
        <v>6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15</v>
      </c>
      <c r="G194" s="43">
        <f t="shared" si="19"/>
        <v>21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8"/>
        <v>6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15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1800</v>
      </c>
      <c r="N194" s="19"/>
      <c r="O194" s="90">
        <v>73</v>
      </c>
      <c r="P194" s="79">
        <f t="shared" si="20"/>
        <v>1095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46">
        <f>+ยกมา!J195</f>
        <v>8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13</v>
      </c>
      <c r="G195" s="43">
        <f t="shared" si="19"/>
        <v>21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8"/>
        <v>9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12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720</v>
      </c>
      <c r="N195" s="19"/>
      <c r="O195" s="90">
        <v>38</v>
      </c>
      <c r="P195" s="79">
        <f t="shared" si="20"/>
        <v>456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46">
        <f>+ยกมา!J196</f>
        <v>8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12</v>
      </c>
      <c r="G196" s="43">
        <f t="shared" si="19"/>
        <v>20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8"/>
        <v>9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11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1320</v>
      </c>
      <c r="N196" s="19"/>
      <c r="O196" s="90">
        <v>73</v>
      </c>
      <c r="P196" s="79">
        <f t="shared" si="20"/>
        <v>803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9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8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20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9"/>
        <v>0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57" si="24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0">
        <v>64.38</v>
      </c>
      <c r="P198" s="79">
        <f t="shared" si="20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9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4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20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9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4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20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9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4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20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9"/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4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20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9"/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4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20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9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4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20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46">
        <f>+ยกมา!J205</f>
        <v>14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19"/>
        <v>14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3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4"/>
        <v>4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7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385</v>
      </c>
      <c r="N205" s="19"/>
      <c r="O205" s="90">
        <v>40</v>
      </c>
      <c r="P205" s="79">
        <f t="shared" si="20"/>
        <v>280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9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4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20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9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4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5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9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4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20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19"/>
        <v>0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4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0">
        <v>83</v>
      </c>
      <c r="P209" s="79">
        <f t="shared" si="20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9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4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20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9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4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20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9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4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20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9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4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20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57" si="26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4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20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6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4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20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6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4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20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6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4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20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6"/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4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20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6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4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20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6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4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20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6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4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20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6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4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20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6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4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20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6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4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20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6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4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27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6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4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27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6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4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27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6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4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7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6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4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7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6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4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7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6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4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7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6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4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7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6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4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7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6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4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7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6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4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28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6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4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8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6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4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8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6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4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8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6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4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8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6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4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8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6"/>
        <v>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4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28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1413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6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4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8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1415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6"/>
        <v>0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4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29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1416</v>
      </c>
      <c r="D244" s="10" t="s">
        <v>434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3</v>
      </c>
      <c r="G244" s="43">
        <f t="shared" si="26"/>
        <v>3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2</v>
      </c>
      <c r="I244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4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1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55</v>
      </c>
      <c r="N244" s="19"/>
      <c r="O244" s="90"/>
      <c r="P244" s="79">
        <f t="shared" si="29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1417</v>
      </c>
      <c r="D245" s="10" t="s">
        <v>434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6"/>
        <v>0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4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29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1418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6"/>
        <v>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4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29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6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4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8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46">
        <f>+ยกมา!J248</f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6</v>
      </c>
      <c r="G248" s="43">
        <f t="shared" si="26"/>
        <v>6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4"/>
        <v>1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5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250</v>
      </c>
      <c r="N248" s="19"/>
      <c r="O248" s="90"/>
      <c r="P248" s="79">
        <f t="shared" si="27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46">
        <f>+ยกมา!J249</f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9</v>
      </c>
      <c r="G249" s="43">
        <f t="shared" si="26"/>
        <v>9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4"/>
        <v>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9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450</v>
      </c>
      <c r="N249" s="19"/>
      <c r="O249" s="90"/>
      <c r="P249" s="79">
        <f t="shared" si="27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6"/>
        <v>0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4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27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20057083</v>
      </c>
      <c r="C251" s="19" t="s">
        <v>1446</v>
      </c>
      <c r="D251" s="10" t="s">
        <v>564</v>
      </c>
      <c r="E251" s="46">
        <f>+ยกมา!J251</f>
        <v>10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3">
        <f t="shared" si="26"/>
        <v>10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4"/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10</v>
      </c>
      <c r="L251" s="20">
        <v>20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270</v>
      </c>
      <c r="N251" s="19"/>
      <c r="O251" s="90"/>
      <c r="P251" s="79">
        <f t="shared" si="27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20037458</v>
      </c>
      <c r="C252" s="19" t="s">
        <v>1447</v>
      </c>
      <c r="D252" s="10" t="s">
        <v>434</v>
      </c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10</v>
      </c>
      <c r="G252" s="43">
        <f t="shared" si="26"/>
        <v>10</v>
      </c>
      <c r="H252" s="78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6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4"/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10</v>
      </c>
      <c r="L252" s="20">
        <v>39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390</v>
      </c>
      <c r="N252" s="19"/>
      <c r="O252" s="90"/>
      <c r="P252" s="79">
        <f t="shared" si="27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>
        <v>20038414</v>
      </c>
      <c r="C253" s="19" t="s">
        <v>1448</v>
      </c>
      <c r="D253" s="10" t="s">
        <v>564</v>
      </c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5</v>
      </c>
      <c r="G253" s="43">
        <f t="shared" si="26"/>
        <v>5</v>
      </c>
      <c r="H253" s="78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6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4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5</v>
      </c>
      <c r="L253" s="20">
        <v>39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195</v>
      </c>
      <c r="N253" s="19"/>
      <c r="O253" s="90"/>
      <c r="P253" s="79">
        <f t="shared" ref="P253" si="30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>
        <v>20051101</v>
      </c>
      <c r="C254" s="19" t="s">
        <v>1449</v>
      </c>
      <c r="D254" s="10" t="s">
        <v>564</v>
      </c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4</v>
      </c>
      <c r="G254" s="43">
        <f t="shared" si="26"/>
        <v>4</v>
      </c>
      <c r="H254" s="78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6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4"/>
        <v>1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3</v>
      </c>
      <c r="L254" s="20">
        <v>35</v>
      </c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105</v>
      </c>
      <c r="N254" s="19"/>
      <c r="O254" s="90"/>
      <c r="P254" s="79">
        <f t="shared" si="27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26"/>
        <v>0</v>
      </c>
      <c r="H255" s="78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6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24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27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6"/>
        <v>0</v>
      </c>
      <c r="H256" s="78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6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si="24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27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26"/>
        <v>0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si="24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31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+ยกมา!J258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3">
        <f t="shared" ref="G214:G258" si="32">+E258+F258</f>
        <v>0</v>
      </c>
      <c r="H258" s="78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6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43">
        <f t="shared" ref="J235:J259" si="33">E258+F258-H258-K258-I258</f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27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ref="G259" si="34">+E259+F259</f>
        <v>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si="33"/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27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44" t="s">
        <v>223</v>
      </c>
      <c r="B260" s="145"/>
      <c r="C260" s="145"/>
      <c r="D260" s="146"/>
      <c r="E260" s="150" t="s">
        <v>239</v>
      </c>
      <c r="F260" s="151"/>
      <c r="G260" s="147" t="s">
        <v>224</v>
      </c>
      <c r="H260" s="148"/>
      <c r="I260" s="149"/>
      <c r="J260" s="152" t="s">
        <v>225</v>
      </c>
      <c r="K260" s="152"/>
      <c r="L260" s="152"/>
      <c r="M260" s="51">
        <f>SUM(M5:M259)</f>
        <v>55265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53" t="s">
        <v>226</v>
      </c>
      <c r="B261" s="154"/>
      <c r="C261" s="159">
        <f>+M263</f>
        <v>55265</v>
      </c>
      <c r="D261" s="160"/>
      <c r="E261" s="53" t="s">
        <v>227</v>
      </c>
      <c r="F261" s="54">
        <f>+M260</f>
        <v>55265</v>
      </c>
      <c r="G261" s="55" t="s">
        <v>217</v>
      </c>
      <c r="H261" s="141">
        <f>SUM(U36)</f>
        <v>0</v>
      </c>
      <c r="I261" s="142"/>
      <c r="J261" s="134"/>
      <c r="K261" s="134"/>
      <c r="L261" s="134"/>
      <c r="M261" s="57"/>
      <c r="N261" s="57">
        <f>+W36</f>
        <v>17335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53"/>
      <c r="B262" s="154"/>
      <c r="C262" s="159"/>
      <c r="D262" s="160"/>
      <c r="E262" s="53" t="s">
        <v>228</v>
      </c>
      <c r="F262" s="54">
        <f>N263</f>
        <v>9442</v>
      </c>
      <c r="G262" s="55"/>
      <c r="H262" s="141">
        <v>0</v>
      </c>
      <c r="I262" s="142"/>
      <c r="J262" s="134" t="s">
        <v>229</v>
      </c>
      <c r="K262" s="134"/>
      <c r="L262" s="134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55" t="s">
        <v>10</v>
      </c>
      <c r="B263" s="156"/>
      <c r="C263" s="159">
        <f>+F262</f>
        <v>9442</v>
      </c>
      <c r="D263" s="160"/>
      <c r="E263" s="53"/>
      <c r="F263" s="54"/>
      <c r="G263" s="55" t="s">
        <v>230</v>
      </c>
      <c r="H263" s="141">
        <f>+V36</f>
        <v>0</v>
      </c>
      <c r="I263" s="142"/>
      <c r="J263" s="135" t="s">
        <v>231</v>
      </c>
      <c r="K263" s="136"/>
      <c r="L263" s="137"/>
      <c r="M263" s="57">
        <f>+M260-M261</f>
        <v>55265</v>
      </c>
      <c r="N263" s="59">
        <f>+S36</f>
        <v>9442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57" t="s">
        <v>232</v>
      </c>
      <c r="B264" s="158"/>
      <c r="C264" s="159">
        <f>+C261-C263</f>
        <v>45823</v>
      </c>
      <c r="D264" s="160"/>
      <c r="E264" s="53" t="s">
        <v>232</v>
      </c>
      <c r="F264" s="54">
        <f>+F261-F262</f>
        <v>45823</v>
      </c>
      <c r="G264" s="55" t="s">
        <v>233</v>
      </c>
      <c r="H264" s="141">
        <f>SUM(H261:H263)</f>
        <v>0</v>
      </c>
      <c r="I264" s="142"/>
      <c r="J264" s="134" t="s">
        <v>206</v>
      </c>
      <c r="K264" s="134"/>
      <c r="L264" s="134"/>
      <c r="M264" s="57">
        <f>H264</f>
        <v>0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7"/>
      <c r="C265" s="60"/>
      <c r="D265" s="60"/>
      <c r="E265" s="53" t="s">
        <v>234</v>
      </c>
      <c r="F265" s="54">
        <v>100000</v>
      </c>
      <c r="J265" s="138" t="s">
        <v>208</v>
      </c>
      <c r="K265" s="139"/>
      <c r="L265" s="140"/>
      <c r="M265" s="57">
        <f>M263-M264-N261-N263</f>
        <v>28488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7"/>
      <c r="C266" s="60"/>
      <c r="D266" s="60"/>
      <c r="E266" s="53" t="s">
        <v>235</v>
      </c>
      <c r="F266" s="54">
        <f>F264-F265</f>
        <v>-54177</v>
      </c>
      <c r="J266" s="138" t="s">
        <v>209</v>
      </c>
      <c r="K266" s="139"/>
      <c r="L266" s="140"/>
      <c r="M266" s="57">
        <f>+Y36</f>
        <v>28488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7"/>
      <c r="C267" s="60"/>
      <c r="D267" s="60"/>
      <c r="E267" s="53" t="s">
        <v>236</v>
      </c>
      <c r="F267" s="54">
        <v>0</v>
      </c>
      <c r="J267" s="138" t="s">
        <v>210</v>
      </c>
      <c r="K267" s="139"/>
      <c r="L267" s="140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7"/>
      <c r="C268" s="60"/>
      <c r="D268" s="60"/>
      <c r="E268" s="100" t="s">
        <v>1366</v>
      </c>
      <c r="F268" s="101">
        <v>0</v>
      </c>
      <c r="J268" s="143" t="s">
        <v>211</v>
      </c>
      <c r="K268" s="143"/>
      <c r="L268" s="143"/>
      <c r="M268" s="61">
        <f>+M266-M265</f>
        <v>0</v>
      </c>
      <c r="N268" s="66"/>
    </row>
    <row r="269" spans="1:29" ht="24.75" customHeight="1" thickBot="1" x14ac:dyDescent="0.6">
      <c r="H269" s="131" t="s">
        <v>237</v>
      </c>
      <c r="I269" s="132"/>
      <c r="J269" s="132"/>
      <c r="K269" s="132"/>
      <c r="L269" s="132"/>
      <c r="M269" s="132"/>
      <c r="N269" s="133"/>
    </row>
    <row r="270" spans="1:29" x14ac:dyDescent="0.55000000000000004">
      <c r="F270" s="23"/>
    </row>
  </sheetData>
  <autoFilter ref="A4:AC269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70" zoomScaleNormal="70" workbookViewId="0">
      <pane xSplit="10" ySplit="4" topLeftCell="K5" activePane="bottomRight" state="frozen"/>
      <selection activeCell="I257" sqref="I257"/>
      <selection pane="topRight" activeCell="I257" sqref="I257"/>
      <selection pane="bottomLeft" activeCell="I257" sqref="I257"/>
      <selection pane="bottomRight" activeCell="I257" sqref="I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8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9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v>10</v>
      </c>
      <c r="F5" s="71"/>
      <c r="G5" s="46">
        <f t="shared" ref="G5" si="0">E5+F5</f>
        <v>10</v>
      </c>
      <c r="H5" s="78">
        <v>0</v>
      </c>
      <c r="I5" s="76">
        <v>0</v>
      </c>
      <c r="J5" s="46">
        <f t="shared" ref="J5" si="1">+G5-H5-K5-I5</f>
        <v>10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v>18</v>
      </c>
      <c r="F6" s="71"/>
      <c r="G6" s="46">
        <f t="shared" ref="G6:G26" si="2">E6+F6</f>
        <v>18</v>
      </c>
      <c r="H6" s="78">
        <v>0</v>
      </c>
      <c r="I6" s="76">
        <v>0</v>
      </c>
      <c r="J6" s="46">
        <f t="shared" ref="J6:J26" si="3">+G6-H6-K6-I6</f>
        <v>18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19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v>9</v>
      </c>
      <c r="F7" s="71"/>
      <c r="G7" s="46">
        <f t="shared" si="2"/>
        <v>9</v>
      </c>
      <c r="H7" s="78">
        <v>0</v>
      </c>
      <c r="I7" s="76">
        <v>0</v>
      </c>
      <c r="J7" s="46">
        <f t="shared" si="3"/>
        <v>9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v>8</v>
      </c>
      <c r="F11" s="71"/>
      <c r="G11" s="46">
        <f t="shared" si="2"/>
        <v>8</v>
      </c>
      <c r="H11" s="78">
        <v>0</v>
      </c>
      <c r="I11" s="76">
        <v>0</v>
      </c>
      <c r="J11" s="46">
        <f t="shared" si="3"/>
        <v>8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19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19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19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v>3</v>
      </c>
      <c r="F15" s="71"/>
      <c r="G15" s="46">
        <f t="shared" si="2"/>
        <v>3</v>
      </c>
      <c r="H15" s="78">
        <v>0</v>
      </c>
      <c r="I15" s="76">
        <v>0</v>
      </c>
      <c r="J15" s="46">
        <f t="shared" si="3"/>
        <v>3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19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19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v>8</v>
      </c>
      <c r="F18" s="71"/>
      <c r="G18" s="46">
        <f t="shared" si="2"/>
        <v>8</v>
      </c>
      <c r="H18" s="78">
        <v>0</v>
      </c>
      <c r="I18" s="76">
        <v>0</v>
      </c>
      <c r="J18" s="46">
        <f t="shared" si="3"/>
        <v>8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19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19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v>1</v>
      </c>
      <c r="F20" s="71"/>
      <c r="G20" s="46">
        <f t="shared" si="2"/>
        <v>1</v>
      </c>
      <c r="H20" s="78">
        <v>0</v>
      </c>
      <c r="I20" s="76">
        <v>0</v>
      </c>
      <c r="J20" s="46">
        <f t="shared" si="3"/>
        <v>1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v>6</v>
      </c>
      <c r="F22" s="71"/>
      <c r="G22" s="46">
        <f t="shared" si="2"/>
        <v>6</v>
      </c>
      <c r="H22" s="78">
        <v>0</v>
      </c>
      <c r="I22" s="76">
        <v>0</v>
      </c>
      <c r="J22" s="46">
        <f t="shared" si="3"/>
        <v>6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19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19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7</v>
      </c>
      <c r="F24" s="71"/>
      <c r="G24" s="46">
        <f t="shared" si="2"/>
        <v>7</v>
      </c>
      <c r="H24" s="78">
        <v>0</v>
      </c>
      <c r="I24" s="76">
        <v>0</v>
      </c>
      <c r="J24" s="46">
        <f t="shared" si="3"/>
        <v>7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19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v>9</v>
      </c>
      <c r="F26" s="71"/>
      <c r="G26" s="46">
        <f t="shared" si="2"/>
        <v>9</v>
      </c>
      <c r="H26" s="78">
        <v>0</v>
      </c>
      <c r="I26" s="76">
        <v>0</v>
      </c>
      <c r="J26" s="46">
        <f t="shared" si="3"/>
        <v>9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19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19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v>9</v>
      </c>
      <c r="F28" s="71"/>
      <c r="G28" s="46">
        <f t="shared" si="7"/>
        <v>9</v>
      </c>
      <c r="H28" s="78">
        <v>0</v>
      </c>
      <c r="I28" s="76">
        <v>0</v>
      </c>
      <c r="J28" s="46">
        <f t="shared" si="8"/>
        <v>9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19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19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19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v>5</v>
      </c>
      <c r="F31" s="71"/>
      <c r="G31" s="46">
        <f t="shared" si="7"/>
        <v>5</v>
      </c>
      <c r="H31" s="78">
        <v>0</v>
      </c>
      <c r="I31" s="76">
        <v>0</v>
      </c>
      <c r="J31" s="46">
        <f t="shared" si="8"/>
        <v>5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19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v>2</v>
      </c>
      <c r="F32" s="71"/>
      <c r="G32" s="46">
        <f t="shared" si="7"/>
        <v>2</v>
      </c>
      <c r="H32" s="78">
        <v>0</v>
      </c>
      <c r="I32" s="76">
        <v>0</v>
      </c>
      <c r="J32" s="46">
        <f t="shared" si="8"/>
        <v>2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v>1</v>
      </c>
      <c r="F35" s="71"/>
      <c r="G35" s="46">
        <f t="shared" si="7"/>
        <v>1</v>
      </c>
      <c r="H35" s="78">
        <v>0</v>
      </c>
      <c r="I35" s="76">
        <v>0</v>
      </c>
      <c r="J35" s="46">
        <f t="shared" si="8"/>
        <v>1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/>
      <c r="F39" s="71"/>
      <c r="G39" s="46">
        <f t="shared" si="7"/>
        <v>0</v>
      </c>
      <c r="H39" s="78">
        <v>0</v>
      </c>
      <c r="I39" s="76">
        <v>0</v>
      </c>
      <c r="J39" s="46">
        <f t="shared" si="8"/>
        <v>0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v>1</v>
      </c>
      <c r="F40" s="71"/>
      <c r="G40" s="46">
        <f t="shared" si="7"/>
        <v>1</v>
      </c>
      <c r="H40" s="78">
        <v>0</v>
      </c>
      <c r="I40" s="76">
        <v>0</v>
      </c>
      <c r="J40" s="46">
        <f t="shared" si="8"/>
        <v>1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v>1</v>
      </c>
      <c r="F41" s="71"/>
      <c r="G41" s="46">
        <f t="shared" si="7"/>
        <v>1</v>
      </c>
      <c r="H41" s="78">
        <v>0</v>
      </c>
      <c r="I41" s="76">
        <v>0</v>
      </c>
      <c r="J41" s="46">
        <f t="shared" si="8"/>
        <v>1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v>1</v>
      </c>
      <c r="F46" s="71"/>
      <c r="G46" s="46">
        <f t="shared" si="7"/>
        <v>1</v>
      </c>
      <c r="H46" s="78">
        <v>0</v>
      </c>
      <c r="I46" s="76">
        <v>0</v>
      </c>
      <c r="J46" s="46">
        <f t="shared" si="8"/>
        <v>1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19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/>
      <c r="F47" s="71"/>
      <c r="G47" s="46">
        <f t="shared" si="7"/>
        <v>0</v>
      </c>
      <c r="H47" s="78">
        <v>0</v>
      </c>
      <c r="I47" s="76">
        <v>0</v>
      </c>
      <c r="J47" s="46">
        <f t="shared" si="8"/>
        <v>0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19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v>5</v>
      </c>
      <c r="F48" s="71"/>
      <c r="G48" s="46">
        <f t="shared" si="7"/>
        <v>5</v>
      </c>
      <c r="H48" s="78">
        <v>0</v>
      </c>
      <c r="I48" s="76">
        <v>0</v>
      </c>
      <c r="J48" s="46">
        <f t="shared" si="8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v>2</v>
      </c>
      <c r="F49" s="71"/>
      <c r="G49" s="46">
        <f t="shared" si="7"/>
        <v>2</v>
      </c>
      <c r="H49" s="78">
        <v>0</v>
      </c>
      <c r="I49" s="76">
        <v>0</v>
      </c>
      <c r="J49" s="46">
        <f t="shared" si="8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v>2</v>
      </c>
      <c r="F50" s="71"/>
      <c r="G50" s="46">
        <f t="shared" si="7"/>
        <v>2</v>
      </c>
      <c r="H50" s="78">
        <v>0</v>
      </c>
      <c r="I50" s="76">
        <v>0</v>
      </c>
      <c r="J50" s="46">
        <f t="shared" si="8"/>
        <v>2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19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v>2</v>
      </c>
      <c r="F53" s="71"/>
      <c r="G53" s="46">
        <f t="shared" si="7"/>
        <v>2</v>
      </c>
      <c r="H53" s="78">
        <v>0</v>
      </c>
      <c r="I53" s="76">
        <v>0</v>
      </c>
      <c r="J53" s="46">
        <f t="shared" si="8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19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v>7</v>
      </c>
      <c r="F55" s="71"/>
      <c r="G55" s="46">
        <f t="shared" si="7"/>
        <v>7</v>
      </c>
      <c r="H55" s="78">
        <v>0</v>
      </c>
      <c r="I55" s="76">
        <v>0</v>
      </c>
      <c r="J55" s="46">
        <f t="shared" si="8"/>
        <v>7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v>5</v>
      </c>
      <c r="F57" s="71"/>
      <c r="G57" s="46">
        <f t="shared" si="7"/>
        <v>5</v>
      </c>
      <c r="H57" s="78">
        <v>0</v>
      </c>
      <c r="I57" s="76">
        <v>0</v>
      </c>
      <c r="J57" s="46">
        <f t="shared" si="8"/>
        <v>5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19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v>3</v>
      </c>
      <c r="F58" s="71"/>
      <c r="G58" s="46">
        <f t="shared" si="7"/>
        <v>3</v>
      </c>
      <c r="H58" s="78">
        <v>0</v>
      </c>
      <c r="I58" s="76">
        <v>0</v>
      </c>
      <c r="J58" s="46">
        <f t="shared" si="8"/>
        <v>3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19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v>2</v>
      </c>
      <c r="F59" s="71"/>
      <c r="G59" s="46">
        <f t="shared" si="7"/>
        <v>2</v>
      </c>
      <c r="H59" s="78">
        <v>0</v>
      </c>
      <c r="I59" s="76">
        <v>0</v>
      </c>
      <c r="J59" s="46">
        <f t="shared" si="8"/>
        <v>2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19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19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19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v>3</v>
      </c>
      <c r="F62" s="71"/>
      <c r="G62" s="46">
        <f t="shared" si="7"/>
        <v>3</v>
      </c>
      <c r="H62" s="78">
        <v>0</v>
      </c>
      <c r="I62" s="76">
        <v>0</v>
      </c>
      <c r="J62" s="46">
        <f t="shared" si="8"/>
        <v>3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19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19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/>
      <c r="F65" s="71"/>
      <c r="G65" s="46">
        <f t="shared" si="7"/>
        <v>0</v>
      </c>
      <c r="H65" s="78">
        <v>0</v>
      </c>
      <c r="I65" s="76">
        <v>0</v>
      </c>
      <c r="J65" s="46">
        <f t="shared" si="8"/>
        <v>0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/>
      <c r="F66" s="71"/>
      <c r="G66" s="46">
        <f t="shared" si="7"/>
        <v>0</v>
      </c>
      <c r="H66" s="78">
        <v>0</v>
      </c>
      <c r="I66" s="76">
        <v>0</v>
      </c>
      <c r="J66" s="46">
        <f t="shared" si="8"/>
        <v>0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v>3</v>
      </c>
      <c r="F74" s="71"/>
      <c r="G74" s="46">
        <f t="shared" si="7"/>
        <v>3</v>
      </c>
      <c r="H74" s="78">
        <v>0</v>
      </c>
      <c r="I74" s="76">
        <v>0</v>
      </c>
      <c r="J74" s="46">
        <f t="shared" si="8"/>
        <v>3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v>3</v>
      </c>
      <c r="F77" s="71"/>
      <c r="G77" s="46">
        <f t="shared" si="7"/>
        <v>3</v>
      </c>
      <c r="H77" s="78">
        <v>0</v>
      </c>
      <c r="I77" s="76">
        <v>0</v>
      </c>
      <c r="J77" s="46">
        <f t="shared" si="8"/>
        <v>3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v>2</v>
      </c>
      <c r="F80" s="71"/>
      <c r="G80" s="46">
        <f t="shared" si="7"/>
        <v>2</v>
      </c>
      <c r="H80" s="78">
        <v>0</v>
      </c>
      <c r="I80" s="76">
        <v>0</v>
      </c>
      <c r="J80" s="46">
        <f t="shared" si="8"/>
        <v>2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8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8"/>
      <c r="R89" s="43">
        <f t="shared" si="14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8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8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8"/>
      <c r="R100" s="43">
        <f t="shared" si="29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8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8"/>
      <c r="R102" s="43">
        <f t="shared" si="29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v>21</v>
      </c>
      <c r="F112" s="71"/>
      <c r="G112" s="46">
        <f t="shared" si="25"/>
        <v>21</v>
      </c>
      <c r="H112" s="78">
        <v>0</v>
      </c>
      <c r="I112" s="76">
        <v>0</v>
      </c>
      <c r="J112" s="46">
        <f t="shared" si="26"/>
        <v>21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v>8</v>
      </c>
      <c r="F113" s="71"/>
      <c r="G113" s="46">
        <f t="shared" si="25"/>
        <v>8</v>
      </c>
      <c r="H113" s="78">
        <v>0</v>
      </c>
      <c r="I113" s="76">
        <v>0</v>
      </c>
      <c r="J113" s="46">
        <f t="shared" si="26"/>
        <v>8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19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v>10</v>
      </c>
      <c r="F115" s="71"/>
      <c r="G115" s="46">
        <f t="shared" si="25"/>
        <v>10</v>
      </c>
      <c r="H115" s="78">
        <v>0</v>
      </c>
      <c r="I115" s="76">
        <v>0</v>
      </c>
      <c r="J115" s="46">
        <f t="shared" si="26"/>
        <v>10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v>12</v>
      </c>
      <c r="F116" s="71"/>
      <c r="G116" s="46">
        <f t="shared" si="25"/>
        <v>12</v>
      </c>
      <c r="H116" s="78">
        <v>0</v>
      </c>
      <c r="I116" s="76">
        <v>0</v>
      </c>
      <c r="J116" s="46">
        <f t="shared" si="26"/>
        <v>12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v>9</v>
      </c>
      <c r="F117" s="71"/>
      <c r="G117" s="46">
        <f t="shared" si="25"/>
        <v>9</v>
      </c>
      <c r="H117" s="78">
        <v>0</v>
      </c>
      <c r="I117" s="76">
        <v>0</v>
      </c>
      <c r="J117" s="46">
        <f t="shared" si="26"/>
        <v>9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/>
      <c r="F131" s="71"/>
      <c r="G131" s="46">
        <f t="shared" si="25"/>
        <v>0</v>
      </c>
      <c r="H131" s="78">
        <v>0</v>
      </c>
      <c r="I131" s="76">
        <v>0</v>
      </c>
      <c r="J131" s="46">
        <f t="shared" si="26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v>2</v>
      </c>
      <c r="F133" s="71"/>
      <c r="G133" s="46">
        <f t="shared" si="25"/>
        <v>2</v>
      </c>
      <c r="H133" s="78">
        <v>0</v>
      </c>
      <c r="I133" s="76">
        <v>0</v>
      </c>
      <c r="J133" s="46">
        <f t="shared" si="26"/>
        <v>2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v>3</v>
      </c>
      <c r="F154" s="71"/>
      <c r="G154" s="46">
        <f t="shared" si="25"/>
        <v>3</v>
      </c>
      <c r="H154" s="78">
        <v>0</v>
      </c>
      <c r="I154" s="76">
        <v>0</v>
      </c>
      <c r="J154" s="46">
        <f t="shared" si="26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v>4</v>
      </c>
      <c r="F163" s="71"/>
      <c r="G163" s="46">
        <f t="shared" si="32"/>
        <v>4</v>
      </c>
      <c r="H163" s="78">
        <v>0</v>
      </c>
      <c r="I163" s="76">
        <v>0</v>
      </c>
      <c r="J163" s="46">
        <f t="shared" si="33"/>
        <v>4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19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v>10</v>
      </c>
      <c r="F175" s="71"/>
      <c r="G175" s="46">
        <f t="shared" si="32"/>
        <v>10</v>
      </c>
      <c r="H175" s="78">
        <v>0</v>
      </c>
      <c r="I175" s="76">
        <v>0</v>
      </c>
      <c r="J175" s="46">
        <f t="shared" si="33"/>
        <v>10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v>1</v>
      </c>
      <c r="F180" s="71"/>
      <c r="G180" s="46">
        <f t="shared" si="32"/>
        <v>1</v>
      </c>
      <c r="H180" s="78">
        <v>0</v>
      </c>
      <c r="I180" s="76">
        <v>0</v>
      </c>
      <c r="J180" s="46">
        <f t="shared" si="33"/>
        <v>1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v>6</v>
      </c>
      <c r="F193" s="71"/>
      <c r="G193" s="46">
        <f t="shared" si="32"/>
        <v>6</v>
      </c>
      <c r="H193" s="78">
        <v>0</v>
      </c>
      <c r="I193" s="76">
        <v>0</v>
      </c>
      <c r="J193" s="46">
        <f t="shared" si="33"/>
        <v>6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v>6</v>
      </c>
      <c r="F194" s="71"/>
      <c r="G194" s="46">
        <f t="shared" si="32"/>
        <v>6</v>
      </c>
      <c r="H194" s="78">
        <v>0</v>
      </c>
      <c r="I194" s="76">
        <v>0</v>
      </c>
      <c r="J194" s="46">
        <f t="shared" si="33"/>
        <v>6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v>8</v>
      </c>
      <c r="F195" s="71"/>
      <c r="G195" s="46">
        <f t="shared" si="32"/>
        <v>8</v>
      </c>
      <c r="H195" s="78">
        <v>0</v>
      </c>
      <c r="I195" s="76">
        <v>0</v>
      </c>
      <c r="J195" s="46">
        <f t="shared" si="33"/>
        <v>8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v>8</v>
      </c>
      <c r="F196" s="71"/>
      <c r="G196" s="46">
        <f t="shared" si="32"/>
        <v>8</v>
      </c>
      <c r="H196" s="78">
        <v>0</v>
      </c>
      <c r="I196" s="76">
        <v>0</v>
      </c>
      <c r="J196" s="46">
        <f t="shared" si="33"/>
        <v>8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v>14</v>
      </c>
      <c r="F205" s="71"/>
      <c r="G205" s="46">
        <f t="shared" si="32"/>
        <v>14</v>
      </c>
      <c r="H205" s="78">
        <v>0</v>
      </c>
      <c r="I205" s="76">
        <v>0</v>
      </c>
      <c r="J205" s="46">
        <f t="shared" si="33"/>
        <v>14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3" si="50">E235+F235</f>
        <v>0</v>
      </c>
      <c r="H235" s="78">
        <v>0</v>
      </c>
      <c r="I235" s="76">
        <v>0</v>
      </c>
      <c r="J235" s="46">
        <f t="shared" ref="J235:J257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55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/>
      <c r="F248" s="71"/>
      <c r="G248" s="46">
        <f t="shared" si="50"/>
        <v>0</v>
      </c>
      <c r="H248" s="78">
        <v>0</v>
      </c>
      <c r="I248" s="76">
        <v>0</v>
      </c>
      <c r="J248" s="46">
        <f t="shared" si="51"/>
        <v>0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/>
      <c r="F249" s="71"/>
      <c r="G249" s="46">
        <f t="shared" si="50"/>
        <v>0</v>
      </c>
      <c r="H249" s="78">
        <v>0</v>
      </c>
      <c r="I249" s="76">
        <v>0</v>
      </c>
      <c r="J249" s="46">
        <f t="shared" si="51"/>
        <v>0</v>
      </c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/>
      <c r="F250" s="71"/>
      <c r="G250" s="46">
        <f t="shared" si="50"/>
        <v>0</v>
      </c>
      <c r="H250" s="78">
        <v>0</v>
      </c>
      <c r="I250" s="76">
        <v>0</v>
      </c>
      <c r="J250" s="46">
        <f t="shared" si="51"/>
        <v>0</v>
      </c>
      <c r="K250" s="72"/>
      <c r="L250" s="20">
        <v>35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1446</v>
      </c>
      <c r="D251" s="10" t="s">
        <v>564</v>
      </c>
      <c r="E251" s="64">
        <v>10</v>
      </c>
      <c r="F251" s="71"/>
      <c r="G251" s="46">
        <f t="shared" si="50"/>
        <v>10</v>
      </c>
      <c r="H251" s="78">
        <v>0</v>
      </c>
      <c r="I251" s="76">
        <v>0</v>
      </c>
      <c r="J251" s="46">
        <f t="shared" si="51"/>
        <v>10</v>
      </c>
      <c r="K251" s="72"/>
      <c r="L251" s="20">
        <v>20</v>
      </c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1447</v>
      </c>
      <c r="D252" s="10" t="s">
        <v>434</v>
      </c>
      <c r="E252" s="64"/>
      <c r="F252" s="71"/>
      <c r="G252" s="46">
        <f t="shared" si="50"/>
        <v>0</v>
      </c>
      <c r="H252" s="78">
        <v>0</v>
      </c>
      <c r="I252" s="76">
        <v>0</v>
      </c>
      <c r="J252" s="46">
        <f t="shared" si="51"/>
        <v>0</v>
      </c>
      <c r="K252" s="72"/>
      <c r="L252" s="20">
        <v>39</v>
      </c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>
        <v>20038414</v>
      </c>
      <c r="C253" s="19" t="s">
        <v>1448</v>
      </c>
      <c r="D253" s="10" t="s">
        <v>564</v>
      </c>
      <c r="E253" s="64"/>
      <c r="F253" s="71"/>
      <c r="G253" s="46">
        <f t="shared" si="50"/>
        <v>0</v>
      </c>
      <c r="H253" s="78">
        <v>0</v>
      </c>
      <c r="I253" s="76">
        <v>0</v>
      </c>
      <c r="J253" s="46">
        <f t="shared" si="51"/>
        <v>0</v>
      </c>
      <c r="K253" s="72"/>
      <c r="L253" s="20">
        <v>39</v>
      </c>
      <c r="M253" s="65">
        <f t="shared" ref="M253" si="58">+L253*K253</f>
        <v>0</v>
      </c>
      <c r="N253" s="17" t="s">
        <v>16</v>
      </c>
      <c r="O253" s="18"/>
      <c r="P253" s="23">
        <f t="shared" ref="P253" si="59">SUM(M253-O253)</f>
        <v>0</v>
      </c>
      <c r="Q253" s="90"/>
      <c r="R253" s="43">
        <f t="shared" ref="R253" si="60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1449</v>
      </c>
      <c r="D254" s="10" t="s">
        <v>564</v>
      </c>
      <c r="E254" s="64"/>
      <c r="F254" s="71"/>
      <c r="G254" s="46">
        <f t="shared" si="48"/>
        <v>0</v>
      </c>
      <c r="H254" s="78">
        <v>0</v>
      </c>
      <c r="I254" s="76"/>
      <c r="J254" s="46">
        <f t="shared" si="51"/>
        <v>0</v>
      </c>
      <c r="K254" s="72"/>
      <c r="L254" s="20">
        <v>35</v>
      </c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51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51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1">E257+F257</f>
        <v>0</v>
      </c>
      <c r="H257" s="78">
        <v>0</v>
      </c>
      <c r="I257" s="76">
        <v>0</v>
      </c>
      <c r="J257" s="46">
        <f t="shared" si="51"/>
        <v>0</v>
      </c>
      <c r="K257" s="72"/>
      <c r="L257" s="20"/>
      <c r="M257" s="65">
        <f t="shared" ref="M257" si="62">+L257*K257</f>
        <v>0</v>
      </c>
      <c r="N257" s="17" t="s">
        <v>16</v>
      </c>
      <c r="O257" s="18"/>
      <c r="P257" s="23">
        <f t="shared" ref="P257" si="63">SUM(M257-O257)</f>
        <v>0</v>
      </c>
      <c r="Q257" s="90"/>
      <c r="R257" s="43">
        <f t="shared" ref="R257" si="6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5">E259+F259</f>
        <v>0</v>
      </c>
      <c r="H259" s="78">
        <v>0</v>
      </c>
      <c r="I259" s="76">
        <v>0</v>
      </c>
      <c r="J259" s="46">
        <f t="shared" ref="J259" si="66">+G259-H259-K259-I259</f>
        <v>0</v>
      </c>
      <c r="K259" s="72"/>
      <c r="L259" s="20"/>
      <c r="M259" s="65">
        <f t="shared" ref="M259" si="67">+L259*K259</f>
        <v>0</v>
      </c>
      <c r="N259" s="17" t="s">
        <v>16</v>
      </c>
      <c r="O259" s="18"/>
      <c r="P259" s="23">
        <f t="shared" ref="P259" si="68">SUM(M259-O259)</f>
        <v>0</v>
      </c>
      <c r="Q259" s="90"/>
      <c r="R259" s="43">
        <f t="shared" ref="R259" si="69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AB346"/>
  <sheetViews>
    <sheetView zoomScale="70" zoomScaleNormal="70" workbookViewId="0">
      <pane xSplit="10" ySplit="4" topLeftCell="K5" activePane="bottomRight" state="frozen"/>
      <selection activeCell="I257" sqref="I257"/>
      <selection pane="topRight" activeCell="I257" sqref="I257"/>
      <selection pane="bottomLeft" activeCell="I257" sqref="I257"/>
      <selection pane="bottomRight" activeCell="I257" sqref="I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66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67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+ยกมา!J5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+ยกมา!J6</f>
        <v>18</v>
      </c>
      <c r="F6" s="71"/>
      <c r="G6" s="46">
        <f t="shared" si="0"/>
        <v>18</v>
      </c>
      <c r="H6" s="78">
        <v>0</v>
      </c>
      <c r="I6" s="76">
        <v>0</v>
      </c>
      <c r="J6" s="46">
        <f t="shared" si="1"/>
        <v>11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>
        <v>163</v>
      </c>
      <c r="P6" s="120">
        <f>SUM(M6-O6)</f>
        <v>537</v>
      </c>
      <c r="Q6" s="119">
        <v>36.43</v>
      </c>
      <c r="R6" s="43">
        <f t="shared" ref="R6:R80" si="3">+K6*Q6</f>
        <v>255.01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+ยกมา!J7</f>
        <v>9</v>
      </c>
      <c r="F7" s="71"/>
      <c r="G7" s="46">
        <f t="shared" si="0"/>
        <v>9</v>
      </c>
      <c r="H7" s="78">
        <v>0</v>
      </c>
      <c r="I7" s="76">
        <v>0</v>
      </c>
      <c r="J7" s="46">
        <f t="shared" si="1"/>
        <v>9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+ยกมา!J11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6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0">
        <f t="shared" si="4"/>
        <v>100</v>
      </c>
      <c r="Q11" s="119">
        <v>19.36</v>
      </c>
      <c r="R11" s="43">
        <f t="shared" si="3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19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19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+ยกมา!J15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19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19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+ยกมา!J18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7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0">
        <f t="shared" si="4"/>
        <v>50</v>
      </c>
      <c r="Q18" s="119">
        <v>19.12</v>
      </c>
      <c r="R18" s="43">
        <f t="shared" si="3"/>
        <v>19.12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19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+ยกมา!J20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+ยกมา!J21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+ยกมา!J22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0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>
        <v>300</v>
      </c>
      <c r="P22" s="120">
        <f t="shared" si="4"/>
        <v>300</v>
      </c>
      <c r="Q22" s="119">
        <v>27.98</v>
      </c>
      <c r="R22" s="43">
        <f t="shared" si="3"/>
        <v>167.88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19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5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20">
        <f t="shared" si="4"/>
        <v>100</v>
      </c>
      <c r="Q24" s="119">
        <v>38.659999999999997</v>
      </c>
      <c r="R24" s="43">
        <f t="shared" si="3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+ยกมา!J26</f>
        <v>9</v>
      </c>
      <c r="F26" s="71"/>
      <c r="G26" s="46">
        <f t="shared" si="0"/>
        <v>9</v>
      </c>
      <c r="H26" s="78">
        <v>0</v>
      </c>
      <c r="I26" s="76">
        <v>0</v>
      </c>
      <c r="J26" s="46">
        <f t="shared" si="1"/>
        <v>4</v>
      </c>
      <c r="K26" s="72">
        <v>5</v>
      </c>
      <c r="L26" s="15">
        <v>100</v>
      </c>
      <c r="M26" s="65">
        <f t="shared" si="2"/>
        <v>500</v>
      </c>
      <c r="N26" s="17" t="s">
        <v>16</v>
      </c>
      <c r="O26" s="18">
        <v>150</v>
      </c>
      <c r="P26" s="120">
        <f t="shared" si="4"/>
        <v>350</v>
      </c>
      <c r="Q26" s="119">
        <v>32.97</v>
      </c>
      <c r="R26" s="43">
        <f t="shared" si="3"/>
        <v>164.85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19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+ยกมา!J28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6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150</v>
      </c>
      <c r="P28" s="120">
        <f t="shared" si="4"/>
        <v>150</v>
      </c>
      <c r="Q28" s="119">
        <v>30.86</v>
      </c>
      <c r="R28" s="43">
        <f t="shared" si="3"/>
        <v>92.58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19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19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+ยกมา!J31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3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0">
        <f t="shared" si="4"/>
        <v>200</v>
      </c>
      <c r="Q31" s="119">
        <v>34.64</v>
      </c>
      <c r="R31" s="43">
        <f t="shared" si="3"/>
        <v>69.28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+ยกมา!J32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>
        <v>130</v>
      </c>
      <c r="P32" s="120">
        <f t="shared" si="4"/>
        <v>130</v>
      </c>
      <c r="Q32" s="90">
        <v>46.37</v>
      </c>
      <c r="R32" s="43">
        <f t="shared" si="3"/>
        <v>92.74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+ยกมา!J35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+ยกมา!J39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+ยกมา!J40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0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0">
        <f t="shared" si="4"/>
        <v>50</v>
      </c>
      <c r="Q40" s="90">
        <v>27.12</v>
      </c>
      <c r="R40" s="43">
        <f t="shared" si="3"/>
        <v>27.12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+ยกมา!J41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+ยกมา!J46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119">
        <v>17.78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+ยกมา!J47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119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+ยกมา!J48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2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20">
        <f>SUM(M48-O48)</f>
        <v>150</v>
      </c>
      <c r="Q48" s="119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+ยกมา!J49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+ยกมา!J50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119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+ยกมา!J53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19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+ยกมา!J55</f>
        <v>7</v>
      </c>
      <c r="F55" s="71"/>
      <c r="G55" s="46">
        <f t="shared" si="5"/>
        <v>7</v>
      </c>
      <c r="H55" s="78">
        <v>0</v>
      </c>
      <c r="I55" s="76">
        <v>0</v>
      </c>
      <c r="J55" s="46">
        <f t="shared" si="6"/>
        <v>7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+ยกมา!J56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+ยกมา!J57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119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+ยกมา!J58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119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+ยกมา!J59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119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19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19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+ยกมา!J62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119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19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+ยกมา!J64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+ยกมา!J65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+ยกมา!J66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+ยกมา!J74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0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>
        <v>75</v>
      </c>
      <c r="P74" s="120">
        <f t="shared" si="4"/>
        <v>75</v>
      </c>
      <c r="Q74" s="90">
        <v>17.09</v>
      </c>
      <c r="R74" s="43">
        <f t="shared" si="3"/>
        <v>51.269999999999996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+ยกมา!J77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0">
        <f t="shared" si="4"/>
        <v>50</v>
      </c>
      <c r="Q77" s="90">
        <v>25.15</v>
      </c>
      <c r="R77" s="43">
        <f t="shared" si="3"/>
        <v>25.15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+ยกมา!J80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0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>
        <v>55</v>
      </c>
      <c r="P80" s="120">
        <f t="shared" si="4"/>
        <v>55</v>
      </c>
      <c r="Q80" s="90">
        <v>14.35</v>
      </c>
      <c r="R80" s="43">
        <f t="shared" si="3"/>
        <v>28.7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+ยกมา!J81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+ยกมา!J99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+ยกมา!J112</f>
        <v>21</v>
      </c>
      <c r="F112" s="71"/>
      <c r="G112" s="46">
        <f t="shared" si="23"/>
        <v>21</v>
      </c>
      <c r="H112" s="78">
        <v>0</v>
      </c>
      <c r="I112" s="76">
        <v>0</v>
      </c>
      <c r="J112" s="46">
        <f t="shared" si="24"/>
        <v>19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0">
        <f>SUM(M112-O112)</f>
        <v>200</v>
      </c>
      <c r="Q112" s="119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+ยกมา!J113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7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0">
        <f t="shared" si="8"/>
        <v>55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+ยกมา!J115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+ยกมา!J116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+ยกมา!J117</f>
        <v>9</v>
      </c>
      <c r="F117" s="71"/>
      <c r="G117" s="46">
        <f t="shared" si="23"/>
        <v>9</v>
      </c>
      <c r="H117" s="78">
        <v>0</v>
      </c>
      <c r="I117" s="76">
        <v>0</v>
      </c>
      <c r="J117" s="46">
        <f t="shared" si="24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+ยกมา!J125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+ยกมา!J131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+ยกมา!J132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+ยกมา!J133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0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0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+ยกมา!J154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4</v>
      </c>
      <c r="F163" s="71"/>
      <c r="G163" s="46">
        <f t="shared" si="30"/>
        <v>4</v>
      </c>
      <c r="H163" s="78">
        <v>0</v>
      </c>
      <c r="I163" s="76">
        <v>0</v>
      </c>
      <c r="J163" s="46">
        <f t="shared" si="31"/>
        <v>3</v>
      </c>
      <c r="K163" s="72">
        <v>1</v>
      </c>
      <c r="L163" s="20">
        <v>40</v>
      </c>
      <c r="M163" s="65">
        <f t="shared" si="7"/>
        <v>40</v>
      </c>
      <c r="N163" s="17" t="s">
        <v>16</v>
      </c>
      <c r="O163" s="18">
        <v>20</v>
      </c>
      <c r="P163" s="120">
        <f t="shared" si="8"/>
        <v>20</v>
      </c>
      <c r="Q163" s="119">
        <v>12.14</v>
      </c>
      <c r="R163" s="43">
        <f t="shared" si="9"/>
        <v>12.14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+ยกมา!J175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9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0">
        <f>SUM(M175-O175)</f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+ยกมา!J180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0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0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+ยกมา!J185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+ยกมา!J193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5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0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+ยกมา!J194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4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0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+ยกมา!J195</f>
        <v>8</v>
      </c>
      <c r="F195" s="71"/>
      <c r="G195" s="46">
        <f t="shared" si="30"/>
        <v>8</v>
      </c>
      <c r="H195" s="78">
        <v>0</v>
      </c>
      <c r="I195" s="76">
        <v>0</v>
      </c>
      <c r="J195" s="46">
        <f t="shared" si="31"/>
        <v>7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0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+ยกมา!J196</f>
        <v>8</v>
      </c>
      <c r="F196" s="71"/>
      <c r="G196" s="46">
        <f t="shared" si="30"/>
        <v>8</v>
      </c>
      <c r="H196" s="78">
        <v>0</v>
      </c>
      <c r="I196" s="76">
        <v>0</v>
      </c>
      <c r="J196" s="46">
        <f t="shared" si="31"/>
        <v>6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20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+ยกมา!J198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+ยกมา!J201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+ยกมา!J202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+ยกมา!J205</f>
        <v>14</v>
      </c>
      <c r="F205" s="71"/>
      <c r="G205" s="46">
        <f t="shared" si="30"/>
        <v>14</v>
      </c>
      <c r="H205" s="78">
        <v>0</v>
      </c>
      <c r="I205" s="76">
        <v>0</v>
      </c>
      <c r="J205" s="46">
        <f t="shared" si="31"/>
        <v>12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0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+ยกมา!J209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56" si="48">E235+F235</f>
        <v>0</v>
      </c>
      <c r="H235" s="78">
        <v>0</v>
      </c>
      <c r="I235" s="76">
        <v>0</v>
      </c>
      <c r="J235" s="46">
        <f t="shared" ref="J235:J254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+ยกมา!J242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+ยกมา!J243</f>
        <v>0</v>
      </c>
      <c r="F243" s="71"/>
      <c r="G243" s="46">
        <f t="shared" si="48"/>
        <v>0</v>
      </c>
      <c r="H243" s="78">
        <v>0</v>
      </c>
      <c r="I243" s="76">
        <v>0</v>
      </c>
      <c r="J243" s="46">
        <f t="shared" si="49"/>
        <v>0</v>
      </c>
      <c r="K243" s="72"/>
      <c r="L243" s="20">
        <v>39</v>
      </c>
      <c r="M243" s="65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90"/>
      <c r="R243" s="43">
        <f t="shared" ref="R243:R246" si="55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+ยกมา!J244</f>
        <v>0</v>
      </c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55</v>
      </c>
      <c r="M244" s="65">
        <f t="shared" si="53"/>
        <v>0</v>
      </c>
      <c r="N244" s="17" t="s">
        <v>16</v>
      </c>
      <c r="O244" s="18"/>
      <c r="P244" s="23">
        <f t="shared" si="54"/>
        <v>0</v>
      </c>
      <c r="Q244" s="90"/>
      <c r="R244" s="43">
        <f t="shared" si="55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+ยกมา!J245</f>
        <v>0</v>
      </c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40</v>
      </c>
      <c r="M245" s="65">
        <f t="shared" si="53"/>
        <v>0</v>
      </c>
      <c r="N245" s="17" t="s">
        <v>16</v>
      </c>
      <c r="O245" s="18"/>
      <c r="P245" s="23">
        <f t="shared" si="54"/>
        <v>0</v>
      </c>
      <c r="Q245" s="90"/>
      <c r="R245" s="43">
        <f t="shared" si="55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+ยกมา!J246</f>
        <v>0</v>
      </c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49</v>
      </c>
      <c r="M246" s="65">
        <f t="shared" si="53"/>
        <v>0</v>
      </c>
      <c r="N246" s="17" t="s">
        <v>16</v>
      </c>
      <c r="O246" s="18"/>
      <c r="P246" s="23">
        <f t="shared" si="54"/>
        <v>0</v>
      </c>
      <c r="Q246" s="90"/>
      <c r="R246" s="43">
        <f t="shared" si="5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+ยกมา!J247</f>
        <v>0</v>
      </c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>
        <v>39</v>
      </c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+ยกมา!J248</f>
        <v>0</v>
      </c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+ยกมา!J249</f>
        <v>0</v>
      </c>
      <c r="F249" s="71"/>
      <c r="G249" s="46">
        <f t="shared" si="48"/>
        <v>0</v>
      </c>
      <c r="H249" s="78">
        <v>0</v>
      </c>
      <c r="I249" s="76">
        <v>0</v>
      </c>
      <c r="J249" s="46">
        <f t="shared" si="49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+ยกมา!J250</f>
        <v>0</v>
      </c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1446</v>
      </c>
      <c r="D251" s="10" t="s">
        <v>564</v>
      </c>
      <c r="E251" s="64">
        <f>+ยกมา!J251</f>
        <v>10</v>
      </c>
      <c r="F251" s="71"/>
      <c r="G251" s="46">
        <f t="shared" si="48"/>
        <v>10</v>
      </c>
      <c r="H251" s="78">
        <v>0</v>
      </c>
      <c r="I251" s="76">
        <v>0</v>
      </c>
      <c r="J251" s="46">
        <f t="shared" si="49"/>
        <v>8</v>
      </c>
      <c r="K251" s="72">
        <v>2</v>
      </c>
      <c r="L251" s="20">
        <v>27</v>
      </c>
      <c r="M251" s="65">
        <f t="shared" si="34"/>
        <v>54</v>
      </c>
      <c r="N251" s="17" t="s">
        <v>16</v>
      </c>
      <c r="O251" s="18"/>
      <c r="P251" s="120">
        <f t="shared" si="35"/>
        <v>54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1447</v>
      </c>
      <c r="D252" s="10" t="s">
        <v>434</v>
      </c>
      <c r="E252" s="64">
        <f>+ยกมา!J252</f>
        <v>0</v>
      </c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20038414</v>
      </c>
      <c r="C253" s="19" t="s">
        <v>1448</v>
      </c>
      <c r="D253" s="10" t="s">
        <v>564</v>
      </c>
      <c r="E253" s="64">
        <f>+ยกมา!J253</f>
        <v>0</v>
      </c>
      <c r="F253" s="71"/>
      <c r="G253" s="46">
        <f t="shared" si="48"/>
        <v>0</v>
      </c>
      <c r="H253" s="78">
        <v>0</v>
      </c>
      <c r="I253" s="76">
        <v>0</v>
      </c>
      <c r="J253" s="46">
        <f t="shared" si="49"/>
        <v>0</v>
      </c>
      <c r="K253" s="72"/>
      <c r="L253" s="20">
        <v>39</v>
      </c>
      <c r="M253" s="65">
        <f t="shared" ref="M253" si="56">+L253*K253</f>
        <v>0</v>
      </c>
      <c r="N253" s="17" t="s">
        <v>16</v>
      </c>
      <c r="O253" s="18"/>
      <c r="P253" s="23">
        <f t="shared" ref="P253" si="57">SUM(M253-O253)</f>
        <v>0</v>
      </c>
      <c r="Q253" s="90"/>
      <c r="R253" s="43">
        <f t="shared" ref="R253" si="58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1449</v>
      </c>
      <c r="D254" s="10" t="s">
        <v>564</v>
      </c>
      <c r="E254" s="64">
        <f>+ยกมา!J254</f>
        <v>0</v>
      </c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8"/>
        <v>0</v>
      </c>
      <c r="H255" s="78">
        <v>0</v>
      </c>
      <c r="I255" s="76">
        <v>0</v>
      </c>
      <c r="J255" s="46">
        <f t="shared" si="47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8"/>
        <v>0</v>
      </c>
      <c r="H256" s="78">
        <v>0</v>
      </c>
      <c r="I256" s="76">
        <v>0</v>
      </c>
      <c r="J256" s="46">
        <f t="shared" si="47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8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59">E257+F257</f>
        <v>0</v>
      </c>
      <c r="H257" s="78">
        <v>0</v>
      </c>
      <c r="I257" s="76">
        <v>0</v>
      </c>
      <c r="J257" s="46">
        <f t="shared" ref="J257" si="60">+G257-H257-K257-I257</f>
        <v>0</v>
      </c>
      <c r="K257" s="72"/>
      <c r="L257" s="20"/>
      <c r="M257" s="65">
        <f t="shared" ref="M257" si="61">+L257*K257</f>
        <v>0</v>
      </c>
      <c r="N257" s="17" t="s">
        <v>16</v>
      </c>
      <c r="O257" s="18"/>
      <c r="P257" s="23">
        <f t="shared" ref="P257" si="62">SUM(M257-O257)</f>
        <v>0</v>
      </c>
      <c r="Q257" s="90"/>
      <c r="R257" s="43">
        <f t="shared" ref="R257" si="63">+K257*Q257</f>
        <v>0</v>
      </c>
    </row>
    <row r="258" spans="1:28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8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4">E259+F259</f>
        <v>0</v>
      </c>
      <c r="H259" s="78">
        <v>0</v>
      </c>
      <c r="I259" s="76">
        <v>0</v>
      </c>
      <c r="J259" s="46">
        <f t="shared" ref="J259" si="65">+G259-H259-K259-I259</f>
        <v>0</v>
      </c>
      <c r="K259" s="72"/>
      <c r="L259" s="20"/>
      <c r="M259" s="65">
        <f t="shared" ref="M259" si="66">+L259*K259</f>
        <v>0</v>
      </c>
      <c r="N259" s="17" t="s">
        <v>16</v>
      </c>
      <c r="O259" s="18"/>
      <c r="P259" s="23">
        <f t="shared" ref="P259" si="67">SUM(M259-O259)</f>
        <v>0</v>
      </c>
      <c r="Q259" s="90"/>
      <c r="R259" s="43">
        <f t="shared" ref="R259" si="68">+K259*Q259</f>
        <v>0</v>
      </c>
    </row>
    <row r="260" spans="1:28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1787.3300000000002</v>
      </c>
      <c r="S260" s="75"/>
    </row>
    <row r="261" spans="1:28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8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4664</v>
      </c>
    </row>
    <row r="263" spans="1:28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8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1791</v>
      </c>
      <c r="O264" s="2">
        <v>120</v>
      </c>
      <c r="P264" s="2">
        <v>90</v>
      </c>
      <c r="Q264" s="2">
        <v>78</v>
      </c>
      <c r="R264" s="2">
        <v>150</v>
      </c>
      <c r="S264" s="2">
        <v>230</v>
      </c>
      <c r="T264" s="2">
        <v>120</v>
      </c>
      <c r="U264" s="2">
        <v>55</v>
      </c>
      <c r="V264" s="2">
        <v>200</v>
      </c>
      <c r="W264" s="2">
        <v>100</v>
      </c>
      <c r="X264" s="2">
        <v>160</v>
      </c>
      <c r="Y264" s="2">
        <v>100</v>
      </c>
      <c r="Z264" s="2">
        <v>235</v>
      </c>
      <c r="AA264" s="2">
        <v>53</v>
      </c>
      <c r="AB264" s="2">
        <v>100</v>
      </c>
    </row>
    <row r="265" spans="1:28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8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8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1143</v>
      </c>
    </row>
    <row r="268" spans="1:28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1730</v>
      </c>
    </row>
    <row r="269" spans="1:28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1730</v>
      </c>
    </row>
    <row r="270" spans="1:28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8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8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I257" sqref="I257"/>
      <selection pane="topRight" activeCell="I257" sqref="I257"/>
      <selection pane="bottomLeft" activeCell="I257" sqref="I257"/>
      <selection pane="bottomRight" activeCell="I257" sqref="I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+'1'!J6</f>
        <v>11</v>
      </c>
      <c r="F6" s="71"/>
      <c r="G6" s="46">
        <f t="shared" si="0"/>
        <v>11</v>
      </c>
      <c r="H6" s="78">
        <v>0</v>
      </c>
      <c r="I6" s="76">
        <v>0</v>
      </c>
      <c r="J6" s="46">
        <f t="shared" si="1"/>
        <v>11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+'1'!J7</f>
        <v>9</v>
      </c>
      <c r="F7" s="71"/>
      <c r="G7" s="46">
        <f t="shared" si="0"/>
        <v>9</v>
      </c>
      <c r="H7" s="78">
        <v>0</v>
      </c>
      <c r="I7" s="76">
        <v>0</v>
      </c>
      <c r="J7" s="46">
        <f t="shared" si="1"/>
        <v>9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0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+'1'!J26</f>
        <v>4</v>
      </c>
      <c r="F26" s="71"/>
      <c r="G26" s="46">
        <f t="shared" si="0"/>
        <v>4</v>
      </c>
      <c r="H26" s="78">
        <v>0</v>
      </c>
      <c r="I26" s="76">
        <v>0</v>
      </c>
      <c r="J26" s="46">
        <f t="shared" si="1"/>
        <v>2</v>
      </c>
      <c r="K26" s="72">
        <v>2</v>
      </c>
      <c r="L26" s="15">
        <v>100</v>
      </c>
      <c r="M26" s="65">
        <f t="shared" si="2"/>
        <v>200</v>
      </c>
      <c r="N26" s="17" t="s">
        <v>16</v>
      </c>
      <c r="O26" s="18"/>
      <c r="P26" s="120">
        <f t="shared" si="3"/>
        <v>200</v>
      </c>
      <c r="Q26" s="119">
        <v>32.97</v>
      </c>
      <c r="R26" s="43">
        <f t="shared" si="4"/>
        <v>65.94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3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50</v>
      </c>
      <c r="P28" s="120">
        <f t="shared" si="3"/>
        <v>250</v>
      </c>
      <c r="Q28" s="119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2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0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0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25</v>
      </c>
      <c r="P46" s="120">
        <f t="shared" si="3"/>
        <v>25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0">
        <f>SUM(M48-O48)</f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+'1'!J55</f>
        <v>7</v>
      </c>
      <c r="F55" s="71"/>
      <c r="G55" s="46">
        <f t="shared" si="5"/>
        <v>7</v>
      </c>
      <c r="H55" s="78">
        <v>0</v>
      </c>
      <c r="I55" s="76">
        <v>0</v>
      </c>
      <c r="J55" s="46">
        <f t="shared" si="6"/>
        <v>7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2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20">
        <f t="shared" si="3"/>
        <v>120</v>
      </c>
      <c r="Q62" s="119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0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+'1'!J112</f>
        <v>19</v>
      </c>
      <c r="F112" s="71"/>
      <c r="G112" s="46">
        <f t="shared" si="23"/>
        <v>19</v>
      </c>
      <c r="H112" s="78">
        <v>0</v>
      </c>
      <c r="I112" s="76">
        <v>0</v>
      </c>
      <c r="J112" s="46">
        <f t="shared" si="24"/>
        <v>19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9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0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+'1'!J117</f>
        <v>9</v>
      </c>
      <c r="F117" s="71"/>
      <c r="G117" s="46">
        <f t="shared" si="23"/>
        <v>9</v>
      </c>
      <c r="H117" s="78">
        <v>0</v>
      </c>
      <c r="I117" s="76">
        <v>0</v>
      </c>
      <c r="J117" s="46">
        <f t="shared" si="24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1</v>
      </c>
      <c r="K154" s="72">
        <v>2</v>
      </c>
      <c r="L154" s="20">
        <v>25</v>
      </c>
      <c r="M154" s="65">
        <f>+L154*K154</f>
        <v>50</v>
      </c>
      <c r="N154" s="17" t="s">
        <v>16</v>
      </c>
      <c r="O154" s="18"/>
      <c r="P154" s="120">
        <f>SUM(M154-O154)</f>
        <v>50</v>
      </c>
      <c r="Q154" s="90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3</v>
      </c>
      <c r="F163" s="71"/>
      <c r="G163" s="46">
        <f t="shared" si="30"/>
        <v>3</v>
      </c>
      <c r="H163" s="78">
        <v>0</v>
      </c>
      <c r="I163" s="76">
        <v>0</v>
      </c>
      <c r="J163" s="46">
        <f t="shared" si="31"/>
        <v>3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+'1'!J195</f>
        <v>7</v>
      </c>
      <c r="F195" s="71"/>
      <c r="G195" s="46">
        <f t="shared" si="30"/>
        <v>7</v>
      </c>
      <c r="H195" s="78">
        <v>0</v>
      </c>
      <c r="I195" s="76">
        <v>0</v>
      </c>
      <c r="J195" s="46">
        <f t="shared" si="31"/>
        <v>6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0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+'1'!J196</f>
        <v>6</v>
      </c>
      <c r="F196" s="71"/>
      <c r="G196" s="46">
        <f t="shared" si="30"/>
        <v>6</v>
      </c>
      <c r="H196" s="78">
        <v>0</v>
      </c>
      <c r="I196" s="76">
        <v>0</v>
      </c>
      <c r="J196" s="46">
        <f t="shared" si="31"/>
        <v>6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+'1'!J205</f>
        <v>12</v>
      </c>
      <c r="F205" s="71"/>
      <c r="G205" s="46">
        <f t="shared" si="30"/>
        <v>12</v>
      </c>
      <c r="H205" s="78">
        <v>0</v>
      </c>
      <c r="I205" s="76">
        <v>0</v>
      </c>
      <c r="J205" s="46">
        <f t="shared" si="31"/>
        <v>12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57" si="42">E235+F235</f>
        <v>0</v>
      </c>
      <c r="H235" s="78">
        <v>0</v>
      </c>
      <c r="I235" s="76">
        <v>0</v>
      </c>
      <c r="J235" s="46">
        <f t="shared" ref="J235:J25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1446</v>
      </c>
      <c r="D251" s="10" t="s">
        <v>564</v>
      </c>
      <c r="E251" s="64">
        <f>+'1'!J251</f>
        <v>8</v>
      </c>
      <c r="F251" s="71"/>
      <c r="G251" s="46">
        <f t="shared" si="42"/>
        <v>8</v>
      </c>
      <c r="H251" s="78">
        <v>0</v>
      </c>
      <c r="I251" s="76">
        <v>0</v>
      </c>
      <c r="J251" s="46">
        <f t="shared" si="43"/>
        <v>8</v>
      </c>
      <c r="K251" s="72"/>
      <c r="L251" s="20">
        <v>20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1447</v>
      </c>
      <c r="D252" s="10" t="s">
        <v>434</v>
      </c>
      <c r="E252" s="64">
        <f>+'1'!J252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20038414</v>
      </c>
      <c r="C253" s="19" t="s">
        <v>1448</v>
      </c>
      <c r="D253" s="10" t="s">
        <v>564</v>
      </c>
      <c r="E253" s="64">
        <f>+'1'!J253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39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1449</v>
      </c>
      <c r="D254" s="10" t="s">
        <v>564</v>
      </c>
      <c r="E254" s="64">
        <f>+'1'!J254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413.69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1140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180</v>
      </c>
      <c r="O264" s="2">
        <v>180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885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885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I257" sqref="I257"/>
      <selection pane="topRight" activeCell="I257" sqref="I257"/>
      <selection pane="bottomLeft" activeCell="I257" sqref="I257"/>
      <selection pane="bottomRight" activeCell="I257" sqref="I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+'2'!J6</f>
        <v>11</v>
      </c>
      <c r="F6" s="71"/>
      <c r="G6" s="46">
        <f t="shared" si="0"/>
        <v>11</v>
      </c>
      <c r="H6" s="78">
        <v>0</v>
      </c>
      <c r="I6" s="76">
        <v>0</v>
      </c>
      <c r="J6" s="46">
        <f t="shared" si="1"/>
        <v>10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0">
        <f t="shared" ref="P6:P80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+'2'!J7</f>
        <v>9</v>
      </c>
      <c r="F7" s="71"/>
      <c r="G7" s="46">
        <f t="shared" si="0"/>
        <v>9</v>
      </c>
      <c r="H7" s="78">
        <v>0</v>
      </c>
      <c r="I7" s="76">
        <v>0</v>
      </c>
      <c r="J7" s="46">
        <f t="shared" si="1"/>
        <v>9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+'2'!J11</f>
        <v>6</v>
      </c>
      <c r="F11" s="71">
        <v>5</v>
      </c>
      <c r="G11" s="46">
        <f t="shared" si="0"/>
        <v>11</v>
      </c>
      <c r="H11" s="78">
        <v>0</v>
      </c>
      <c r="I11" s="76">
        <v>0</v>
      </c>
      <c r="J11" s="46">
        <f t="shared" si="1"/>
        <v>11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+'2'!J15</f>
        <v>3</v>
      </c>
      <c r="F15" s="71">
        <v>5</v>
      </c>
      <c r="G15" s="46">
        <f t="shared" si="0"/>
        <v>8</v>
      </c>
      <c r="H15" s="78">
        <v>0</v>
      </c>
      <c r="I15" s="76">
        <v>0</v>
      </c>
      <c r="J15" s="46">
        <f t="shared" si="1"/>
        <v>8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+'2'!J18</f>
        <v>7</v>
      </c>
      <c r="F18" s="71">
        <v>5</v>
      </c>
      <c r="G18" s="46">
        <f t="shared" si="0"/>
        <v>12</v>
      </c>
      <c r="H18" s="78">
        <v>0</v>
      </c>
      <c r="I18" s="76">
        <v>0</v>
      </c>
      <c r="J18" s="46">
        <f t="shared" si="1"/>
        <v>12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+'2'!J20</f>
        <v>1</v>
      </c>
      <c r="F20" s="71">
        <v>3</v>
      </c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0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+'2'!J28</f>
        <v>3</v>
      </c>
      <c r="F28" s="71">
        <v>5</v>
      </c>
      <c r="G28" s="46">
        <f t="shared" si="5"/>
        <v>8</v>
      </c>
      <c r="H28" s="78">
        <v>0</v>
      </c>
      <c r="I28" s="76">
        <v>0</v>
      </c>
      <c r="J28" s="46">
        <f t="shared" si="6"/>
        <v>7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0">
        <f t="shared" si="3"/>
        <v>50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+'2'!J31</f>
        <v>2</v>
      </c>
      <c r="F31" s="71">
        <v>5</v>
      </c>
      <c r="G31" s="46">
        <f t="shared" si="5"/>
        <v>7</v>
      </c>
      <c r="H31" s="78">
        <v>0</v>
      </c>
      <c r="I31" s="76">
        <v>0</v>
      </c>
      <c r="J31" s="46">
        <f t="shared" si="6"/>
        <v>4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0">
        <f t="shared" si="3"/>
        <v>300</v>
      </c>
      <c r="Q31" s="11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2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20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+'2'!J35</f>
        <v>1</v>
      </c>
      <c r="F35" s="71">
        <v>5</v>
      </c>
      <c r="G35" s="46">
        <f t="shared" si="5"/>
        <v>6</v>
      </c>
      <c r="H35" s="78">
        <v>0</v>
      </c>
      <c r="I35" s="76">
        <v>0</v>
      </c>
      <c r="J35" s="46">
        <f t="shared" si="6"/>
        <v>6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+'2'!J39</f>
        <v>0</v>
      </c>
      <c r="F39" s="71">
        <v>3</v>
      </c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+'2'!J40</f>
        <v>0</v>
      </c>
      <c r="F40" s="71">
        <v>3</v>
      </c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+'2'!J41</f>
        <v>1</v>
      </c>
      <c r="F41" s="71">
        <v>3</v>
      </c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0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0">
        <f>SUM(M49-O49)</f>
        <v>100</v>
      </c>
      <c r="Q49" s="119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+'2'!J55</f>
        <v>7</v>
      </c>
      <c r="F55" s="71"/>
      <c r="G55" s="46">
        <f t="shared" si="5"/>
        <v>7</v>
      </c>
      <c r="H55" s="78">
        <v>0</v>
      </c>
      <c r="I55" s="76">
        <v>0</v>
      </c>
      <c r="J55" s="46">
        <f t="shared" si="6"/>
        <v>7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3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120</v>
      </c>
      <c r="P57" s="120">
        <f t="shared" si="3"/>
        <v>120</v>
      </c>
      <c r="Q57" s="119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+'2'!J77</f>
        <v>1</v>
      </c>
      <c r="F77" s="71">
        <v>3</v>
      </c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+'2'!J81</f>
        <v>0</v>
      </c>
      <c r="F81" s="71">
        <v>2</v>
      </c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+'2'!J82</f>
        <v>0</v>
      </c>
      <c r="F82" s="71">
        <v>2</v>
      </c>
      <c r="G82" s="46">
        <f>E82+F82</f>
        <v>2</v>
      </c>
      <c r="H82" s="78">
        <v>0</v>
      </c>
      <c r="I82" s="76">
        <v>0</v>
      </c>
      <c r="J82" s="46">
        <f>+G82-H82-K82-I82</f>
        <v>2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+'2'!J112</f>
        <v>19</v>
      </c>
      <c r="F112" s="71">
        <v>2</v>
      </c>
      <c r="G112" s="46">
        <f t="shared" si="23"/>
        <v>21</v>
      </c>
      <c r="H112" s="78">
        <v>0</v>
      </c>
      <c r="I112" s="76">
        <v>0</v>
      </c>
      <c r="J112" s="46">
        <f t="shared" si="24"/>
        <v>20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0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5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0">
        <f t="shared" si="8"/>
        <v>110</v>
      </c>
      <c r="Q113" s="119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6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20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+'2'!J117</f>
        <v>9</v>
      </c>
      <c r="F117" s="71">
        <v>5</v>
      </c>
      <c r="G117" s="46">
        <f t="shared" si="23"/>
        <v>14</v>
      </c>
      <c r="H117" s="78">
        <v>0</v>
      </c>
      <c r="I117" s="76">
        <v>0</v>
      </c>
      <c r="J117" s="46">
        <f t="shared" si="24"/>
        <v>14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+'2'!J131</f>
        <v>0</v>
      </c>
      <c r="F131" s="71">
        <v>2</v>
      </c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+'2'!J133</f>
        <v>0</v>
      </c>
      <c r="F133" s="71">
        <v>3</v>
      </c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+'2'!J152</f>
        <v>0</v>
      </c>
      <c r="F152" s="71">
        <v>6</v>
      </c>
      <c r="G152" s="46">
        <f t="shared" si="23"/>
        <v>6</v>
      </c>
      <c r="H152" s="78">
        <v>0</v>
      </c>
      <c r="I152" s="76">
        <v>0</v>
      </c>
      <c r="J152" s="46">
        <f t="shared" si="24"/>
        <v>6</v>
      </c>
      <c r="K152" s="72"/>
      <c r="L152" s="20">
        <v>35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+'2'!J154</f>
        <v>1</v>
      </c>
      <c r="F154" s="71"/>
      <c r="G154" s="46">
        <f t="shared" si="23"/>
        <v>1</v>
      </c>
      <c r="H154" s="78">
        <v>0</v>
      </c>
      <c r="I154" s="76">
        <v>0</v>
      </c>
      <c r="J154" s="46">
        <f t="shared" si="24"/>
        <v>1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3</v>
      </c>
      <c r="F163" s="71"/>
      <c r="G163" s="46">
        <f t="shared" si="30"/>
        <v>3</v>
      </c>
      <c r="H163" s="78">
        <v>0</v>
      </c>
      <c r="I163" s="76">
        <v>0</v>
      </c>
      <c r="J163" s="46">
        <f t="shared" si="31"/>
        <v>2</v>
      </c>
      <c r="K163" s="72">
        <v>1</v>
      </c>
      <c r="L163" s="20">
        <v>40</v>
      </c>
      <c r="M163" s="65">
        <f t="shared" si="7"/>
        <v>40</v>
      </c>
      <c r="N163" s="17" t="s">
        <v>16</v>
      </c>
      <c r="O163" s="18">
        <v>30</v>
      </c>
      <c r="P163" s="120">
        <f t="shared" si="8"/>
        <v>10</v>
      </c>
      <c r="Q163" s="119">
        <v>12.14</v>
      </c>
      <c r="R163" s="43">
        <f t="shared" si="9"/>
        <v>12.14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+'2'!J180</f>
        <v>0</v>
      </c>
      <c r="F180" s="71">
        <v>2</v>
      </c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+'2'!J193</f>
        <v>5</v>
      </c>
      <c r="F193" s="71">
        <v>5</v>
      </c>
      <c r="G193" s="46">
        <f t="shared" si="30"/>
        <v>10</v>
      </c>
      <c r="H193" s="78">
        <v>0</v>
      </c>
      <c r="I193" s="76">
        <v>0</v>
      </c>
      <c r="J193" s="46">
        <f t="shared" si="31"/>
        <v>10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hidden="1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+'2'!J194</f>
        <v>4</v>
      </c>
      <c r="F194" s="71">
        <v>5</v>
      </c>
      <c r="G194" s="46">
        <f t="shared" si="30"/>
        <v>9</v>
      </c>
      <c r="H194" s="78">
        <v>0</v>
      </c>
      <c r="I194" s="76">
        <v>0</v>
      </c>
      <c r="J194" s="46">
        <f t="shared" si="31"/>
        <v>6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>
        <v>141</v>
      </c>
      <c r="P194" s="120">
        <f t="shared" si="35"/>
        <v>219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+'2'!J195</f>
        <v>6</v>
      </c>
      <c r="F195" s="71">
        <v>5</v>
      </c>
      <c r="G195" s="46">
        <f t="shared" si="30"/>
        <v>11</v>
      </c>
      <c r="H195" s="78">
        <v>0</v>
      </c>
      <c r="I195" s="76">
        <v>0</v>
      </c>
      <c r="J195" s="46">
        <f t="shared" si="31"/>
        <v>11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+'2'!J196</f>
        <v>6</v>
      </c>
      <c r="F196" s="71">
        <v>2</v>
      </c>
      <c r="G196" s="46">
        <f t="shared" si="30"/>
        <v>8</v>
      </c>
      <c r="H196" s="78">
        <v>0</v>
      </c>
      <c r="I196" s="76">
        <v>0</v>
      </c>
      <c r="J196" s="46">
        <f t="shared" si="31"/>
        <v>8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+'2'!J205</f>
        <v>12</v>
      </c>
      <c r="F205" s="71"/>
      <c r="G205" s="46">
        <f t="shared" si="30"/>
        <v>12</v>
      </c>
      <c r="H205" s="78">
        <v>0</v>
      </c>
      <c r="I205" s="76">
        <v>0</v>
      </c>
      <c r="J205" s="46">
        <f t="shared" si="31"/>
        <v>12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1446</v>
      </c>
      <c r="D251" s="10" t="s">
        <v>564</v>
      </c>
      <c r="E251" s="64">
        <f>+'2'!J251</f>
        <v>8</v>
      </c>
      <c r="F251" s="71"/>
      <c r="G251" s="46">
        <f t="shared" si="42"/>
        <v>8</v>
      </c>
      <c r="H251" s="78">
        <v>0</v>
      </c>
      <c r="I251" s="76">
        <v>0</v>
      </c>
      <c r="J251" s="46">
        <f t="shared" si="43"/>
        <v>5</v>
      </c>
      <c r="K251" s="72">
        <v>3</v>
      </c>
      <c r="L251" s="20">
        <v>27</v>
      </c>
      <c r="M251" s="65">
        <f t="shared" si="34"/>
        <v>81</v>
      </c>
      <c r="N251" s="17" t="s">
        <v>16</v>
      </c>
      <c r="O251" s="18"/>
      <c r="P251" s="120">
        <f t="shared" si="35"/>
        <v>81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1447</v>
      </c>
      <c r="D252" s="10" t="s">
        <v>434</v>
      </c>
      <c r="E252" s="64">
        <f>+'2'!J252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20038414</v>
      </c>
      <c r="C253" s="19" t="s">
        <v>1448</v>
      </c>
      <c r="D253" s="10" t="s">
        <v>564</v>
      </c>
      <c r="E253" s="64">
        <f>+'2'!J253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39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1449</v>
      </c>
      <c r="D254" s="10" t="s">
        <v>564</v>
      </c>
      <c r="E254" s="64">
        <f>+'2'!J254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816.58999999999992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2166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570</v>
      </c>
      <c r="O264" s="2">
        <v>60</v>
      </c>
      <c r="P264" s="2">
        <v>130</v>
      </c>
      <c r="Q264" s="88">
        <v>280</v>
      </c>
      <c r="R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341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1255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.00"/>
        <filter val="100.00"/>
        <filter val="110.00"/>
        <filter val="120.00"/>
        <filter val="130"/>
        <filter val="180.00"/>
        <filter val="300.00"/>
        <filter val="390.00"/>
        <filter val="50.00"/>
        <filter val="65.00"/>
        <filter val="81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Z346"/>
  <sheetViews>
    <sheetView zoomScale="70" zoomScaleNormal="70" workbookViewId="0">
      <pane xSplit="10" ySplit="4" topLeftCell="K5" activePane="bottomRight" state="frozen"/>
      <selection activeCell="I257" sqref="I257"/>
      <selection pane="topRight" activeCell="I257" sqref="I257"/>
      <selection pane="bottomLeft" activeCell="I257" sqref="I257"/>
      <selection pane="bottomRight" activeCell="I257" sqref="I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+'3'!J5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0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+'3'!J6</f>
        <v>10</v>
      </c>
      <c r="F6" s="71"/>
      <c r="G6" s="46">
        <f t="shared" si="0"/>
        <v>10</v>
      </c>
      <c r="H6" s="78">
        <v>0</v>
      </c>
      <c r="I6" s="76">
        <v>0</v>
      </c>
      <c r="J6" s="46">
        <f t="shared" si="1"/>
        <v>7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>
        <v>150</v>
      </c>
      <c r="P6" s="120">
        <f t="shared" ref="P6:P80" si="3">SUM(M6-O6)</f>
        <v>150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+'3'!J7</f>
        <v>9</v>
      </c>
      <c r="F7" s="71"/>
      <c r="G7" s="46">
        <f t="shared" si="0"/>
        <v>9</v>
      </c>
      <c r="H7" s="78">
        <v>0</v>
      </c>
      <c r="I7" s="76">
        <v>0</v>
      </c>
      <c r="J7" s="46">
        <f t="shared" si="1"/>
        <v>9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+'3'!J11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11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+'3'!J15</f>
        <v>8</v>
      </c>
      <c r="F15" s="71"/>
      <c r="G15" s="46">
        <f t="shared" si="0"/>
        <v>8</v>
      </c>
      <c r="H15" s="78">
        <v>0</v>
      </c>
      <c r="I15" s="76">
        <v>0</v>
      </c>
      <c r="J15" s="46">
        <f t="shared" si="1"/>
        <v>4</v>
      </c>
      <c r="K15" s="72">
        <v>4</v>
      </c>
      <c r="L15" s="15">
        <v>50</v>
      </c>
      <c r="M15" s="65">
        <f t="shared" si="2"/>
        <v>200</v>
      </c>
      <c r="N15" s="17" t="s">
        <v>16</v>
      </c>
      <c r="O15" s="18"/>
      <c r="P15" s="120">
        <f t="shared" si="3"/>
        <v>200</v>
      </c>
      <c r="Q15" s="119">
        <v>22.41</v>
      </c>
      <c r="R15" s="43">
        <f t="shared" si="4"/>
        <v>89.64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+'3'!J18</f>
        <v>12</v>
      </c>
      <c r="F18" s="71"/>
      <c r="G18" s="46">
        <f t="shared" si="0"/>
        <v>12</v>
      </c>
      <c r="H18" s="78">
        <v>0</v>
      </c>
      <c r="I18" s="76">
        <v>0</v>
      </c>
      <c r="J18" s="46">
        <f t="shared" si="1"/>
        <v>12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+'3'!J20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+'3'!J22</f>
        <v>0</v>
      </c>
      <c r="F22" s="71">
        <v>5</v>
      </c>
      <c r="G22" s="46">
        <f t="shared" si="0"/>
        <v>5</v>
      </c>
      <c r="H22" s="78">
        <v>0</v>
      </c>
      <c r="I22" s="76">
        <v>0</v>
      </c>
      <c r="J22" s="46">
        <f t="shared" si="1"/>
        <v>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0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+'3'!J26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1</v>
      </c>
      <c r="K26" s="72">
        <v>1</v>
      </c>
      <c r="L26" s="15">
        <v>100</v>
      </c>
      <c r="M26" s="65">
        <f t="shared" si="2"/>
        <v>100</v>
      </c>
      <c r="N26" s="17" t="s">
        <v>16</v>
      </c>
      <c r="O26" s="18"/>
      <c r="P26" s="23">
        <f t="shared" si="3"/>
        <v>100</v>
      </c>
      <c r="Q26" s="119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+'3'!J28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6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0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+'3'!J31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+'3'!J32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0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+'3'!J35</f>
        <v>6</v>
      </c>
      <c r="F35" s="71"/>
      <c r="G35" s="46">
        <f t="shared" si="5"/>
        <v>6</v>
      </c>
      <c r="H35" s="78">
        <v>0</v>
      </c>
      <c r="I35" s="76">
        <v>0</v>
      </c>
      <c r="J35" s="46">
        <f t="shared" si="6"/>
        <v>5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0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+'3'!J39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+'3'!J40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0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+'3'!J41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+'3'!J48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+'3'!J49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+'3'!J50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+'3'!J53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10</v>
      </c>
      <c r="P53" s="120">
        <f>SUM(M53-O53)</f>
        <v>40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+'3'!J55</f>
        <v>7</v>
      </c>
      <c r="F55" s="71"/>
      <c r="G55" s="46">
        <f t="shared" si="5"/>
        <v>7</v>
      </c>
      <c r="H55" s="78">
        <v>0</v>
      </c>
      <c r="I55" s="76">
        <v>0</v>
      </c>
      <c r="J55" s="46">
        <f t="shared" si="6"/>
        <v>7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+'3'!J57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+'3'!J58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2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60</v>
      </c>
      <c r="P58" s="120">
        <f t="shared" si="3"/>
        <v>60</v>
      </c>
      <c r="Q58" s="119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+'3'!J59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+'3'!J62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+'3'!J74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+'3'!J77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0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+'3'!J80</f>
        <v>0</v>
      </c>
      <c r="F80" s="71">
        <v>2</v>
      </c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0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+'3'!J81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+'3'!J112</f>
        <v>20</v>
      </c>
      <c r="F112" s="71"/>
      <c r="G112" s="46">
        <f t="shared" si="23"/>
        <v>20</v>
      </c>
      <c r="H112" s="78">
        <v>0</v>
      </c>
      <c r="I112" s="76">
        <v>0</v>
      </c>
      <c r="J112" s="46">
        <f t="shared" si="24"/>
        <v>19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0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+'3'!J113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+'3'!J115</f>
        <v>6</v>
      </c>
      <c r="F115" s="71">
        <v>10</v>
      </c>
      <c r="G115" s="46">
        <f t="shared" si="23"/>
        <v>16</v>
      </c>
      <c r="H115" s="78">
        <v>0</v>
      </c>
      <c r="I115" s="76">
        <v>0</v>
      </c>
      <c r="J115" s="46">
        <f t="shared" si="24"/>
        <v>14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>
        <v>30</v>
      </c>
      <c r="P115" s="120">
        <f t="shared" si="8"/>
        <v>90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+'3'!J116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11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>
        <v>50</v>
      </c>
      <c r="P116" s="120">
        <f t="shared" si="8"/>
        <v>50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+'3'!J117</f>
        <v>14</v>
      </c>
      <c r="F117" s="71"/>
      <c r="G117" s="46">
        <f t="shared" si="23"/>
        <v>14</v>
      </c>
      <c r="H117" s="78">
        <v>0</v>
      </c>
      <c r="I117" s="76">
        <v>0</v>
      </c>
      <c r="J117" s="46">
        <f t="shared" si="24"/>
        <v>13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>
        <v>35</v>
      </c>
      <c r="P117" s="120">
        <f t="shared" si="8"/>
        <v>20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+'3'!J131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+'3'!J133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0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20">
        <f t="shared" si="8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+'3'!J152</f>
        <v>6</v>
      </c>
      <c r="F152" s="71"/>
      <c r="G152" s="46">
        <f t="shared" si="23"/>
        <v>6</v>
      </c>
      <c r="H152" s="78">
        <v>0</v>
      </c>
      <c r="I152" s="76">
        <v>0</v>
      </c>
      <c r="J152" s="46">
        <f t="shared" si="24"/>
        <v>6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+'3'!J154</f>
        <v>1</v>
      </c>
      <c r="F154" s="71"/>
      <c r="G154" s="46">
        <f t="shared" si="23"/>
        <v>1</v>
      </c>
      <c r="H154" s="78">
        <v>0</v>
      </c>
      <c r="I154" s="76">
        <v>0</v>
      </c>
      <c r="J154" s="46">
        <f t="shared" si="24"/>
        <v>1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2</v>
      </c>
      <c r="F163" s="71"/>
      <c r="G163" s="46">
        <f t="shared" si="30"/>
        <v>2</v>
      </c>
      <c r="H163" s="78">
        <v>0</v>
      </c>
      <c r="I163" s="76">
        <v>0</v>
      </c>
      <c r="J163" s="46">
        <f t="shared" si="31"/>
        <v>1</v>
      </c>
      <c r="K163" s="72">
        <v>1</v>
      </c>
      <c r="L163" s="20">
        <v>40</v>
      </c>
      <c r="M163" s="65">
        <f t="shared" si="7"/>
        <v>40</v>
      </c>
      <c r="N163" s="17" t="s">
        <v>16</v>
      </c>
      <c r="O163" s="18">
        <v>20</v>
      </c>
      <c r="P163" s="120">
        <f t="shared" si="8"/>
        <v>20</v>
      </c>
      <c r="Q163" s="119">
        <v>12.14</v>
      </c>
      <c r="R163" s="43">
        <f t="shared" si="9"/>
        <v>12.14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+'3'!J175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+'3'!J180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+'3'!J193</f>
        <v>10</v>
      </c>
      <c r="F193" s="71"/>
      <c r="G193" s="46">
        <f t="shared" si="30"/>
        <v>10</v>
      </c>
      <c r="H193" s="78">
        <v>0</v>
      </c>
      <c r="I193" s="76">
        <v>0</v>
      </c>
      <c r="J193" s="46">
        <f t="shared" si="31"/>
        <v>8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0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+'3'!J194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+'3'!J195</f>
        <v>11</v>
      </c>
      <c r="F195" s="71"/>
      <c r="G195" s="46">
        <f t="shared" si="30"/>
        <v>11</v>
      </c>
      <c r="H195" s="78">
        <v>0</v>
      </c>
      <c r="I195" s="76">
        <v>0</v>
      </c>
      <c r="J195" s="46">
        <f t="shared" si="31"/>
        <v>10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0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+'3'!J196</f>
        <v>8</v>
      </c>
      <c r="F196" s="71"/>
      <c r="G196" s="46">
        <f t="shared" si="30"/>
        <v>8</v>
      </c>
      <c r="H196" s="78">
        <v>0</v>
      </c>
      <c r="I196" s="76">
        <v>0</v>
      </c>
      <c r="J196" s="46">
        <f t="shared" si="31"/>
        <v>8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+'3'!J205</f>
        <v>12</v>
      </c>
      <c r="F205" s="71"/>
      <c r="G205" s="46">
        <f t="shared" si="30"/>
        <v>12</v>
      </c>
      <c r="H205" s="78">
        <v>0</v>
      </c>
      <c r="I205" s="76">
        <v>0</v>
      </c>
      <c r="J205" s="46">
        <f t="shared" si="31"/>
        <v>12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1446</v>
      </c>
      <c r="D251" s="10" t="s">
        <v>564</v>
      </c>
      <c r="E251" s="64">
        <f>+'3'!J251</f>
        <v>5</v>
      </c>
      <c r="F251" s="71"/>
      <c r="G251" s="46">
        <f t="shared" si="42"/>
        <v>5</v>
      </c>
      <c r="H251" s="78">
        <v>0</v>
      </c>
      <c r="I251" s="76">
        <v>0</v>
      </c>
      <c r="J251" s="46">
        <f t="shared" si="43"/>
        <v>4</v>
      </c>
      <c r="K251" s="72">
        <v>1</v>
      </c>
      <c r="L251" s="20">
        <v>27</v>
      </c>
      <c r="M251" s="65">
        <f t="shared" si="34"/>
        <v>27</v>
      </c>
      <c r="N251" s="17" t="s">
        <v>16</v>
      </c>
      <c r="O251" s="18"/>
      <c r="P251" s="120">
        <f t="shared" si="35"/>
        <v>27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1447</v>
      </c>
      <c r="D252" s="10" t="s">
        <v>434</v>
      </c>
      <c r="E252" s="64">
        <f>+'3'!J252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20038414</v>
      </c>
      <c r="C253" s="19" t="s">
        <v>1448</v>
      </c>
      <c r="D253" s="10" t="s">
        <v>564</v>
      </c>
      <c r="E253" s="64">
        <f>+'3'!J253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39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1449</v>
      </c>
      <c r="D254" s="10" t="s">
        <v>564</v>
      </c>
      <c r="E254" s="64">
        <f>+'3'!J254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6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26" ht="25.5" x14ac:dyDescent="0.55000000000000004">
      <c r="A258" s="10">
        <v>254</v>
      </c>
      <c r="B258" s="10"/>
      <c r="C258" s="19"/>
      <c r="D258" s="10"/>
      <c r="E258" s="64">
        <f>+'3'!J258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6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26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887.64</v>
      </c>
      <c r="S260" s="75"/>
    </row>
    <row r="261" spans="1:26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6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2387</v>
      </c>
    </row>
    <row r="263" spans="1:26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6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1562</v>
      </c>
      <c r="O264" s="2">
        <v>100</v>
      </c>
      <c r="P264" s="2">
        <v>110</v>
      </c>
      <c r="Q264" s="88">
        <v>120</v>
      </c>
      <c r="R264" s="2">
        <v>100</v>
      </c>
      <c r="S264" s="2">
        <v>130</v>
      </c>
      <c r="T264" s="2">
        <v>80</v>
      </c>
      <c r="U264" s="2">
        <v>130</v>
      </c>
      <c r="V264" s="2">
        <v>50</v>
      </c>
      <c r="W264" s="2">
        <v>102</v>
      </c>
      <c r="X264" s="2">
        <v>130</v>
      </c>
      <c r="Y264" s="2">
        <v>110</v>
      </c>
      <c r="Z264" s="2">
        <v>400</v>
      </c>
    </row>
    <row r="265" spans="1:26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6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6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355</v>
      </c>
    </row>
    <row r="268" spans="1:26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470</v>
      </c>
    </row>
    <row r="269" spans="1:26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470</v>
      </c>
    </row>
    <row r="270" spans="1:26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6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6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I257" sqref="I257"/>
      <selection pane="topRight" activeCell="I257" sqref="I257"/>
      <selection pane="bottomLeft" activeCell="I257" sqref="I257"/>
      <selection pane="bottomRight" activeCell="I257" sqref="I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+'4'!J5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8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0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+'4'!J6</f>
        <v>7</v>
      </c>
      <c r="F6" s="71"/>
      <c r="G6" s="46">
        <f t="shared" si="0"/>
        <v>7</v>
      </c>
      <c r="H6" s="78">
        <v>0</v>
      </c>
      <c r="I6" s="76">
        <v>0</v>
      </c>
      <c r="J6" s="46">
        <f t="shared" si="1"/>
        <v>7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+'4'!J7</f>
        <v>9</v>
      </c>
      <c r="F7" s="71"/>
      <c r="G7" s="46">
        <f t="shared" si="0"/>
        <v>9</v>
      </c>
      <c r="H7" s="78">
        <v>0</v>
      </c>
      <c r="I7" s="76">
        <v>0</v>
      </c>
      <c r="J7" s="46">
        <f t="shared" si="1"/>
        <v>9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+'4'!J11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10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0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+'4'!J15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3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0">
        <f t="shared" si="3"/>
        <v>50</v>
      </c>
      <c r="Q15" s="119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+'4'!J18</f>
        <v>12</v>
      </c>
      <c r="F18" s="71"/>
      <c r="G18" s="46">
        <f t="shared" si="0"/>
        <v>12</v>
      </c>
      <c r="H18" s="78">
        <v>0</v>
      </c>
      <c r="I18" s="76">
        <v>0</v>
      </c>
      <c r="J18" s="46">
        <f t="shared" si="1"/>
        <v>12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+'4'!J20</f>
        <v>3</v>
      </c>
      <c r="F20" s="71"/>
      <c r="G20" s="46">
        <f t="shared" si="0"/>
        <v>3</v>
      </c>
      <c r="H20" s="78">
        <v>1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+'4'!J22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+'4'!J26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+'4'!J28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+'4'!J31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1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0">
        <f t="shared" si="3"/>
        <v>300</v>
      </c>
      <c r="Q31" s="11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+'4'!J35</f>
        <v>5</v>
      </c>
      <c r="F35" s="71"/>
      <c r="G35" s="46">
        <f t="shared" si="5"/>
        <v>5</v>
      </c>
      <c r="H35" s="78">
        <v>1</v>
      </c>
      <c r="I35" s="76">
        <v>0</v>
      </c>
      <c r="J35" s="46">
        <f t="shared" si="6"/>
        <v>3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0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+'4'!J39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+'4'!J40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+'4'!J41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3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0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+'4'!J48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0">
        <f>SUM(M48-O48)</f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+'4'!J49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+'4'!J50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+'4'!J53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+'4'!J55</f>
        <v>7</v>
      </c>
      <c r="F55" s="71"/>
      <c r="G55" s="46">
        <f t="shared" si="5"/>
        <v>7</v>
      </c>
      <c r="H55" s="78">
        <v>0</v>
      </c>
      <c r="I55" s="76">
        <v>0</v>
      </c>
      <c r="J55" s="46">
        <f t="shared" si="6"/>
        <v>7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+'4'!J57</f>
        <v>3</v>
      </c>
      <c r="F57" s="71"/>
      <c r="G57" s="46">
        <f t="shared" si="5"/>
        <v>3</v>
      </c>
      <c r="H57" s="78">
        <v>1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+'4'!J59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1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60</v>
      </c>
      <c r="P59" s="120">
        <f t="shared" si="3"/>
        <v>60</v>
      </c>
      <c r="Q59" s="119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+'4'!J62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+'4'!J74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+'4'!J77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0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+'4'!J80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+'4'!J81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0</v>
      </c>
      <c r="K81" s="72">
        <v>2</v>
      </c>
      <c r="L81" s="20">
        <v>55</v>
      </c>
      <c r="M81" s="65">
        <f t="shared" ref="M81:M172" si="7">+L81*K81</f>
        <v>110</v>
      </c>
      <c r="N81" s="17" t="s">
        <v>16</v>
      </c>
      <c r="O81" s="18">
        <v>55</v>
      </c>
      <c r="P81" s="120">
        <f t="shared" ref="P81:P172" si="8">SUM(M81-O81)</f>
        <v>55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+'4'!J112</f>
        <v>19</v>
      </c>
      <c r="F112" s="71"/>
      <c r="G112" s="46">
        <f t="shared" si="23"/>
        <v>19</v>
      </c>
      <c r="H112" s="78">
        <v>0</v>
      </c>
      <c r="I112" s="76">
        <v>0</v>
      </c>
      <c r="J112" s="46">
        <f t="shared" si="24"/>
        <v>19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+'4'!J113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+'4'!J115</f>
        <v>14</v>
      </c>
      <c r="F115" s="71"/>
      <c r="G115" s="46">
        <f t="shared" si="23"/>
        <v>14</v>
      </c>
      <c r="H115" s="78">
        <v>0</v>
      </c>
      <c r="I115" s="76">
        <v>0</v>
      </c>
      <c r="J115" s="46">
        <f t="shared" si="24"/>
        <v>14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+'4'!J116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+'4'!J117</f>
        <v>13</v>
      </c>
      <c r="F117" s="71"/>
      <c r="G117" s="46">
        <f t="shared" si="23"/>
        <v>13</v>
      </c>
      <c r="H117" s="78">
        <v>0</v>
      </c>
      <c r="I117" s="76">
        <v>0</v>
      </c>
      <c r="J117" s="46">
        <f t="shared" si="24"/>
        <v>13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+'4'!J131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+'4'!J133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+'4'!J152</f>
        <v>6</v>
      </c>
      <c r="F152" s="71"/>
      <c r="G152" s="46">
        <f t="shared" si="23"/>
        <v>6</v>
      </c>
      <c r="H152" s="78">
        <v>0</v>
      </c>
      <c r="I152" s="76">
        <v>0</v>
      </c>
      <c r="J152" s="46">
        <f t="shared" si="24"/>
        <v>6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+'4'!J154</f>
        <v>1</v>
      </c>
      <c r="F154" s="71"/>
      <c r="G154" s="46">
        <f t="shared" si="23"/>
        <v>1</v>
      </c>
      <c r="H154" s="78">
        <v>0</v>
      </c>
      <c r="I154" s="76">
        <v>0</v>
      </c>
      <c r="J154" s="46">
        <f t="shared" si="24"/>
        <v>0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>
        <v>12</v>
      </c>
      <c r="P154" s="120">
        <f>SUM(M154-O154)</f>
        <v>13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1</v>
      </c>
      <c r="F163" s="71"/>
      <c r="G163" s="46">
        <f t="shared" si="30"/>
        <v>1</v>
      </c>
      <c r="H163" s="78">
        <v>0</v>
      </c>
      <c r="I163" s="76">
        <v>0</v>
      </c>
      <c r="J163" s="46">
        <f t="shared" si="31"/>
        <v>1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+'4'!J175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+'4'!J180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+'4'!J193</f>
        <v>8</v>
      </c>
      <c r="F193" s="71"/>
      <c r="G193" s="46">
        <f t="shared" si="30"/>
        <v>8</v>
      </c>
      <c r="H193" s="78">
        <v>0</v>
      </c>
      <c r="I193" s="76">
        <v>0</v>
      </c>
      <c r="J193" s="46">
        <f t="shared" si="31"/>
        <v>8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+'4'!J194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+'4'!J195</f>
        <v>10</v>
      </c>
      <c r="F195" s="71"/>
      <c r="G195" s="46">
        <f t="shared" si="30"/>
        <v>10</v>
      </c>
      <c r="H195" s="78">
        <v>0</v>
      </c>
      <c r="I195" s="76">
        <v>0</v>
      </c>
      <c r="J195" s="46">
        <f t="shared" si="31"/>
        <v>9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0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+'4'!J196</f>
        <v>8</v>
      </c>
      <c r="F196" s="71"/>
      <c r="G196" s="46">
        <f t="shared" si="30"/>
        <v>8</v>
      </c>
      <c r="H196" s="78">
        <v>0</v>
      </c>
      <c r="I196" s="76">
        <v>0</v>
      </c>
      <c r="J196" s="46">
        <f t="shared" si="31"/>
        <v>8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+'4'!J205</f>
        <v>12</v>
      </c>
      <c r="F205" s="71"/>
      <c r="G205" s="46">
        <f t="shared" si="30"/>
        <v>12</v>
      </c>
      <c r="H205" s="78">
        <v>1</v>
      </c>
      <c r="I205" s="76">
        <v>0</v>
      </c>
      <c r="J205" s="46">
        <f t="shared" si="31"/>
        <v>11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1446</v>
      </c>
      <c r="D251" s="10" t="s">
        <v>564</v>
      </c>
      <c r="E251" s="64">
        <f>+'4'!J251</f>
        <v>4</v>
      </c>
      <c r="F251" s="71"/>
      <c r="G251" s="46">
        <f t="shared" si="42"/>
        <v>4</v>
      </c>
      <c r="H251" s="78">
        <v>0</v>
      </c>
      <c r="I251" s="76">
        <v>0</v>
      </c>
      <c r="J251" s="46">
        <f t="shared" si="43"/>
        <v>4</v>
      </c>
      <c r="K251" s="72"/>
      <c r="L251" s="20">
        <v>20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1447</v>
      </c>
      <c r="D252" s="10" t="s">
        <v>434</v>
      </c>
      <c r="E252" s="64">
        <f>+'4'!J252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20038414</v>
      </c>
      <c r="C253" s="19" t="s">
        <v>1448</v>
      </c>
      <c r="D253" s="10" t="s">
        <v>564</v>
      </c>
      <c r="E253" s="64">
        <f>+'4'!J253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39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1449</v>
      </c>
      <c r="D254" s="10" t="s">
        <v>564</v>
      </c>
      <c r="E254" s="64">
        <f>+'4'!J254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+'4'!J258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371.5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1045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268</v>
      </c>
      <c r="O264" s="2">
        <v>230</v>
      </c>
      <c r="P264" s="2">
        <v>38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152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625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I257" sqref="I257"/>
      <selection pane="topRight" activeCell="I257" sqref="I257"/>
      <selection pane="bottomLeft" activeCell="I257" sqref="I257"/>
      <selection pane="bottomRight" activeCell="I257" sqref="I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+'5'!J5</f>
        <v>8</v>
      </c>
      <c r="F5" s="71">
        <v>5</v>
      </c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+'5'!J6</f>
        <v>7</v>
      </c>
      <c r="F6" s="71">
        <v>5</v>
      </c>
      <c r="G6" s="46">
        <f t="shared" si="0"/>
        <v>12</v>
      </c>
      <c r="H6" s="78">
        <v>0</v>
      </c>
      <c r="I6" s="76">
        <v>0</v>
      </c>
      <c r="J6" s="46">
        <f t="shared" si="1"/>
        <v>11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0">
        <f t="shared" ref="P6:P80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+'5'!J7</f>
        <v>9</v>
      </c>
      <c r="F7" s="71"/>
      <c r="G7" s="46">
        <f t="shared" si="0"/>
        <v>9</v>
      </c>
      <c r="H7" s="78">
        <v>0</v>
      </c>
      <c r="I7" s="76">
        <v>0</v>
      </c>
      <c r="J7" s="46">
        <f t="shared" si="1"/>
        <v>9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+'5'!J11</f>
        <v>10</v>
      </c>
      <c r="F11" s="71">
        <v>3</v>
      </c>
      <c r="G11" s="46">
        <f t="shared" si="0"/>
        <v>13</v>
      </c>
      <c r="H11" s="78">
        <v>0</v>
      </c>
      <c r="I11" s="76">
        <v>0</v>
      </c>
      <c r="J11" s="46">
        <f t="shared" si="1"/>
        <v>12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0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+'5'!J15</f>
        <v>3</v>
      </c>
      <c r="F15" s="71">
        <v>3</v>
      </c>
      <c r="G15" s="46">
        <f t="shared" si="0"/>
        <v>6</v>
      </c>
      <c r="H15" s="78">
        <v>0</v>
      </c>
      <c r="I15" s="76">
        <v>0</v>
      </c>
      <c r="J15" s="46">
        <f t="shared" si="1"/>
        <v>6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+'5'!J18</f>
        <v>12</v>
      </c>
      <c r="F18" s="71">
        <v>3</v>
      </c>
      <c r="G18" s="46">
        <f t="shared" si="0"/>
        <v>15</v>
      </c>
      <c r="H18" s="78">
        <v>0</v>
      </c>
      <c r="I18" s="76">
        <v>0</v>
      </c>
      <c r="J18" s="46">
        <f t="shared" si="1"/>
        <v>14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0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+'5'!J20</f>
        <v>2</v>
      </c>
      <c r="F20" s="71">
        <v>3</v>
      </c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+'5'!J22</f>
        <v>4</v>
      </c>
      <c r="F22" s="71">
        <v>5</v>
      </c>
      <c r="G22" s="46">
        <f t="shared" si="0"/>
        <v>9</v>
      </c>
      <c r="H22" s="78">
        <v>0</v>
      </c>
      <c r="I22" s="76">
        <v>0</v>
      </c>
      <c r="J22" s="46">
        <f t="shared" si="1"/>
        <v>7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0">
        <f t="shared" si="3"/>
        <v>200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4</v>
      </c>
      <c r="F24" s="71">
        <v>3</v>
      </c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+'5'!J26</f>
        <v>1</v>
      </c>
      <c r="F26" s="71">
        <v>3</v>
      </c>
      <c r="G26" s="46">
        <f t="shared" si="0"/>
        <v>4</v>
      </c>
      <c r="H26" s="78">
        <v>0</v>
      </c>
      <c r="I26" s="76">
        <v>0</v>
      </c>
      <c r="J26" s="46">
        <f t="shared" si="1"/>
        <v>4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+'5'!J28</f>
        <v>6</v>
      </c>
      <c r="F28" s="71">
        <v>3</v>
      </c>
      <c r="G28" s="46">
        <f t="shared" si="5"/>
        <v>9</v>
      </c>
      <c r="H28" s="78">
        <v>0</v>
      </c>
      <c r="I28" s="76">
        <v>0</v>
      </c>
      <c r="J28" s="46">
        <f t="shared" si="6"/>
        <v>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+'5'!J31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0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+'5'!J32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+'5'!J35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>
        <v>65</v>
      </c>
      <c r="P35" s="120">
        <f t="shared" si="3"/>
        <v>65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+'5'!J39</f>
        <v>3</v>
      </c>
      <c r="F39" s="71">
        <v>2</v>
      </c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0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+'5'!J40</f>
        <v>2</v>
      </c>
      <c r="F40" s="71">
        <v>2</v>
      </c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+'5'!J41</f>
        <v>3</v>
      </c>
      <c r="F41" s="71">
        <v>2</v>
      </c>
      <c r="G41" s="46">
        <f t="shared" si="5"/>
        <v>5</v>
      </c>
      <c r="H41" s="78">
        <v>0</v>
      </c>
      <c r="I41" s="76">
        <v>0</v>
      </c>
      <c r="J41" s="46">
        <f t="shared" si="6"/>
        <v>2</v>
      </c>
      <c r="K41" s="72">
        <v>3</v>
      </c>
      <c r="L41" s="15">
        <v>50</v>
      </c>
      <c r="M41" s="65">
        <f t="shared" si="2"/>
        <v>150</v>
      </c>
      <c r="N41" s="17" t="s">
        <v>16</v>
      </c>
      <c r="O41" s="18"/>
      <c r="P41" s="120">
        <f t="shared" si="3"/>
        <v>150</v>
      </c>
      <c r="Q41" s="90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+'5'!J46</f>
        <v>0</v>
      </c>
      <c r="F46" s="71">
        <v>2</v>
      </c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+'5'!J48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+'5'!J49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+'5'!J50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+'5'!J53</f>
        <v>1</v>
      </c>
      <c r="F53" s="71">
        <v>2</v>
      </c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+'5'!J55</f>
        <v>7</v>
      </c>
      <c r="F55" s="71"/>
      <c r="G55" s="46">
        <f t="shared" si="5"/>
        <v>7</v>
      </c>
      <c r="H55" s="78">
        <v>0</v>
      </c>
      <c r="I55" s="76">
        <v>0</v>
      </c>
      <c r="J55" s="46">
        <f t="shared" si="6"/>
        <v>7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+'5'!J57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+'5'!J58</f>
        <v>2</v>
      </c>
      <c r="F58" s="71">
        <v>2</v>
      </c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+'5'!J59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+'5'!J62</f>
        <v>2</v>
      </c>
      <c r="F62" s="71">
        <v>2</v>
      </c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+'5'!J65</f>
        <v>0</v>
      </c>
      <c r="F65" s="71">
        <v>2</v>
      </c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+'5'!J66</f>
        <v>0</v>
      </c>
      <c r="F66" s="71">
        <v>3</v>
      </c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+'5'!J74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+'5'!J77</f>
        <v>1</v>
      </c>
      <c r="F77" s="71">
        <v>2</v>
      </c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20">
        <f t="shared" si="3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+'5'!J80</f>
        <v>1</v>
      </c>
      <c r="F80" s="71">
        <v>2</v>
      </c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+'5'!J81</f>
        <v>0</v>
      </c>
      <c r="F81" s="71">
        <v>2</v>
      </c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+'5'!J112</f>
        <v>19</v>
      </c>
      <c r="F112" s="71"/>
      <c r="G112" s="46">
        <f t="shared" si="23"/>
        <v>19</v>
      </c>
      <c r="H112" s="78">
        <v>0</v>
      </c>
      <c r="I112" s="76">
        <v>0</v>
      </c>
      <c r="J112" s="46">
        <f t="shared" si="24"/>
        <v>19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+'5'!J113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4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0">
        <f t="shared" si="8"/>
        <v>55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+'5'!J115</f>
        <v>14</v>
      </c>
      <c r="F115" s="71"/>
      <c r="G115" s="46">
        <f t="shared" si="23"/>
        <v>14</v>
      </c>
      <c r="H115" s="78">
        <v>0</v>
      </c>
      <c r="I115" s="76">
        <v>0</v>
      </c>
      <c r="J115" s="46">
        <f t="shared" si="24"/>
        <v>13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0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+'5'!J116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+'5'!J117</f>
        <v>13</v>
      </c>
      <c r="F117" s="71"/>
      <c r="G117" s="46">
        <f t="shared" si="23"/>
        <v>13</v>
      </c>
      <c r="H117" s="78">
        <v>0</v>
      </c>
      <c r="I117" s="76">
        <v>0</v>
      </c>
      <c r="J117" s="46">
        <f t="shared" si="24"/>
        <v>13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+'5'!J131</f>
        <v>2</v>
      </c>
      <c r="F131" s="71">
        <v>2</v>
      </c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+'5'!J133</f>
        <v>0</v>
      </c>
      <c r="F133" s="71">
        <v>2</v>
      </c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+'5'!J152</f>
        <v>6</v>
      </c>
      <c r="F152" s="71"/>
      <c r="G152" s="46">
        <f t="shared" si="23"/>
        <v>6</v>
      </c>
      <c r="H152" s="78">
        <v>0</v>
      </c>
      <c r="I152" s="76">
        <v>0</v>
      </c>
      <c r="J152" s="46">
        <f t="shared" si="24"/>
        <v>6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+'5'!J154</f>
        <v>0</v>
      </c>
      <c r="F154" s="71">
        <v>2</v>
      </c>
      <c r="G154" s="46">
        <f t="shared" si="23"/>
        <v>2</v>
      </c>
      <c r="H154" s="78">
        <v>0</v>
      </c>
      <c r="I154" s="76">
        <v>0</v>
      </c>
      <c r="J154" s="46">
        <f t="shared" si="24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1</v>
      </c>
      <c r="F163" s="71">
        <v>2</v>
      </c>
      <c r="G163" s="46">
        <f t="shared" si="30"/>
        <v>3</v>
      </c>
      <c r="H163" s="78">
        <v>0</v>
      </c>
      <c r="I163" s="76">
        <v>0</v>
      </c>
      <c r="J163" s="46">
        <f t="shared" si="31"/>
        <v>2</v>
      </c>
      <c r="K163" s="72">
        <v>1</v>
      </c>
      <c r="L163" s="20">
        <v>40</v>
      </c>
      <c r="M163" s="65">
        <f t="shared" si="7"/>
        <v>40</v>
      </c>
      <c r="N163" s="17" t="s">
        <v>16</v>
      </c>
      <c r="O163" s="18"/>
      <c r="P163" s="120">
        <f t="shared" si="8"/>
        <v>40</v>
      </c>
      <c r="Q163" s="119">
        <v>12.14</v>
      </c>
      <c r="R163" s="43">
        <f t="shared" si="9"/>
        <v>12.14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+'5'!J175</f>
        <v>9</v>
      </c>
      <c r="F175" s="71">
        <v>5</v>
      </c>
      <c r="G175" s="46">
        <f t="shared" si="30"/>
        <v>14</v>
      </c>
      <c r="H175" s="78">
        <v>0</v>
      </c>
      <c r="I175" s="76">
        <v>0</v>
      </c>
      <c r="J175" s="46">
        <f t="shared" si="31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+'5'!J180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+'5'!J193</f>
        <v>8</v>
      </c>
      <c r="F193" s="71"/>
      <c r="G193" s="46">
        <f t="shared" si="30"/>
        <v>8</v>
      </c>
      <c r="H193" s="78">
        <v>0</v>
      </c>
      <c r="I193" s="76">
        <v>0</v>
      </c>
      <c r="J193" s="46">
        <f t="shared" si="31"/>
        <v>7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0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+'5'!J194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+'5'!J195</f>
        <v>9</v>
      </c>
      <c r="F195" s="71"/>
      <c r="G195" s="46">
        <f t="shared" si="30"/>
        <v>9</v>
      </c>
      <c r="H195" s="78">
        <v>0</v>
      </c>
      <c r="I195" s="76">
        <v>0</v>
      </c>
      <c r="J195" s="46">
        <f t="shared" si="31"/>
        <v>9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+'5'!J196</f>
        <v>8</v>
      </c>
      <c r="F196" s="71"/>
      <c r="G196" s="46">
        <f t="shared" si="30"/>
        <v>8</v>
      </c>
      <c r="H196" s="78">
        <v>0</v>
      </c>
      <c r="I196" s="76">
        <v>0</v>
      </c>
      <c r="J196" s="46">
        <f t="shared" si="31"/>
        <v>8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+'5'!J205</f>
        <v>11</v>
      </c>
      <c r="F205" s="71"/>
      <c r="G205" s="46">
        <f t="shared" si="30"/>
        <v>11</v>
      </c>
      <c r="H205" s="78">
        <v>0</v>
      </c>
      <c r="I205" s="76">
        <v>0</v>
      </c>
      <c r="J205" s="46">
        <f t="shared" si="31"/>
        <v>11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1446</v>
      </c>
      <c r="D251" s="10" t="s">
        <v>564</v>
      </c>
      <c r="E251" s="64">
        <f>+'5'!J251</f>
        <v>4</v>
      </c>
      <c r="F251" s="71"/>
      <c r="G251" s="46">
        <f t="shared" si="42"/>
        <v>4</v>
      </c>
      <c r="H251" s="78">
        <v>0</v>
      </c>
      <c r="I251" s="76">
        <v>0</v>
      </c>
      <c r="J251" s="46">
        <f t="shared" si="43"/>
        <v>2</v>
      </c>
      <c r="K251" s="72">
        <v>2</v>
      </c>
      <c r="L251" s="20">
        <v>27</v>
      </c>
      <c r="M251" s="65">
        <f t="shared" si="34"/>
        <v>54</v>
      </c>
      <c r="N251" s="17" t="s">
        <v>16</v>
      </c>
      <c r="O251" s="18">
        <v>4</v>
      </c>
      <c r="P251" s="120">
        <f t="shared" si="35"/>
        <v>50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1447</v>
      </c>
      <c r="D252" s="10" t="s">
        <v>434</v>
      </c>
      <c r="E252" s="64">
        <f>+'5'!J252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20038414</v>
      </c>
      <c r="C253" s="19" t="s">
        <v>1448</v>
      </c>
      <c r="D253" s="10" t="s">
        <v>564</v>
      </c>
      <c r="E253" s="64">
        <f>+'5'!J253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39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1449</v>
      </c>
      <c r="D254" s="10" t="s">
        <v>564</v>
      </c>
      <c r="E254" s="64">
        <f>+'5'!J254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+'5'!J258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401.86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1149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575</v>
      </c>
      <c r="O264" s="2">
        <v>200</v>
      </c>
      <c r="P264" s="2">
        <v>60</v>
      </c>
      <c r="Q264" s="88">
        <v>315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94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I257" sqref="I257"/>
      <selection pane="topRight" activeCell="I257" sqref="I257"/>
      <selection pane="bottomLeft" activeCell="I257" sqref="I257"/>
      <selection pane="bottomRight" activeCell="I257" sqref="I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+'6'!J5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0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+'6'!J6</f>
        <v>11</v>
      </c>
      <c r="F6" s="71"/>
      <c r="G6" s="46">
        <f t="shared" si="0"/>
        <v>11</v>
      </c>
      <c r="H6" s="78">
        <v>0</v>
      </c>
      <c r="I6" s="76">
        <v>0</v>
      </c>
      <c r="J6" s="46">
        <f t="shared" si="1"/>
        <v>10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>
        <v>50</v>
      </c>
      <c r="P6" s="120">
        <f t="shared" ref="P6:P80" si="3">SUM(M6-O6)</f>
        <v>50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+'6'!J7</f>
        <v>9</v>
      </c>
      <c r="F7" s="71"/>
      <c r="G7" s="46">
        <f t="shared" si="0"/>
        <v>9</v>
      </c>
      <c r="H7" s="78">
        <v>0</v>
      </c>
      <c r="I7" s="76">
        <v>0</v>
      </c>
      <c r="J7" s="46">
        <f t="shared" si="1"/>
        <v>9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+'6'!J11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11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0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+'6'!J15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6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+'6'!J18</f>
        <v>14</v>
      </c>
      <c r="F18" s="71"/>
      <c r="G18" s="46">
        <f t="shared" si="0"/>
        <v>14</v>
      </c>
      <c r="H18" s="78">
        <v>0</v>
      </c>
      <c r="I18" s="76">
        <v>0</v>
      </c>
      <c r="J18" s="46">
        <f t="shared" si="1"/>
        <v>14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+'6'!J20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0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+'6'!J22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3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0">
        <f t="shared" si="3"/>
        <v>400</v>
      </c>
      <c r="Q22" s="119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+'6'!J26</f>
        <v>4</v>
      </c>
      <c r="F26" s="71"/>
      <c r="G26" s="46">
        <f t="shared" si="0"/>
        <v>4</v>
      </c>
      <c r="H26" s="78">
        <v>0</v>
      </c>
      <c r="I26" s="76">
        <v>0</v>
      </c>
      <c r="J26" s="46">
        <f t="shared" si="1"/>
        <v>1</v>
      </c>
      <c r="K26" s="72">
        <v>3</v>
      </c>
      <c r="L26" s="15">
        <v>100</v>
      </c>
      <c r="M26" s="65">
        <f t="shared" si="2"/>
        <v>300</v>
      </c>
      <c r="N26" s="17" t="s">
        <v>16</v>
      </c>
      <c r="O26" s="18"/>
      <c r="P26" s="120">
        <f t="shared" si="3"/>
        <v>300</v>
      </c>
      <c r="Q26" s="119">
        <v>32.97</v>
      </c>
      <c r="R26" s="43">
        <f t="shared" si="4"/>
        <v>98.91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+'6'!J28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+'6'!J31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+'6'!J35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+'6'!J39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+'6'!J40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+'6'!J41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+'6'!J46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+'6'!J48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+'6'!J49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+'6'!J50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+'6'!J53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+'6'!J55</f>
        <v>7</v>
      </c>
      <c r="F55" s="71"/>
      <c r="G55" s="46">
        <f t="shared" si="5"/>
        <v>7</v>
      </c>
      <c r="H55" s="78">
        <v>0</v>
      </c>
      <c r="I55" s="76">
        <v>0</v>
      </c>
      <c r="J55" s="46">
        <f t="shared" si="6"/>
        <v>7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+'6'!J57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+'6'!J58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+'6'!J59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+'6'!J62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+'6'!J65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+'6'!J66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+'6'!J74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+'6'!J77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+'6'!J80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+'6'!J81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+'6'!J112</f>
        <v>19</v>
      </c>
      <c r="F112" s="71"/>
      <c r="G112" s="46">
        <f t="shared" si="23"/>
        <v>19</v>
      </c>
      <c r="H112" s="78">
        <v>0</v>
      </c>
      <c r="I112" s="76">
        <v>0</v>
      </c>
      <c r="J112" s="46">
        <f t="shared" si="24"/>
        <v>16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0">
        <f>SUM(M112-O112)</f>
        <v>300</v>
      </c>
      <c r="Q112" s="119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+'6'!J113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+'6'!J115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13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+'6'!J116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+'6'!J117</f>
        <v>13</v>
      </c>
      <c r="F117" s="71"/>
      <c r="G117" s="46">
        <f t="shared" si="23"/>
        <v>13</v>
      </c>
      <c r="H117" s="78">
        <v>0</v>
      </c>
      <c r="I117" s="76">
        <v>0</v>
      </c>
      <c r="J117" s="46">
        <f t="shared" si="24"/>
        <v>13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+'6'!J131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+'6'!J133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+'6'!J152</f>
        <v>6</v>
      </c>
      <c r="F152" s="71"/>
      <c r="G152" s="46">
        <f t="shared" si="23"/>
        <v>6</v>
      </c>
      <c r="H152" s="78">
        <v>0</v>
      </c>
      <c r="I152" s="76">
        <v>0</v>
      </c>
      <c r="J152" s="46">
        <f t="shared" si="24"/>
        <v>5</v>
      </c>
      <c r="K152" s="72">
        <v>1</v>
      </c>
      <c r="L152" s="20">
        <v>55</v>
      </c>
      <c r="M152" s="65">
        <f t="shared" si="7"/>
        <v>55</v>
      </c>
      <c r="N152" s="17" t="s">
        <v>16</v>
      </c>
      <c r="O152" s="18">
        <v>20</v>
      </c>
      <c r="P152" s="120">
        <f t="shared" si="8"/>
        <v>35</v>
      </c>
      <c r="Q152" s="90">
        <v>10.55</v>
      </c>
      <c r="R152" s="43">
        <f t="shared" si="9"/>
        <v>10.55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+'6'!J154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2</v>
      </c>
      <c r="F163" s="71"/>
      <c r="G163" s="46">
        <f t="shared" si="30"/>
        <v>2</v>
      </c>
      <c r="H163" s="78">
        <v>0</v>
      </c>
      <c r="I163" s="76">
        <v>0</v>
      </c>
      <c r="J163" s="46">
        <f t="shared" si="31"/>
        <v>2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+'6'!J175</f>
        <v>14</v>
      </c>
      <c r="F175" s="71"/>
      <c r="G175" s="46">
        <f t="shared" si="30"/>
        <v>14</v>
      </c>
      <c r="H175" s="78">
        <v>0</v>
      </c>
      <c r="I175" s="76">
        <v>0</v>
      </c>
      <c r="J175" s="46">
        <f t="shared" si="31"/>
        <v>12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>
        <v>50</v>
      </c>
      <c r="P175" s="120">
        <f>SUM(M175-O175)</f>
        <v>50</v>
      </c>
      <c r="Q175" s="119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+'6'!J180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+'6'!J193</f>
        <v>7</v>
      </c>
      <c r="F193" s="71"/>
      <c r="G193" s="46">
        <f t="shared" si="30"/>
        <v>7</v>
      </c>
      <c r="H193" s="78">
        <v>0</v>
      </c>
      <c r="I193" s="76">
        <v>0</v>
      </c>
      <c r="J193" s="46">
        <f t="shared" si="31"/>
        <v>7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+'6'!J194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5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0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+'6'!J195</f>
        <v>9</v>
      </c>
      <c r="F195" s="71"/>
      <c r="G195" s="46">
        <f t="shared" si="30"/>
        <v>9</v>
      </c>
      <c r="H195" s="78">
        <v>0</v>
      </c>
      <c r="I195" s="76">
        <v>0</v>
      </c>
      <c r="J195" s="46">
        <f t="shared" si="31"/>
        <v>9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+'6'!J196</f>
        <v>8</v>
      </c>
      <c r="F196" s="71"/>
      <c r="G196" s="46">
        <f t="shared" si="30"/>
        <v>8</v>
      </c>
      <c r="H196" s="78">
        <v>0</v>
      </c>
      <c r="I196" s="76">
        <v>0</v>
      </c>
      <c r="J196" s="46">
        <f t="shared" si="31"/>
        <v>6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20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+'6'!J205</f>
        <v>11</v>
      </c>
      <c r="F205" s="71"/>
      <c r="G205" s="46">
        <f t="shared" si="30"/>
        <v>11</v>
      </c>
      <c r="H205" s="78">
        <v>0</v>
      </c>
      <c r="I205" s="76">
        <v>0</v>
      </c>
      <c r="J205" s="46">
        <f t="shared" si="31"/>
        <v>11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1446</v>
      </c>
      <c r="D251" s="10" t="s">
        <v>564</v>
      </c>
      <c r="E251" s="64">
        <f>+'6'!J251</f>
        <v>2</v>
      </c>
      <c r="F251" s="71"/>
      <c r="G251" s="46">
        <f t="shared" si="42"/>
        <v>2</v>
      </c>
      <c r="H251" s="78">
        <v>0</v>
      </c>
      <c r="I251" s="76">
        <v>0</v>
      </c>
      <c r="J251" s="46">
        <f t="shared" si="43"/>
        <v>2</v>
      </c>
      <c r="K251" s="72"/>
      <c r="L251" s="20">
        <v>20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1447</v>
      </c>
      <c r="D252" s="10" t="s">
        <v>434</v>
      </c>
      <c r="E252" s="64">
        <f>+'6'!J252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20038414</v>
      </c>
      <c r="C253" s="19" t="s">
        <v>1448</v>
      </c>
      <c r="D253" s="10" t="s">
        <v>564</v>
      </c>
      <c r="E253" s="64">
        <f>+'6'!J253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39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1449</v>
      </c>
      <c r="D254" s="10" t="s">
        <v>564</v>
      </c>
      <c r="E254" s="64">
        <f>+'6'!J254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+'6'!J258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686.18000000000006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1780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590</v>
      </c>
      <c r="O264" s="2">
        <v>150</v>
      </c>
      <c r="P264" s="2">
        <v>440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1070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I257" sqref="I257"/>
      <selection pane="topRight" activeCell="I257" sqref="I257"/>
      <selection pane="bottomLeft" activeCell="I257" sqref="I257"/>
      <selection pane="bottomRight" activeCell="I257" sqref="I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+'7'!J5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0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+'7'!J6</f>
        <v>10</v>
      </c>
      <c r="F6" s="71"/>
      <c r="G6" s="46">
        <f t="shared" si="0"/>
        <v>10</v>
      </c>
      <c r="H6" s="78">
        <v>0</v>
      </c>
      <c r="I6" s="76">
        <v>0</v>
      </c>
      <c r="J6" s="46">
        <f t="shared" si="1"/>
        <v>4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>
        <v>100</v>
      </c>
      <c r="P6" s="120">
        <f t="shared" ref="P6:P69" si="3">SUM(M6-O6)</f>
        <v>500</v>
      </c>
      <c r="Q6" s="119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+'7'!J7</f>
        <v>9</v>
      </c>
      <c r="F7" s="71"/>
      <c r="G7" s="46">
        <f t="shared" si="0"/>
        <v>9</v>
      </c>
      <c r="H7" s="78">
        <v>0</v>
      </c>
      <c r="I7" s="76">
        <v>0</v>
      </c>
      <c r="J7" s="46">
        <f t="shared" si="1"/>
        <v>9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+'7'!J11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10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0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+'7'!J15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6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+'7'!J18</f>
        <v>14</v>
      </c>
      <c r="F18" s="71"/>
      <c r="G18" s="46">
        <f t="shared" si="0"/>
        <v>14</v>
      </c>
      <c r="H18" s="78">
        <v>0</v>
      </c>
      <c r="I18" s="76">
        <v>0</v>
      </c>
      <c r="J18" s="46">
        <f t="shared" si="1"/>
        <v>14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+'7'!J20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+'7'!J22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4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100</v>
      </c>
      <c r="P24" s="120">
        <f t="shared" si="3"/>
        <v>200</v>
      </c>
      <c r="Q24" s="119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+'7'!J26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0</v>
      </c>
      <c r="K26" s="72">
        <v>1</v>
      </c>
      <c r="L26" s="15">
        <v>100</v>
      </c>
      <c r="M26" s="65">
        <f t="shared" si="2"/>
        <v>100</v>
      </c>
      <c r="N26" s="17" t="s">
        <v>16</v>
      </c>
      <c r="O26" s="18"/>
      <c r="P26" s="120">
        <f t="shared" si="3"/>
        <v>100</v>
      </c>
      <c r="Q26" s="119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+'7'!J28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8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0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+'7'!J31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+'7'!J32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+'7'!J35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+'7'!J39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+'7'!J40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0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+'7'!J41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1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0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+'7'!J46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+'7'!J48</f>
        <v>0</v>
      </c>
      <c r="F48" s="71">
        <v>2</v>
      </c>
      <c r="G48" s="46">
        <f t="shared" si="5"/>
        <v>2</v>
      </c>
      <c r="H48" s="78">
        <v>0</v>
      </c>
      <c r="I48" s="76">
        <v>0</v>
      </c>
      <c r="J48" s="46">
        <f t="shared" si="6"/>
        <v>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0">
        <f t="shared" si="3"/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+'7'!J49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+'7'!J50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+'7'!J53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0">
        <f t="shared" si="3"/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+'7'!J55</f>
        <v>7</v>
      </c>
      <c r="F55" s="71"/>
      <c r="G55" s="46">
        <f t="shared" si="5"/>
        <v>7</v>
      </c>
      <c r="H55" s="78">
        <v>0</v>
      </c>
      <c r="I55" s="76">
        <v>0</v>
      </c>
      <c r="J55" s="46">
        <f t="shared" si="6"/>
        <v>7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+'7'!J57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+'7'!J58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+'7'!J59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0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60</v>
      </c>
      <c r="P59" s="120">
        <f t="shared" si="3"/>
        <v>60</v>
      </c>
      <c r="Q59" s="119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+'7'!J62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+'7'!J65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+'7'!J66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+'7'!J74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50</v>
      </c>
      <c r="P74" s="120">
        <f t="shared" si="7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+'7'!J77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+'7'!J80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0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+'7'!J81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+'7'!J112</f>
        <v>16</v>
      </c>
      <c r="F112" s="71"/>
      <c r="G112" s="46">
        <f t="shared" si="20"/>
        <v>16</v>
      </c>
      <c r="H112" s="78">
        <v>0</v>
      </c>
      <c r="I112" s="76">
        <v>0</v>
      </c>
      <c r="J112" s="46">
        <f t="shared" si="21"/>
        <v>15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0">
        <f t="shared" si="7"/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+'7'!J113</f>
        <v>4</v>
      </c>
      <c r="F113" s="71"/>
      <c r="G113" s="46">
        <f t="shared" si="20"/>
        <v>4</v>
      </c>
      <c r="H113" s="78">
        <v>0</v>
      </c>
      <c r="I113" s="76">
        <v>0</v>
      </c>
      <c r="J113" s="46">
        <f t="shared" si="21"/>
        <v>2</v>
      </c>
      <c r="K113" s="72">
        <v>2</v>
      </c>
      <c r="L113" s="20">
        <v>55</v>
      </c>
      <c r="M113" s="65">
        <f t="shared" si="8"/>
        <v>110</v>
      </c>
      <c r="N113" s="17" t="s">
        <v>16</v>
      </c>
      <c r="O113" s="18"/>
      <c r="P113" s="120">
        <f t="shared" si="7"/>
        <v>110</v>
      </c>
      <c r="Q113" s="119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+'7'!J115</f>
        <v>13</v>
      </c>
      <c r="F115" s="71"/>
      <c r="G115" s="46">
        <f t="shared" si="20"/>
        <v>13</v>
      </c>
      <c r="H115" s="78">
        <v>0</v>
      </c>
      <c r="I115" s="76">
        <v>0</v>
      </c>
      <c r="J115" s="46">
        <f t="shared" si="21"/>
        <v>13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+'7'!J116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+'7'!J117</f>
        <v>13</v>
      </c>
      <c r="F117" s="71"/>
      <c r="G117" s="46">
        <f t="shared" si="20"/>
        <v>13</v>
      </c>
      <c r="H117" s="78">
        <v>0</v>
      </c>
      <c r="I117" s="76">
        <v>0</v>
      </c>
      <c r="J117" s="46">
        <f t="shared" si="21"/>
        <v>13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+'7'!J125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+'7'!J131</f>
        <v>4</v>
      </c>
      <c r="F131" s="71"/>
      <c r="G131" s="46">
        <f t="shared" si="20"/>
        <v>4</v>
      </c>
      <c r="H131" s="78">
        <v>0</v>
      </c>
      <c r="I131" s="76">
        <v>0</v>
      </c>
      <c r="J131" s="46">
        <f t="shared" si="21"/>
        <v>4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+'7'!J132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+'7'!J133</f>
        <v>2</v>
      </c>
      <c r="F133" s="71"/>
      <c r="G133" s="46">
        <f t="shared" si="20"/>
        <v>2</v>
      </c>
      <c r="H133" s="78">
        <v>0</v>
      </c>
      <c r="I133" s="76">
        <v>0</v>
      </c>
      <c r="J133" s="46">
        <f t="shared" si="21"/>
        <v>2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+'7'!J152</f>
        <v>5</v>
      </c>
      <c r="F152" s="71"/>
      <c r="G152" s="46">
        <f t="shared" si="20"/>
        <v>5</v>
      </c>
      <c r="H152" s="78">
        <v>0</v>
      </c>
      <c r="I152" s="76">
        <v>0</v>
      </c>
      <c r="J152" s="46">
        <f t="shared" si="21"/>
        <v>5</v>
      </c>
      <c r="K152" s="72"/>
      <c r="L152" s="20">
        <v>35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+'7'!J154</f>
        <v>2</v>
      </c>
      <c r="F154" s="71"/>
      <c r="G154" s="46">
        <f t="shared" si="20"/>
        <v>2</v>
      </c>
      <c r="H154" s="78">
        <v>0</v>
      </c>
      <c r="I154" s="76">
        <v>0</v>
      </c>
      <c r="J154" s="46">
        <f t="shared" si="21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2</v>
      </c>
      <c r="F163" s="71"/>
      <c r="G163" s="46">
        <f t="shared" si="27"/>
        <v>2</v>
      </c>
      <c r="H163" s="78">
        <v>0</v>
      </c>
      <c r="I163" s="76">
        <v>0</v>
      </c>
      <c r="J163" s="46">
        <f t="shared" si="28"/>
        <v>2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+'7'!J175</f>
        <v>12</v>
      </c>
      <c r="F175" s="71"/>
      <c r="G175" s="46">
        <f t="shared" si="27"/>
        <v>12</v>
      </c>
      <c r="H175" s="78">
        <v>0</v>
      </c>
      <c r="I175" s="76">
        <v>0</v>
      </c>
      <c r="J175" s="46">
        <f t="shared" si="28"/>
        <v>11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0">
        <f t="shared" si="26"/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+'7'!J180</f>
        <v>2</v>
      </c>
      <c r="F180" s="71"/>
      <c r="G180" s="46">
        <f t="shared" si="27"/>
        <v>2</v>
      </c>
      <c r="H180" s="78">
        <v>0</v>
      </c>
      <c r="I180" s="76">
        <v>0</v>
      </c>
      <c r="J180" s="46">
        <f t="shared" si="28"/>
        <v>1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20">
        <f t="shared" si="26"/>
        <v>35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+'7'!J185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+'7'!J190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+'7'!J193</f>
        <v>7</v>
      </c>
      <c r="F193" s="71"/>
      <c r="G193" s="46">
        <f t="shared" si="27"/>
        <v>7</v>
      </c>
      <c r="H193" s="78">
        <v>0</v>
      </c>
      <c r="I193" s="76">
        <v>0</v>
      </c>
      <c r="J193" s="46">
        <f t="shared" si="28"/>
        <v>7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+'7'!J194</f>
        <v>5</v>
      </c>
      <c r="F194" s="71"/>
      <c r="G194" s="46">
        <f t="shared" si="27"/>
        <v>5</v>
      </c>
      <c r="H194" s="78">
        <v>0</v>
      </c>
      <c r="I194" s="76">
        <v>0</v>
      </c>
      <c r="J194" s="46">
        <f t="shared" si="28"/>
        <v>4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0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+'7'!J195</f>
        <v>9</v>
      </c>
      <c r="F195" s="71"/>
      <c r="G195" s="46">
        <f t="shared" si="27"/>
        <v>9</v>
      </c>
      <c r="H195" s="78">
        <v>0</v>
      </c>
      <c r="I195" s="76">
        <v>0</v>
      </c>
      <c r="J195" s="46">
        <f t="shared" si="28"/>
        <v>9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+'7'!J196</f>
        <v>6</v>
      </c>
      <c r="F196" s="71"/>
      <c r="G196" s="46">
        <f t="shared" si="27"/>
        <v>6</v>
      </c>
      <c r="H196" s="78">
        <v>0</v>
      </c>
      <c r="I196" s="76">
        <v>0</v>
      </c>
      <c r="J196" s="46">
        <f t="shared" si="28"/>
        <v>3</v>
      </c>
      <c r="K196" s="72">
        <v>3</v>
      </c>
      <c r="L196" s="20">
        <v>120</v>
      </c>
      <c r="M196" s="65">
        <f t="shared" si="31"/>
        <v>360</v>
      </c>
      <c r="N196" s="17" t="s">
        <v>16</v>
      </c>
      <c r="O196" s="18"/>
      <c r="P196" s="120">
        <f t="shared" si="26"/>
        <v>360</v>
      </c>
      <c r="Q196" s="90">
        <v>73</v>
      </c>
      <c r="R196" s="43">
        <f t="shared" si="32"/>
        <v>219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+'7'!J201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+'7'!J202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+'7'!J205</f>
        <v>11</v>
      </c>
      <c r="F205" s="71"/>
      <c r="G205" s="46">
        <f t="shared" si="27"/>
        <v>11</v>
      </c>
      <c r="H205" s="78">
        <v>0</v>
      </c>
      <c r="I205" s="76">
        <v>0</v>
      </c>
      <c r="J205" s="46">
        <f t="shared" si="28"/>
        <v>11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+'7'!J209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58" si="39">E235+F235</f>
        <v>0</v>
      </c>
      <c r="H235" s="78">
        <v>0</v>
      </c>
      <c r="I235" s="76">
        <v>0</v>
      </c>
      <c r="J235" s="46">
        <f t="shared" ref="J235:J25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+'7'!J242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+'7'!J243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+'7'!J244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+'7'!J245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+'7'!J246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+'7'!J247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+'7'!J248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+'7'!J249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+'7'!J250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1446</v>
      </c>
      <c r="D251" s="10" t="s">
        <v>564</v>
      </c>
      <c r="E251" s="64">
        <f>+'7'!J251</f>
        <v>2</v>
      </c>
      <c r="F251" s="71"/>
      <c r="G251" s="46">
        <f t="shared" si="39"/>
        <v>2</v>
      </c>
      <c r="H251" s="78">
        <v>0</v>
      </c>
      <c r="I251" s="76">
        <v>0</v>
      </c>
      <c r="J251" s="46">
        <f t="shared" si="40"/>
        <v>0</v>
      </c>
      <c r="K251" s="72">
        <v>2</v>
      </c>
      <c r="L251" s="20">
        <v>27</v>
      </c>
      <c r="M251" s="65">
        <f t="shared" si="31"/>
        <v>54</v>
      </c>
      <c r="N251" s="17" t="s">
        <v>16</v>
      </c>
      <c r="O251" s="18">
        <v>34</v>
      </c>
      <c r="P251" s="120">
        <f t="shared" si="35"/>
        <v>20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1447</v>
      </c>
      <c r="D252" s="10" t="s">
        <v>434</v>
      </c>
      <c r="E252" s="64">
        <f>+'7'!J252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39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20038414</v>
      </c>
      <c r="C253" s="19" t="s">
        <v>1448</v>
      </c>
      <c r="D253" s="10" t="s">
        <v>564</v>
      </c>
      <c r="E253" s="64">
        <f>+'7'!J253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39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1449</v>
      </c>
      <c r="D254" s="10" t="s">
        <v>564</v>
      </c>
      <c r="E254" s="64">
        <f>+'7'!J254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35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ref="M257" si="47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4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49">E259+F259</f>
        <v>0</v>
      </c>
      <c r="H259" s="78">
        <v>0</v>
      </c>
      <c r="I259" s="76">
        <v>0</v>
      </c>
      <c r="J259" s="46">
        <f t="shared" ref="J259" si="50">+G259-H259-K259-I259</f>
        <v>0</v>
      </c>
      <c r="K259" s="72"/>
      <c r="L259" s="20"/>
      <c r="M259" s="65">
        <f t="shared" ref="M259" si="51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986.68000000000006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2504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565</v>
      </c>
      <c r="O264" s="2">
        <v>100</v>
      </c>
      <c r="P264" s="2">
        <v>380</v>
      </c>
      <c r="Q264" s="88">
        <v>85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344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1595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I257" sqref="I257"/>
      <selection pane="topRight" activeCell="I257" sqref="I257"/>
      <selection pane="bottomLeft" activeCell="I257" sqref="I257"/>
      <selection pane="bottomRight" activeCell="I257" sqref="I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+'8'!J5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9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0">
        <f>SUM(M5-O5)</f>
        <v>100</v>
      </c>
      <c r="Q5" s="119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+'8'!J6</f>
        <v>4</v>
      </c>
      <c r="F6" s="71"/>
      <c r="G6" s="46">
        <f t="shared" si="0"/>
        <v>4</v>
      </c>
      <c r="H6" s="78">
        <v>0</v>
      </c>
      <c r="I6" s="76">
        <v>0</v>
      </c>
      <c r="J6" s="46">
        <f t="shared" si="1"/>
        <v>3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>
        <v>50</v>
      </c>
      <c r="P6" s="120">
        <f t="shared" ref="P6:P80" si="3">SUM(M6-O6)</f>
        <v>50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+'8'!J7</f>
        <v>9</v>
      </c>
      <c r="F7" s="71"/>
      <c r="G7" s="46">
        <f t="shared" si="0"/>
        <v>9</v>
      </c>
      <c r="H7" s="78">
        <v>0</v>
      </c>
      <c r="I7" s="76">
        <v>0</v>
      </c>
      <c r="J7" s="46">
        <f t="shared" si="1"/>
        <v>9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+'8'!J11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+'8'!J15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6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+'8'!J18</f>
        <v>14</v>
      </c>
      <c r="F18" s="71"/>
      <c r="G18" s="46">
        <f t="shared" si="0"/>
        <v>14</v>
      </c>
      <c r="H18" s="78">
        <v>0</v>
      </c>
      <c r="I18" s="76">
        <v>0</v>
      </c>
      <c r="J18" s="46">
        <f t="shared" si="1"/>
        <v>13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0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+'8'!J20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+'8'!J22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0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+'8'!J28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+'8'!J31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+'8'!J32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+'8'!J35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0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>
        <v>130</v>
      </c>
      <c r="P35" s="120">
        <f t="shared" si="3"/>
        <v>130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+'8'!J39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0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+'8'!J40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0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+'8'!J41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+'8'!J46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+'8'!J48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+'8'!J49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+'8'!J50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+'8'!J53</f>
        <v>2</v>
      </c>
      <c r="F53" s="71"/>
      <c r="G53" s="46">
        <f t="shared" si="5"/>
        <v>2</v>
      </c>
      <c r="H53" s="78">
        <v>1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+'8'!J55</f>
        <v>7</v>
      </c>
      <c r="F55" s="71"/>
      <c r="G55" s="46">
        <f t="shared" si="5"/>
        <v>7</v>
      </c>
      <c r="H55" s="78">
        <v>0</v>
      </c>
      <c r="I55" s="76">
        <v>0</v>
      </c>
      <c r="J55" s="46">
        <f t="shared" si="6"/>
        <v>7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+'8'!J57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+'8'!J58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+'8'!J62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+'8'!J65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+'8'!J66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0</v>
      </c>
      <c r="K66" s="72">
        <v>3</v>
      </c>
      <c r="L66" s="15">
        <v>50</v>
      </c>
      <c r="M66" s="65">
        <f t="shared" si="2"/>
        <v>150</v>
      </c>
      <c r="N66" s="17" t="s">
        <v>16</v>
      </c>
      <c r="O66" s="18">
        <v>75</v>
      </c>
      <c r="P66" s="120">
        <f t="shared" si="3"/>
        <v>75</v>
      </c>
      <c r="Q66" s="90">
        <v>23.12</v>
      </c>
      <c r="R66" s="43">
        <f t="shared" si="4"/>
        <v>69.36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+'8'!J74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+'8'!J77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0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+'8'!J80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+'8'!J81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+'8'!J112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0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+'8'!J113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+'8'!J115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13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+'8'!J116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+'8'!J117</f>
        <v>13</v>
      </c>
      <c r="F117" s="71"/>
      <c r="G117" s="46">
        <f t="shared" si="23"/>
        <v>13</v>
      </c>
      <c r="H117" s="78">
        <v>2</v>
      </c>
      <c r="I117" s="76">
        <v>0</v>
      </c>
      <c r="J117" s="46">
        <f t="shared" si="24"/>
        <v>9</v>
      </c>
      <c r="K117" s="72">
        <v>2</v>
      </c>
      <c r="L117" s="22">
        <v>55</v>
      </c>
      <c r="M117" s="65">
        <f t="shared" si="7"/>
        <v>110</v>
      </c>
      <c r="N117" s="17" t="s">
        <v>16</v>
      </c>
      <c r="O117" s="18">
        <v>55</v>
      </c>
      <c r="P117" s="120">
        <f t="shared" si="8"/>
        <v>55</v>
      </c>
      <c r="Q117" s="90">
        <v>11.91</v>
      </c>
      <c r="R117" s="43">
        <f t="shared" si="9"/>
        <v>23.82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+'8'!J131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2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25</v>
      </c>
      <c r="P131" s="120">
        <f t="shared" si="8"/>
        <v>75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+'8'!J132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+'8'!J133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+'8'!J152</f>
        <v>5</v>
      </c>
      <c r="F152" s="71"/>
      <c r="G152" s="46">
        <f t="shared" si="23"/>
        <v>5</v>
      </c>
      <c r="H152" s="78">
        <v>0</v>
      </c>
      <c r="I152" s="76">
        <v>0</v>
      </c>
      <c r="J152" s="46">
        <f t="shared" si="24"/>
        <v>4</v>
      </c>
      <c r="K152" s="72">
        <v>1</v>
      </c>
      <c r="L152" s="20">
        <v>55</v>
      </c>
      <c r="M152" s="65">
        <f t="shared" si="7"/>
        <v>55</v>
      </c>
      <c r="N152" s="17" t="s">
        <v>16</v>
      </c>
      <c r="O152" s="18">
        <v>38</v>
      </c>
      <c r="P152" s="120">
        <f t="shared" si="8"/>
        <v>17</v>
      </c>
      <c r="Q152" s="90">
        <v>10.55</v>
      </c>
      <c r="R152" s="43">
        <f t="shared" si="9"/>
        <v>10.55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+'8'!J154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2</v>
      </c>
      <c r="F163" s="71"/>
      <c r="G163" s="46">
        <f t="shared" si="30"/>
        <v>2</v>
      </c>
      <c r="H163" s="78">
        <v>0</v>
      </c>
      <c r="I163" s="76">
        <v>0</v>
      </c>
      <c r="J163" s="46">
        <f t="shared" si="31"/>
        <v>2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+'8'!J175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+'8'!J180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+'8'!J185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+'8'!J193</f>
        <v>7</v>
      </c>
      <c r="F193" s="71"/>
      <c r="G193" s="46">
        <f t="shared" si="30"/>
        <v>7</v>
      </c>
      <c r="H193" s="78">
        <v>0</v>
      </c>
      <c r="I193" s="76">
        <v>0</v>
      </c>
      <c r="J193" s="46">
        <f t="shared" si="31"/>
        <v>7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+'8'!J194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+'8'!J195</f>
        <v>9</v>
      </c>
      <c r="F195" s="71"/>
      <c r="G195" s="46">
        <f t="shared" si="30"/>
        <v>9</v>
      </c>
      <c r="H195" s="78">
        <v>0</v>
      </c>
      <c r="I195" s="76">
        <v>0</v>
      </c>
      <c r="J195" s="46">
        <f t="shared" si="31"/>
        <v>9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+'8'!J196</f>
        <v>3</v>
      </c>
      <c r="F196" s="71"/>
      <c r="G196" s="46">
        <f t="shared" si="30"/>
        <v>3</v>
      </c>
      <c r="H196" s="78">
        <v>0</v>
      </c>
      <c r="I196" s="76">
        <v>0</v>
      </c>
      <c r="J196" s="46">
        <f t="shared" si="31"/>
        <v>2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0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+'8'!J205</f>
        <v>11</v>
      </c>
      <c r="F205" s="71"/>
      <c r="G205" s="46">
        <f t="shared" si="30"/>
        <v>11</v>
      </c>
      <c r="H205" s="78">
        <v>2</v>
      </c>
      <c r="I205" s="76">
        <v>0</v>
      </c>
      <c r="J205" s="46">
        <f t="shared" si="31"/>
        <v>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+'8'!J209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+'8'!J243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+'8'!J244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+'8'!J245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+'8'!J248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+'8'!J249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+'8'!J250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1446</v>
      </c>
      <c r="D251" s="10" t="s">
        <v>564</v>
      </c>
      <c r="E251" s="64">
        <f>+'8'!J251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1447</v>
      </c>
      <c r="D252" s="10" t="s">
        <v>434</v>
      </c>
      <c r="E252" s="64">
        <f>+'8'!J252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20038414</v>
      </c>
      <c r="C253" s="19" t="s">
        <v>1448</v>
      </c>
      <c r="D253" s="10" t="s">
        <v>564</v>
      </c>
      <c r="E253" s="64">
        <f>+'8'!J253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39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1449</v>
      </c>
      <c r="D254" s="10" t="s">
        <v>564</v>
      </c>
      <c r="E254" s="64">
        <f>+'8'!J254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+'8'!J258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513.98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1395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150</v>
      </c>
      <c r="O264" s="2">
        <v>150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423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822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822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 filterMode="1">
    <tabColor rgb="FFFFCCFF"/>
  </sheetPr>
  <dimension ref="A1:W346"/>
  <sheetViews>
    <sheetView zoomScale="70" zoomScaleNormal="70" workbookViewId="0">
      <pane xSplit="10" ySplit="4" topLeftCell="K5" activePane="bottomRight" state="frozen"/>
      <selection activeCell="I257" sqref="I257"/>
      <selection pane="topRight" activeCell="I257" sqref="I257"/>
      <selection pane="bottomLeft" activeCell="I257" sqref="I257"/>
      <selection pane="bottomRight" activeCell="I257" sqref="I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+'9'!J5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7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0">
        <f>SUM(M5-O5)</f>
        <v>100</v>
      </c>
      <c r="Q5" s="119">
        <v>18.97</v>
      </c>
      <c r="R5" s="43">
        <f>+K5*Q5</f>
        <v>37.94</v>
      </c>
    </row>
    <row r="6" spans="1:18" ht="25.5" hidden="1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+'9'!J6</f>
        <v>3</v>
      </c>
      <c r="F6" s="71">
        <v>9</v>
      </c>
      <c r="G6" s="46">
        <f t="shared" si="0"/>
        <v>12</v>
      </c>
      <c r="H6" s="78">
        <v>0</v>
      </c>
      <c r="I6" s="76">
        <v>0</v>
      </c>
      <c r="J6" s="46">
        <f t="shared" si="1"/>
        <v>7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>
        <v>50</v>
      </c>
      <c r="P6" s="120">
        <f t="shared" ref="P6:P80" si="3">SUM(M6-O6)</f>
        <v>450</v>
      </c>
      <c r="Q6" s="119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+'9'!J7</f>
        <v>9</v>
      </c>
      <c r="F7" s="71"/>
      <c r="G7" s="46">
        <f t="shared" si="0"/>
        <v>9</v>
      </c>
      <c r="H7" s="78">
        <v>0</v>
      </c>
      <c r="I7" s="76">
        <v>0</v>
      </c>
      <c r="J7" s="46">
        <f t="shared" si="1"/>
        <v>9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+'9'!J11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5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>
        <v>175</v>
      </c>
      <c r="P11" s="120">
        <f t="shared" si="3"/>
        <v>75</v>
      </c>
      <c r="Q11" s="119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+'9'!J15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4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>
        <v>50</v>
      </c>
      <c r="P15" s="120">
        <f t="shared" si="3"/>
        <v>50</v>
      </c>
      <c r="Q15" s="119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+'9'!J18</f>
        <v>13</v>
      </c>
      <c r="F18" s="71"/>
      <c r="G18" s="46">
        <f t="shared" si="0"/>
        <v>13</v>
      </c>
      <c r="H18" s="78">
        <v>0</v>
      </c>
      <c r="I18" s="76">
        <v>0</v>
      </c>
      <c r="J18" s="46">
        <f t="shared" si="1"/>
        <v>11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>
        <v>25</v>
      </c>
      <c r="P18" s="120">
        <f t="shared" si="3"/>
        <v>75</v>
      </c>
      <c r="Q18" s="11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+'9'!J20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+'9'!J22</f>
        <v>2</v>
      </c>
      <c r="F22" s="71">
        <v>5</v>
      </c>
      <c r="G22" s="46">
        <f t="shared" si="0"/>
        <v>7</v>
      </c>
      <c r="H22" s="78">
        <v>0</v>
      </c>
      <c r="I22" s="76">
        <v>0</v>
      </c>
      <c r="J22" s="46">
        <f t="shared" si="1"/>
        <v>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0">
        <f>SUM(M24-O24)</f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+'9'!J28</f>
        <v>8</v>
      </c>
      <c r="F28" s="71">
        <v>5</v>
      </c>
      <c r="G28" s="46">
        <f t="shared" si="5"/>
        <v>13</v>
      </c>
      <c r="H28" s="78">
        <v>0</v>
      </c>
      <c r="I28" s="76">
        <v>0</v>
      </c>
      <c r="J28" s="46">
        <f t="shared" si="6"/>
        <v>13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+'9'!J31</f>
        <v>0</v>
      </c>
      <c r="F31" s="71">
        <v>10</v>
      </c>
      <c r="G31" s="46">
        <f t="shared" si="5"/>
        <v>10</v>
      </c>
      <c r="H31" s="78">
        <v>0</v>
      </c>
      <c r="I31" s="76">
        <v>0</v>
      </c>
      <c r="J31" s="46">
        <f t="shared" si="6"/>
        <v>6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0">
        <f t="shared" si="3"/>
        <v>400</v>
      </c>
      <c r="Q31" s="119">
        <v>34.64</v>
      </c>
      <c r="R31" s="43">
        <f t="shared" si="4"/>
        <v>138.56</v>
      </c>
    </row>
    <row r="32" spans="1:18" ht="25.5" hidden="1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+'9'!J32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1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>
        <v>45</v>
      </c>
      <c r="P32" s="120">
        <f t="shared" si="3"/>
        <v>475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+'9'!J35</f>
        <v>0</v>
      </c>
      <c r="F35" s="71">
        <v>5</v>
      </c>
      <c r="G35" s="46">
        <f t="shared" si="5"/>
        <v>5</v>
      </c>
      <c r="H35" s="78">
        <v>0</v>
      </c>
      <c r="I35" s="76">
        <v>0</v>
      </c>
      <c r="J35" s="46">
        <f t="shared" si="6"/>
        <v>4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0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+'9'!J39</f>
        <v>3</v>
      </c>
      <c r="F39" s="71">
        <v>2</v>
      </c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0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+'9'!J40</f>
        <v>2</v>
      </c>
      <c r="F40" s="71">
        <v>2</v>
      </c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0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+'9'!J41</f>
        <v>1</v>
      </c>
      <c r="F41" s="71">
        <v>2</v>
      </c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+'9'!J46</f>
        <v>2</v>
      </c>
      <c r="F46" s="71">
        <v>2</v>
      </c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+'9'!J48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+'9'!J49</f>
        <v>0</v>
      </c>
      <c r="F49" s="71">
        <v>2</v>
      </c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+'9'!J50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0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>
        <v>50</v>
      </c>
      <c r="P50" s="120">
        <f t="shared" si="3"/>
        <v>50</v>
      </c>
      <c r="Q50" s="119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+'9'!J53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+'9'!J55</f>
        <v>7</v>
      </c>
      <c r="F55" s="71"/>
      <c r="G55" s="46">
        <f t="shared" si="5"/>
        <v>7</v>
      </c>
      <c r="H55" s="78">
        <v>0</v>
      </c>
      <c r="I55" s="76">
        <v>0</v>
      </c>
      <c r="J55" s="46">
        <f t="shared" si="6"/>
        <v>6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20">
        <f>SUM(M55-O55)</f>
        <v>60</v>
      </c>
      <c r="Q55" s="119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+'9'!J57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+'9'!J58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2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>
        <v>120</v>
      </c>
      <c r="P58" s="120">
        <f t="shared" si="3"/>
        <v>120</v>
      </c>
      <c r="Q58" s="119">
        <v>31.07</v>
      </c>
      <c r="R58" s="43">
        <f t="shared" si="4"/>
        <v>62.14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+'9'!J62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+'9'!J65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+'9'!J74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+'9'!J77</f>
        <v>1</v>
      </c>
      <c r="F77" s="71">
        <v>3</v>
      </c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0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+'9'!J80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0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+'9'!J81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0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+'9'!J112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12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0">
        <f>SUM(M112-O112)</f>
        <v>200</v>
      </c>
      <c r="Q112" s="119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+'9'!J113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+'9'!J115</f>
        <v>13</v>
      </c>
      <c r="F115" s="71">
        <v>10</v>
      </c>
      <c r="G115" s="46">
        <f t="shared" si="23"/>
        <v>23</v>
      </c>
      <c r="H115" s="78">
        <v>0</v>
      </c>
      <c r="I115" s="76">
        <v>0</v>
      </c>
      <c r="J115" s="46">
        <f t="shared" si="24"/>
        <v>21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0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+'9'!J116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+'9'!J117</f>
        <v>9</v>
      </c>
      <c r="F117" s="71"/>
      <c r="G117" s="46">
        <f t="shared" si="23"/>
        <v>9</v>
      </c>
      <c r="H117" s="78">
        <v>0</v>
      </c>
      <c r="I117" s="76">
        <v>0</v>
      </c>
      <c r="J117" s="46">
        <f t="shared" si="24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+'9'!J131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>
        <v>25</v>
      </c>
      <c r="P131" s="120">
        <f t="shared" si="8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+'9'!J132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+'9'!J133</f>
        <v>2</v>
      </c>
      <c r="F133" s="71">
        <v>2</v>
      </c>
      <c r="G133" s="46">
        <f t="shared" si="23"/>
        <v>4</v>
      </c>
      <c r="H133" s="78">
        <v>0</v>
      </c>
      <c r="I133" s="76">
        <v>0</v>
      </c>
      <c r="J133" s="46">
        <f t="shared" si="24"/>
        <v>2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0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+'9'!J152</f>
        <v>4</v>
      </c>
      <c r="F152" s="71"/>
      <c r="G152" s="46">
        <f t="shared" si="23"/>
        <v>4</v>
      </c>
      <c r="H152" s="78">
        <v>0</v>
      </c>
      <c r="I152" s="76">
        <v>0</v>
      </c>
      <c r="J152" s="46">
        <f t="shared" si="24"/>
        <v>4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+'9'!J154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2</v>
      </c>
      <c r="F163" s="71"/>
      <c r="G163" s="46">
        <f t="shared" si="30"/>
        <v>2</v>
      </c>
      <c r="H163" s="78">
        <v>0</v>
      </c>
      <c r="I163" s="76">
        <v>0</v>
      </c>
      <c r="J163" s="46">
        <f t="shared" si="31"/>
        <v>1</v>
      </c>
      <c r="K163" s="72">
        <v>1</v>
      </c>
      <c r="L163" s="20">
        <v>40</v>
      </c>
      <c r="M163" s="65">
        <f t="shared" si="7"/>
        <v>40</v>
      </c>
      <c r="N163" s="17" t="s">
        <v>16</v>
      </c>
      <c r="O163" s="18">
        <v>20</v>
      </c>
      <c r="P163" s="120">
        <f t="shared" si="8"/>
        <v>20</v>
      </c>
      <c r="Q163" s="119">
        <v>12.14</v>
      </c>
      <c r="R163" s="43">
        <f t="shared" si="9"/>
        <v>12.14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+'9'!J175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+'9'!J180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+'9'!J185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+'9'!J193</f>
        <v>7</v>
      </c>
      <c r="F193" s="71"/>
      <c r="G193" s="46">
        <f t="shared" si="30"/>
        <v>7</v>
      </c>
      <c r="H193" s="78">
        <v>0</v>
      </c>
      <c r="I193" s="76">
        <v>0</v>
      </c>
      <c r="J193" s="46">
        <f t="shared" si="31"/>
        <v>4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20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+'9'!J194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+'9'!J195</f>
        <v>9</v>
      </c>
      <c r="F195" s="71"/>
      <c r="G195" s="46">
        <f t="shared" si="30"/>
        <v>9</v>
      </c>
      <c r="H195" s="78">
        <v>0</v>
      </c>
      <c r="I195" s="76">
        <v>0</v>
      </c>
      <c r="J195" s="46">
        <f t="shared" si="31"/>
        <v>8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0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+'9'!J196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+'9'!J205</f>
        <v>9</v>
      </c>
      <c r="F205" s="71"/>
      <c r="G205" s="46">
        <f t="shared" si="30"/>
        <v>9</v>
      </c>
      <c r="H205" s="78">
        <v>0</v>
      </c>
      <c r="I205" s="76">
        <v>0</v>
      </c>
      <c r="J205" s="46">
        <f t="shared" si="31"/>
        <v>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+'9'!J245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+'9'!J248</f>
        <v>0</v>
      </c>
      <c r="F248" s="71">
        <v>3</v>
      </c>
      <c r="G248" s="46">
        <f t="shared" si="42"/>
        <v>3</v>
      </c>
      <c r="H248" s="78">
        <v>0</v>
      </c>
      <c r="I248" s="76">
        <v>0</v>
      </c>
      <c r="J248" s="46">
        <f t="shared" si="43"/>
        <v>2</v>
      </c>
      <c r="K248" s="72">
        <v>1</v>
      </c>
      <c r="L248" s="20">
        <v>50</v>
      </c>
      <c r="M248" s="65">
        <f t="shared" si="34"/>
        <v>50</v>
      </c>
      <c r="N248" s="17" t="s">
        <v>16</v>
      </c>
      <c r="O248" s="18"/>
      <c r="P248" s="120">
        <f t="shared" si="35"/>
        <v>50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+'9'!J249</f>
        <v>0</v>
      </c>
      <c r="F249" s="71">
        <v>3</v>
      </c>
      <c r="G249" s="46">
        <f t="shared" si="42"/>
        <v>3</v>
      </c>
      <c r="H249" s="78">
        <v>0</v>
      </c>
      <c r="I249" s="76">
        <v>0</v>
      </c>
      <c r="J249" s="46">
        <f t="shared" si="43"/>
        <v>0</v>
      </c>
      <c r="K249" s="72">
        <v>3</v>
      </c>
      <c r="L249" s="20">
        <v>50</v>
      </c>
      <c r="M249" s="65">
        <f t="shared" si="34"/>
        <v>150</v>
      </c>
      <c r="N249" s="17" t="s">
        <v>16</v>
      </c>
      <c r="O249" s="18"/>
      <c r="P249" s="120">
        <f t="shared" si="35"/>
        <v>150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+'9'!J250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1446</v>
      </c>
      <c r="D251" s="10" t="s">
        <v>564</v>
      </c>
      <c r="E251" s="64">
        <f>+'9'!J251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1447</v>
      </c>
      <c r="D252" s="10" t="s">
        <v>434</v>
      </c>
      <c r="E252" s="64">
        <f>+'9'!J252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20038414</v>
      </c>
      <c r="C253" s="19" t="s">
        <v>1448</v>
      </c>
      <c r="D253" s="10" t="s">
        <v>564</v>
      </c>
      <c r="E253" s="64">
        <f>+'9'!J253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39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1449</v>
      </c>
      <c r="D254" s="10" t="s">
        <v>564</v>
      </c>
      <c r="E254" s="64">
        <f>+'9'!J254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1376.4500000000003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3870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1050</v>
      </c>
      <c r="O264" s="2">
        <v>110</v>
      </c>
      <c r="P264" s="2">
        <v>25</v>
      </c>
      <c r="Q264" s="88">
        <v>230</v>
      </c>
      <c r="R264" s="2">
        <v>150</v>
      </c>
      <c r="S264" s="2">
        <v>85</v>
      </c>
      <c r="T264" s="2">
        <v>100</v>
      </c>
      <c r="U264" s="2">
        <v>120</v>
      </c>
      <c r="V264" s="2">
        <v>180</v>
      </c>
      <c r="W264" s="2">
        <v>50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620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2200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2200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30.00"/>
        <filter val="150.00"/>
        <filter val="180.00"/>
        <filter val="20.00"/>
        <filter val="200.00"/>
        <filter val="25"/>
        <filter val="25.00"/>
        <filter val="400.00"/>
        <filter val="50.00"/>
        <filter val="55.00"/>
        <filter val="60.00"/>
        <filter val="7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U346"/>
  <sheetViews>
    <sheetView zoomScale="70" zoomScaleNormal="70" workbookViewId="0">
      <pane xSplit="10" ySplit="4" topLeftCell="L5" activePane="bottomRight" state="frozen"/>
      <selection activeCell="I257" sqref="I257"/>
      <selection pane="topRight" activeCell="I257" sqref="I257"/>
      <selection pane="bottomLeft" activeCell="I257" sqref="I257"/>
      <selection pane="bottomRight" activeCell="I257" sqref="I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+'10'!J5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+'10'!J6</f>
        <v>7</v>
      </c>
      <c r="F6" s="71"/>
      <c r="G6" s="46">
        <f t="shared" si="0"/>
        <v>7</v>
      </c>
      <c r="H6" s="78">
        <v>0</v>
      </c>
      <c r="I6" s="76">
        <v>0</v>
      </c>
      <c r="J6" s="46">
        <f t="shared" si="1"/>
        <v>6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0">
        <f t="shared" ref="P6:P80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+'10'!J7</f>
        <v>9</v>
      </c>
      <c r="F7" s="71"/>
      <c r="G7" s="46">
        <f t="shared" si="0"/>
        <v>9</v>
      </c>
      <c r="H7" s="78">
        <v>0</v>
      </c>
      <c r="I7" s="76">
        <v>0</v>
      </c>
      <c r="J7" s="46">
        <f t="shared" si="1"/>
        <v>9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+'10'!J11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3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0">
        <f t="shared" si="3"/>
        <v>100</v>
      </c>
      <c r="Q11" s="11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+'10'!J15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+'10'!J18</f>
        <v>11</v>
      </c>
      <c r="F18" s="71"/>
      <c r="G18" s="46">
        <f t="shared" si="0"/>
        <v>11</v>
      </c>
      <c r="H18" s="78">
        <v>0</v>
      </c>
      <c r="I18" s="76">
        <v>0</v>
      </c>
      <c r="J18" s="46">
        <f t="shared" si="1"/>
        <v>11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+'10'!J20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2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>
        <v>65</v>
      </c>
      <c r="P20" s="120">
        <f t="shared" si="3"/>
        <v>65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+'10'!J22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2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0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+'10'!J28</f>
        <v>13</v>
      </c>
      <c r="F28" s="71"/>
      <c r="G28" s="46">
        <f t="shared" si="5"/>
        <v>13</v>
      </c>
      <c r="H28" s="78">
        <v>0</v>
      </c>
      <c r="I28" s="76">
        <v>0</v>
      </c>
      <c r="J28" s="46">
        <f t="shared" si="6"/>
        <v>13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+'10'!J31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+'10'!J32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0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+'10'!J35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0</v>
      </c>
      <c r="K35" s="72">
        <v>4</v>
      </c>
      <c r="L35" s="15">
        <v>130</v>
      </c>
      <c r="M35" s="65">
        <f t="shared" si="2"/>
        <v>520</v>
      </c>
      <c r="N35" s="17" t="s">
        <v>16</v>
      </c>
      <c r="O35" s="18"/>
      <c r="P35" s="120">
        <f t="shared" si="3"/>
        <v>520</v>
      </c>
      <c r="Q35" s="90">
        <v>40.799999999999997</v>
      </c>
      <c r="R35" s="43">
        <f t="shared" si="4"/>
        <v>163.19999999999999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+'10'!J39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+'10'!J40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0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+'10'!J41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+'10'!J46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+'10'!J47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+'10'!J48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50</v>
      </c>
      <c r="P48" s="23">
        <f>SUM(M48-O48)</f>
        <v>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+'10'!J49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+'10'!J50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+'10'!J53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0">
        <f>SUM(M53-O53)</f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+'10'!J55</f>
        <v>6</v>
      </c>
      <c r="F55" s="71"/>
      <c r="G55" s="46">
        <f t="shared" si="5"/>
        <v>6</v>
      </c>
      <c r="H55" s="78">
        <v>0</v>
      </c>
      <c r="I55" s="76">
        <v>0</v>
      </c>
      <c r="J55" s="46">
        <f t="shared" si="6"/>
        <v>6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+'10'!J57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+'10'!J58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+'10'!J62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2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120</v>
      </c>
      <c r="P62" s="120">
        <f t="shared" si="3"/>
        <v>120</v>
      </c>
      <c r="Q62" s="119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+'10'!J65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+'10'!J74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+'10'!J77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1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0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+'10'!J80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+'10'!J81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+'10'!J112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10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0">
        <f>SUM(M112-O112)</f>
        <v>200</v>
      </c>
      <c r="Q112" s="119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+'10'!J113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+'10'!J115</f>
        <v>21</v>
      </c>
      <c r="F115" s="71"/>
      <c r="G115" s="46">
        <f t="shared" si="23"/>
        <v>21</v>
      </c>
      <c r="H115" s="78">
        <v>0</v>
      </c>
      <c r="I115" s="76">
        <v>0</v>
      </c>
      <c r="J115" s="46">
        <f t="shared" si="24"/>
        <v>20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0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+'10'!J116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10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>
        <v>50</v>
      </c>
      <c r="P116" s="120">
        <f t="shared" si="8"/>
        <v>50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+'10'!J117</f>
        <v>9</v>
      </c>
      <c r="F117" s="71"/>
      <c r="G117" s="46">
        <f t="shared" si="23"/>
        <v>9</v>
      </c>
      <c r="H117" s="78">
        <v>0</v>
      </c>
      <c r="I117" s="76">
        <v>0</v>
      </c>
      <c r="J117" s="46">
        <f t="shared" si="24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+'10'!J131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+'10'!J133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1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0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+'10'!J152</f>
        <v>4</v>
      </c>
      <c r="F152" s="71"/>
      <c r="G152" s="46">
        <f t="shared" si="23"/>
        <v>4</v>
      </c>
      <c r="H152" s="78">
        <v>0</v>
      </c>
      <c r="I152" s="76">
        <v>0</v>
      </c>
      <c r="J152" s="46">
        <f t="shared" si="24"/>
        <v>4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+'10'!J154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1</v>
      </c>
      <c r="F163" s="71"/>
      <c r="G163" s="46">
        <f t="shared" si="30"/>
        <v>1</v>
      </c>
      <c r="H163" s="78">
        <v>0</v>
      </c>
      <c r="I163" s="76">
        <v>0</v>
      </c>
      <c r="J163" s="46">
        <f t="shared" si="31"/>
        <v>0</v>
      </c>
      <c r="K163" s="72">
        <v>1</v>
      </c>
      <c r="L163" s="20">
        <v>40</v>
      </c>
      <c r="M163" s="65">
        <f t="shared" si="7"/>
        <v>40</v>
      </c>
      <c r="N163" s="17" t="s">
        <v>16</v>
      </c>
      <c r="O163" s="18">
        <v>20</v>
      </c>
      <c r="P163" s="120">
        <f t="shared" si="8"/>
        <v>20</v>
      </c>
      <c r="Q163" s="119">
        <v>12.14</v>
      </c>
      <c r="R163" s="43">
        <f t="shared" si="9"/>
        <v>12.14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+'10'!J175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+'10'!J180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0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0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+'10'!J193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+'10'!J194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3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0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+'10'!J195</f>
        <v>8</v>
      </c>
      <c r="F195" s="71"/>
      <c r="G195" s="46">
        <f t="shared" si="30"/>
        <v>8</v>
      </c>
      <c r="H195" s="78">
        <v>0</v>
      </c>
      <c r="I195" s="76">
        <v>0</v>
      </c>
      <c r="J195" s="46">
        <f t="shared" si="31"/>
        <v>8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+'10'!J196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+'10'!J205</f>
        <v>9</v>
      </c>
      <c r="F205" s="71"/>
      <c r="G205" s="46">
        <f t="shared" si="30"/>
        <v>9</v>
      </c>
      <c r="H205" s="78">
        <v>0</v>
      </c>
      <c r="I205" s="76">
        <v>0</v>
      </c>
      <c r="J205" s="46">
        <f t="shared" si="31"/>
        <v>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+'10'!J248</f>
        <v>2</v>
      </c>
      <c r="F248" s="71"/>
      <c r="G248" s="46">
        <f t="shared" si="42"/>
        <v>2</v>
      </c>
      <c r="H248" s="78">
        <v>0</v>
      </c>
      <c r="I248" s="76">
        <v>0</v>
      </c>
      <c r="J248" s="46">
        <f t="shared" si="43"/>
        <v>2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1446</v>
      </c>
      <c r="D251" s="10" t="s">
        <v>564</v>
      </c>
      <c r="E251" s="64">
        <f>+'10'!J251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1447</v>
      </c>
      <c r="D252" s="10" t="s">
        <v>434</v>
      </c>
      <c r="E252" s="64">
        <f>+'10'!J252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20038414</v>
      </c>
      <c r="C253" s="19" t="s">
        <v>1448</v>
      </c>
      <c r="D253" s="10" t="s">
        <v>564</v>
      </c>
      <c r="E253" s="64">
        <f>+'10'!J253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39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1449</v>
      </c>
      <c r="D254" s="10" t="s">
        <v>564</v>
      </c>
      <c r="E254" s="64">
        <f>+'10'!J254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+'10'!J258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747.86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2175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875</v>
      </c>
      <c r="O264" s="2">
        <v>130</v>
      </c>
      <c r="P264" s="2">
        <v>180</v>
      </c>
      <c r="Q264" s="88">
        <v>50</v>
      </c>
      <c r="R264" s="2">
        <v>130</v>
      </c>
      <c r="S264" s="2">
        <v>100</v>
      </c>
      <c r="T264" s="2">
        <v>85</v>
      </c>
      <c r="U264" s="2">
        <v>200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305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995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995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I257" sqref="I257"/>
      <selection pane="topRight" activeCell="I257" sqref="I257"/>
      <selection pane="bottomLeft" activeCell="I257" sqref="I257"/>
      <selection pane="bottomRight" activeCell="I257" sqref="I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+'11'!J5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6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0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+'11'!J6</f>
        <v>6</v>
      </c>
      <c r="F6" s="71"/>
      <c r="G6" s="46">
        <f t="shared" si="0"/>
        <v>6</v>
      </c>
      <c r="H6" s="78">
        <v>0</v>
      </c>
      <c r="I6" s="76">
        <v>0</v>
      </c>
      <c r="J6" s="46">
        <f t="shared" si="1"/>
        <v>5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0">
        <f t="shared" ref="P6:P80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+'11'!J7</f>
        <v>9</v>
      </c>
      <c r="F7" s="71"/>
      <c r="G7" s="46">
        <f t="shared" si="0"/>
        <v>9</v>
      </c>
      <c r="H7" s="78">
        <v>0</v>
      </c>
      <c r="I7" s="76">
        <v>0</v>
      </c>
      <c r="J7" s="46">
        <f t="shared" si="1"/>
        <v>9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+'11'!J11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0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0">
        <f t="shared" si="3"/>
        <v>150</v>
      </c>
      <c r="Q11" s="119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+'11'!J15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+'11'!J18</f>
        <v>11</v>
      </c>
      <c r="F18" s="71"/>
      <c r="G18" s="46">
        <f t="shared" si="0"/>
        <v>11</v>
      </c>
      <c r="H18" s="78">
        <v>0</v>
      </c>
      <c r="I18" s="76">
        <v>0</v>
      </c>
      <c r="J18" s="46">
        <f t="shared" si="1"/>
        <v>10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25</v>
      </c>
      <c r="P18" s="120">
        <f t="shared" si="3"/>
        <v>25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+'11'!J20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0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+'11'!J22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4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50</v>
      </c>
      <c r="P22" s="120">
        <f t="shared" si="3"/>
        <v>250</v>
      </c>
      <c r="Q22" s="119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+'11'!J28</f>
        <v>13</v>
      </c>
      <c r="F28" s="71"/>
      <c r="G28" s="46">
        <f t="shared" si="5"/>
        <v>13</v>
      </c>
      <c r="H28" s="78">
        <v>0</v>
      </c>
      <c r="I28" s="76">
        <v>0</v>
      </c>
      <c r="J28" s="46">
        <f t="shared" si="6"/>
        <v>13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+'11'!J31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5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0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+'11'!J39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+'11'!J40</f>
        <v>2</v>
      </c>
      <c r="F40" s="71"/>
      <c r="G40" s="46">
        <f t="shared" si="5"/>
        <v>2</v>
      </c>
      <c r="H40" s="78">
        <v>1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+'11'!J41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0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+'11'!J46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+'11'!J48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+'11'!J49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20">
        <f>SUM(M49-O49)</f>
        <v>25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+'11'!J50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+'11'!J53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+'11'!J55</f>
        <v>6</v>
      </c>
      <c r="F55" s="71"/>
      <c r="G55" s="46">
        <f t="shared" si="5"/>
        <v>6</v>
      </c>
      <c r="H55" s="78">
        <v>1</v>
      </c>
      <c r="I55" s="76">
        <v>0</v>
      </c>
      <c r="J55" s="46">
        <f t="shared" si="6"/>
        <v>4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/>
      <c r="P55" s="120">
        <f>SUM(M55-O55)</f>
        <v>120</v>
      </c>
      <c r="Q55" s="119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+'11'!J57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0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20">
        <f t="shared" si="3"/>
        <v>170</v>
      </c>
      <c r="Q57" s="119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+'11'!J62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1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60</v>
      </c>
      <c r="P62" s="120">
        <f t="shared" si="3"/>
        <v>60</v>
      </c>
      <c r="Q62" s="119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+'11'!J65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+'11'!J74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+'11'!J77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+'11'!J80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+'11'!J81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+'11'!J112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9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0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+'11'!J113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+'11'!J115</f>
        <v>20</v>
      </c>
      <c r="F115" s="71"/>
      <c r="G115" s="46">
        <f t="shared" si="23"/>
        <v>20</v>
      </c>
      <c r="H115" s="78">
        <v>0</v>
      </c>
      <c r="I115" s="76">
        <v>0</v>
      </c>
      <c r="J115" s="46">
        <f t="shared" si="24"/>
        <v>16</v>
      </c>
      <c r="K115" s="72">
        <v>4</v>
      </c>
      <c r="L115" s="22">
        <v>60</v>
      </c>
      <c r="M115" s="65">
        <f t="shared" si="7"/>
        <v>240</v>
      </c>
      <c r="N115" s="17" t="s">
        <v>16</v>
      </c>
      <c r="O115" s="18"/>
      <c r="P115" s="120">
        <f t="shared" si="8"/>
        <v>240</v>
      </c>
      <c r="Q115" s="90">
        <v>23.61</v>
      </c>
      <c r="R115" s="43">
        <f t="shared" si="9"/>
        <v>94.44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+'11'!J116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+'11'!J117</f>
        <v>9</v>
      </c>
      <c r="F117" s="71"/>
      <c r="G117" s="46">
        <f t="shared" si="23"/>
        <v>9</v>
      </c>
      <c r="H117" s="78">
        <v>0</v>
      </c>
      <c r="I117" s="76">
        <v>0</v>
      </c>
      <c r="J117" s="46">
        <f t="shared" si="24"/>
        <v>8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20">
        <f t="shared" si="8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+'11'!J131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0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>
        <v>25</v>
      </c>
      <c r="P131" s="120">
        <f t="shared" si="8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+'11'!J133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0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0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+'11'!J152</f>
        <v>4</v>
      </c>
      <c r="F152" s="71"/>
      <c r="G152" s="46">
        <f t="shared" si="23"/>
        <v>4</v>
      </c>
      <c r="H152" s="78">
        <v>0</v>
      </c>
      <c r="I152" s="76">
        <v>0</v>
      </c>
      <c r="J152" s="46">
        <f t="shared" si="24"/>
        <v>4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+'11'!J154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+'11'!J175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+'11'!J193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3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0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+'11'!J194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+'11'!J195</f>
        <v>8</v>
      </c>
      <c r="F195" s="71"/>
      <c r="G195" s="46">
        <f t="shared" si="30"/>
        <v>8</v>
      </c>
      <c r="H195" s="78">
        <v>0</v>
      </c>
      <c r="I195" s="76">
        <v>0</v>
      </c>
      <c r="J195" s="46">
        <f t="shared" si="31"/>
        <v>8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+'11'!J196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+'11'!J205</f>
        <v>9</v>
      </c>
      <c r="F205" s="71"/>
      <c r="G205" s="46">
        <f t="shared" si="30"/>
        <v>9</v>
      </c>
      <c r="H205" s="78">
        <v>0</v>
      </c>
      <c r="I205" s="76">
        <v>0</v>
      </c>
      <c r="J205" s="46">
        <f t="shared" si="31"/>
        <v>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+'11'!J248</f>
        <v>2</v>
      </c>
      <c r="F248" s="71"/>
      <c r="G248" s="46">
        <f t="shared" si="42"/>
        <v>2</v>
      </c>
      <c r="H248" s="78">
        <v>0</v>
      </c>
      <c r="I248" s="76">
        <v>0</v>
      </c>
      <c r="J248" s="46">
        <f t="shared" si="43"/>
        <v>1</v>
      </c>
      <c r="K248" s="72">
        <v>1</v>
      </c>
      <c r="L248" s="20">
        <v>50</v>
      </c>
      <c r="M248" s="65">
        <f t="shared" si="34"/>
        <v>50</v>
      </c>
      <c r="N248" s="17" t="s">
        <v>16</v>
      </c>
      <c r="O248" s="18"/>
      <c r="P248" s="120">
        <f t="shared" si="35"/>
        <v>50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1446</v>
      </c>
      <c r="D251" s="10" t="s">
        <v>564</v>
      </c>
      <c r="E251" s="64">
        <f>+'11'!J251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1447</v>
      </c>
      <c r="D252" s="10" t="s">
        <v>434</v>
      </c>
      <c r="E252" s="64">
        <f>+'11'!J252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20038414</v>
      </c>
      <c r="C253" s="19" t="s">
        <v>1448</v>
      </c>
      <c r="D253" s="10" t="s">
        <v>564</v>
      </c>
      <c r="E253" s="64">
        <f>+'11'!J253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39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1449</v>
      </c>
      <c r="D254" s="10" t="s">
        <v>564</v>
      </c>
      <c r="E254" s="64">
        <f>+'11'!J254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+'11'!J258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636.89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2000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620</v>
      </c>
      <c r="O264" s="2">
        <v>295</v>
      </c>
      <c r="P264" s="2">
        <v>65</v>
      </c>
      <c r="Q264" s="88">
        <v>100</v>
      </c>
      <c r="R264" s="2">
        <v>60</v>
      </c>
      <c r="S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280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I257" sqref="I257"/>
      <selection pane="topRight" activeCell="I257" sqref="I257"/>
      <selection pane="bottomLeft" activeCell="I257" sqref="I257"/>
      <selection pane="bottomRight" activeCell="I257" sqref="I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+'12'!J5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4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50</v>
      </c>
      <c r="P5" s="120">
        <f>SUM(M5-O5)</f>
        <v>50</v>
      </c>
      <c r="Q5" s="119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+'12'!J6</f>
        <v>5</v>
      </c>
      <c r="F6" s="71"/>
      <c r="G6" s="46">
        <f t="shared" si="0"/>
        <v>5</v>
      </c>
      <c r="H6" s="78">
        <v>0</v>
      </c>
      <c r="I6" s="76">
        <v>0</v>
      </c>
      <c r="J6" s="46">
        <f t="shared" si="1"/>
        <v>4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0">
        <f t="shared" ref="P6:P80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+'12'!J7</f>
        <v>9</v>
      </c>
      <c r="F7" s="71"/>
      <c r="G7" s="46">
        <f t="shared" si="0"/>
        <v>9</v>
      </c>
      <c r="H7" s="78">
        <v>0</v>
      </c>
      <c r="I7" s="76">
        <v>0</v>
      </c>
      <c r="J7" s="46">
        <f t="shared" si="1"/>
        <v>9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+'12'!J11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+'12'!J15</f>
        <v>4</v>
      </c>
      <c r="F15" s="71">
        <v>3</v>
      </c>
      <c r="G15" s="46">
        <f t="shared" si="0"/>
        <v>7</v>
      </c>
      <c r="H15" s="78">
        <v>0</v>
      </c>
      <c r="I15" s="76">
        <v>0</v>
      </c>
      <c r="J15" s="46">
        <f t="shared" si="1"/>
        <v>7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+'12'!J18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8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>
        <v>50</v>
      </c>
      <c r="P18" s="120">
        <f t="shared" si="3"/>
        <v>50</v>
      </c>
      <c r="Q18" s="11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+'12'!J20</f>
        <v>1</v>
      </c>
      <c r="F20" s="71">
        <v>3</v>
      </c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0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+'12'!J22</f>
        <v>4</v>
      </c>
      <c r="F22" s="71">
        <v>3</v>
      </c>
      <c r="G22" s="46">
        <f t="shared" si="0"/>
        <v>7</v>
      </c>
      <c r="H22" s="78">
        <v>0</v>
      </c>
      <c r="I22" s="76">
        <v>0</v>
      </c>
      <c r="J22" s="46">
        <f t="shared" si="1"/>
        <v>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0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2</v>
      </c>
      <c r="F24" s="71">
        <v>3</v>
      </c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+'12'!J26</f>
        <v>0</v>
      </c>
      <c r="F26" s="71">
        <v>6</v>
      </c>
      <c r="G26" s="46">
        <f t="shared" si="0"/>
        <v>6</v>
      </c>
      <c r="H26" s="78">
        <v>0</v>
      </c>
      <c r="I26" s="76">
        <v>0</v>
      </c>
      <c r="J26" s="46">
        <f t="shared" si="1"/>
        <v>6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+'12'!J28</f>
        <v>13</v>
      </c>
      <c r="F28" s="71"/>
      <c r="G28" s="46">
        <f t="shared" si="5"/>
        <v>13</v>
      </c>
      <c r="H28" s="78">
        <v>0</v>
      </c>
      <c r="I28" s="76">
        <v>0</v>
      </c>
      <c r="J28" s="46">
        <f t="shared" si="6"/>
        <v>12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0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+'12'!J31</f>
        <v>5</v>
      </c>
      <c r="F31" s="71">
        <v>5</v>
      </c>
      <c r="G31" s="46">
        <f t="shared" si="5"/>
        <v>10</v>
      </c>
      <c r="H31" s="78">
        <v>0</v>
      </c>
      <c r="I31" s="76">
        <v>0</v>
      </c>
      <c r="J31" s="46">
        <f t="shared" si="6"/>
        <v>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0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+'12'!J39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+'12'!J40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+'12'!J41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+'12'!J46</f>
        <v>4</v>
      </c>
      <c r="F46" s="71">
        <v>2</v>
      </c>
      <c r="G46" s="46">
        <f t="shared" si="5"/>
        <v>6</v>
      </c>
      <c r="H46" s="78">
        <v>0</v>
      </c>
      <c r="I46" s="76">
        <v>0</v>
      </c>
      <c r="J46" s="46">
        <f t="shared" si="6"/>
        <v>5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25</v>
      </c>
      <c r="P46" s="120">
        <f t="shared" si="3"/>
        <v>25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+'12'!J48</f>
        <v>0</v>
      </c>
      <c r="F48" s="71">
        <v>2</v>
      </c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+'12'!J49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+'12'!J50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+'12'!J53</f>
        <v>0</v>
      </c>
      <c r="F53" s="71">
        <v>2</v>
      </c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+'12'!J55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2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>
        <v>68</v>
      </c>
      <c r="P55" s="120">
        <f>SUM(M55-O55)</f>
        <v>172</v>
      </c>
      <c r="Q55" s="119">
        <v>25.99</v>
      </c>
      <c r="R55" s="43">
        <f>+K55*Q55</f>
        <v>51.98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+'12'!J62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+'12'!J65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+'12'!J74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+'12'!J77</f>
        <v>1</v>
      </c>
      <c r="F77" s="71">
        <v>2</v>
      </c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+'12'!J80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0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29</v>
      </c>
      <c r="P80" s="120">
        <f t="shared" si="3"/>
        <v>26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+'12'!J81</f>
        <v>1</v>
      </c>
      <c r="F81" s="71">
        <v>2</v>
      </c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+'12'!J112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+'12'!J113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+'12'!J115</f>
        <v>16</v>
      </c>
      <c r="F115" s="71"/>
      <c r="G115" s="46">
        <f t="shared" si="23"/>
        <v>16</v>
      </c>
      <c r="H115" s="78">
        <v>0</v>
      </c>
      <c r="I115" s="76">
        <v>0</v>
      </c>
      <c r="J115" s="46">
        <f t="shared" si="24"/>
        <v>12</v>
      </c>
      <c r="K115" s="72">
        <v>4</v>
      </c>
      <c r="L115" s="22">
        <v>60</v>
      </c>
      <c r="M115" s="65">
        <f t="shared" si="7"/>
        <v>240</v>
      </c>
      <c r="N115" s="17" t="s">
        <v>16</v>
      </c>
      <c r="O115" s="18"/>
      <c r="P115" s="120">
        <f t="shared" si="8"/>
        <v>240</v>
      </c>
      <c r="Q115" s="90">
        <v>23.61</v>
      </c>
      <c r="R115" s="43">
        <f t="shared" si="9"/>
        <v>94.44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+'12'!J116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+'12'!J117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+'12'!J131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+'12'!J133</f>
        <v>0</v>
      </c>
      <c r="F133" s="71">
        <v>2</v>
      </c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+'12'!J152</f>
        <v>4</v>
      </c>
      <c r="F152" s="71"/>
      <c r="G152" s="46">
        <f t="shared" si="23"/>
        <v>4</v>
      </c>
      <c r="H152" s="78">
        <v>0</v>
      </c>
      <c r="I152" s="76">
        <v>0</v>
      </c>
      <c r="J152" s="46">
        <f t="shared" si="24"/>
        <v>4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+'12'!J154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+'12'!J175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+'12'!J193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0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20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+'12'!J194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+'12'!J195</f>
        <v>8</v>
      </c>
      <c r="F195" s="71"/>
      <c r="G195" s="46">
        <f t="shared" si="30"/>
        <v>8</v>
      </c>
      <c r="H195" s="78">
        <v>0</v>
      </c>
      <c r="I195" s="76">
        <v>0</v>
      </c>
      <c r="J195" s="46">
        <f t="shared" si="31"/>
        <v>7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0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+'12'!J196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+'12'!J205</f>
        <v>9</v>
      </c>
      <c r="F205" s="71"/>
      <c r="G205" s="46">
        <f t="shared" si="30"/>
        <v>9</v>
      </c>
      <c r="H205" s="78">
        <v>0</v>
      </c>
      <c r="I205" s="76">
        <v>0</v>
      </c>
      <c r="J205" s="46">
        <f t="shared" si="31"/>
        <v>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+'12'!J248</f>
        <v>1</v>
      </c>
      <c r="F248" s="71"/>
      <c r="G248" s="46">
        <f t="shared" si="42"/>
        <v>1</v>
      </c>
      <c r="H248" s="78">
        <v>0</v>
      </c>
      <c r="I248" s="76">
        <v>0</v>
      </c>
      <c r="J248" s="46">
        <f t="shared" si="43"/>
        <v>0</v>
      </c>
      <c r="K248" s="72">
        <v>1</v>
      </c>
      <c r="L248" s="20">
        <v>50</v>
      </c>
      <c r="M248" s="65">
        <f t="shared" si="34"/>
        <v>50</v>
      </c>
      <c r="N248" s="17" t="s">
        <v>16</v>
      </c>
      <c r="O248" s="18"/>
      <c r="P248" s="120">
        <f t="shared" si="35"/>
        <v>50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1446</v>
      </c>
      <c r="D251" s="10" t="s">
        <v>564</v>
      </c>
      <c r="E251" s="64">
        <f>+'12'!J251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1447</v>
      </c>
      <c r="D252" s="10" t="s">
        <v>434</v>
      </c>
      <c r="E252" s="64">
        <f>+'12'!J252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20038414</v>
      </c>
      <c r="C253" s="19" t="s">
        <v>1448</v>
      </c>
      <c r="D253" s="10" t="s">
        <v>564</v>
      </c>
      <c r="E253" s="64">
        <f>+'12'!J253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39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1449</v>
      </c>
      <c r="D254" s="10" t="s">
        <v>564</v>
      </c>
      <c r="E254" s="64">
        <f>+'12'!J254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558.89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1540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248</v>
      </c>
      <c r="O264" s="2">
        <v>220</v>
      </c>
      <c r="P264" s="2">
        <v>28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222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1070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I257" sqref="I257"/>
      <selection pane="topRight" activeCell="I257" sqref="I257"/>
      <selection pane="bottomLeft" activeCell="I257" sqref="I257"/>
      <selection pane="bottomRight" activeCell="I257" sqref="I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+'13'!J5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2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25</v>
      </c>
      <c r="P5" s="120">
        <f>SUM(M5-O5)</f>
        <v>75</v>
      </c>
      <c r="Q5" s="119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+'13'!J6</f>
        <v>4</v>
      </c>
      <c r="F6" s="71"/>
      <c r="G6" s="46">
        <f t="shared" si="0"/>
        <v>4</v>
      </c>
      <c r="H6" s="78">
        <v>0</v>
      </c>
      <c r="I6" s="76">
        <v>0</v>
      </c>
      <c r="J6" s="46">
        <f t="shared" si="1"/>
        <v>4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+'13'!J7</f>
        <v>9</v>
      </c>
      <c r="F7" s="71"/>
      <c r="G7" s="46">
        <f t="shared" si="0"/>
        <v>9</v>
      </c>
      <c r="H7" s="78">
        <v>0</v>
      </c>
      <c r="I7" s="76">
        <v>0</v>
      </c>
      <c r="J7" s="46">
        <f t="shared" si="1"/>
        <v>9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+'13'!J11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+'13'!J15</f>
        <v>7</v>
      </c>
      <c r="F15" s="71"/>
      <c r="G15" s="46">
        <f t="shared" si="0"/>
        <v>7</v>
      </c>
      <c r="H15" s="78">
        <v>0</v>
      </c>
      <c r="I15" s="76">
        <v>0</v>
      </c>
      <c r="J15" s="46">
        <f t="shared" si="1"/>
        <v>6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>
        <v>25</v>
      </c>
      <c r="P15" s="120">
        <f t="shared" si="3"/>
        <v>25</v>
      </c>
      <c r="Q15" s="119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+'13'!J18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hidden="1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+'13'!J20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0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>
        <v>50</v>
      </c>
      <c r="P20" s="120">
        <f t="shared" si="3"/>
        <v>145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+'13'!J22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4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0">
        <f t="shared" si="3"/>
        <v>200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0">
        <f>SUM(M24-O24)</f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+'13'!J26</f>
        <v>6</v>
      </c>
      <c r="F26" s="71"/>
      <c r="G26" s="46">
        <f t="shared" si="0"/>
        <v>6</v>
      </c>
      <c r="H26" s="78">
        <v>0</v>
      </c>
      <c r="I26" s="76">
        <v>0</v>
      </c>
      <c r="J26" s="46">
        <f t="shared" si="1"/>
        <v>6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+'13'!J28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8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>
        <v>200</v>
      </c>
      <c r="P28" s="120">
        <f t="shared" si="3"/>
        <v>200</v>
      </c>
      <c r="Q28" s="119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+'13'!J31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7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0">
        <f t="shared" si="3"/>
        <v>200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+'13'!J32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+'13'!J39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+'13'!J40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+'13'!J41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+'13'!J46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0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+'13'!J48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+'13'!J49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+'13'!J50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+'13'!J53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+'13'!J55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+'13'!J59</f>
        <v>0</v>
      </c>
      <c r="F59" s="71">
        <v>1</v>
      </c>
      <c r="G59" s="46">
        <f t="shared" si="5"/>
        <v>1</v>
      </c>
      <c r="H59" s="78">
        <v>0</v>
      </c>
      <c r="I59" s="76">
        <v>0</v>
      </c>
      <c r="J59" s="46">
        <f t="shared" si="6"/>
        <v>0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/>
      <c r="P59" s="120">
        <f t="shared" si="3"/>
        <v>120</v>
      </c>
      <c r="Q59" s="119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+'13'!J62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+'13'!J65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+'13'!J74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+'13'!J77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+'13'!J81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+'13'!J112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+'13'!J113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+'13'!J115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11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0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+'13'!J116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7</v>
      </c>
      <c r="K116" s="72">
        <v>3</v>
      </c>
      <c r="L116" s="22">
        <v>100</v>
      </c>
      <c r="M116" s="65">
        <f t="shared" si="7"/>
        <v>300</v>
      </c>
      <c r="N116" s="17" t="s">
        <v>16</v>
      </c>
      <c r="O116" s="18"/>
      <c r="P116" s="120">
        <f t="shared" si="8"/>
        <v>300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+'13'!J117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+'13'!J133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+'13'!J152</f>
        <v>4</v>
      </c>
      <c r="F152" s="71"/>
      <c r="G152" s="46">
        <f t="shared" si="23"/>
        <v>4</v>
      </c>
      <c r="H152" s="78">
        <v>0</v>
      </c>
      <c r="I152" s="76">
        <v>0</v>
      </c>
      <c r="J152" s="46">
        <f t="shared" si="24"/>
        <v>4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+'13'!J154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+'13'!J175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9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0">
        <f>SUM(M175-O175)</f>
        <v>100</v>
      </c>
      <c r="Q175" s="119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+'13'!J193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+'13'!J194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+'13'!J195</f>
        <v>7</v>
      </c>
      <c r="F195" s="71"/>
      <c r="G195" s="46">
        <f t="shared" si="30"/>
        <v>7</v>
      </c>
      <c r="H195" s="78">
        <v>0</v>
      </c>
      <c r="I195" s="76">
        <v>0</v>
      </c>
      <c r="J195" s="46">
        <f t="shared" si="31"/>
        <v>5</v>
      </c>
      <c r="K195" s="72">
        <v>2</v>
      </c>
      <c r="L195" s="20">
        <v>60</v>
      </c>
      <c r="M195" s="65">
        <f t="shared" si="34"/>
        <v>120</v>
      </c>
      <c r="N195" s="17" t="s">
        <v>16</v>
      </c>
      <c r="O195" s="18"/>
      <c r="P195" s="120">
        <f t="shared" si="35"/>
        <v>120</v>
      </c>
      <c r="Q195" s="90">
        <v>38</v>
      </c>
      <c r="R195" s="43">
        <f t="shared" si="36"/>
        <v>76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+'13'!J196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+'13'!J205</f>
        <v>9</v>
      </c>
      <c r="F205" s="71"/>
      <c r="G205" s="46">
        <f t="shared" si="30"/>
        <v>9</v>
      </c>
      <c r="H205" s="78">
        <v>0</v>
      </c>
      <c r="I205" s="76">
        <v>0</v>
      </c>
      <c r="J205" s="46">
        <f t="shared" si="31"/>
        <v>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1446</v>
      </c>
      <c r="D251" s="10" t="s">
        <v>564</v>
      </c>
      <c r="E251" s="64">
        <f>+'13'!J251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1447</v>
      </c>
      <c r="D252" s="10" t="s">
        <v>434</v>
      </c>
      <c r="E252" s="64">
        <f>+'13'!J252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20038414</v>
      </c>
      <c r="C253" s="19" t="s">
        <v>1448</v>
      </c>
      <c r="D253" s="10" t="s">
        <v>564</v>
      </c>
      <c r="E253" s="64">
        <f>+'13'!J253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39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1449</v>
      </c>
      <c r="D254" s="10" t="s">
        <v>564</v>
      </c>
      <c r="E254" s="64">
        <f>+'13'!J254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646.78999999999985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1995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270</v>
      </c>
      <c r="O264" s="2">
        <v>120</v>
      </c>
      <c r="P264" s="2">
        <v>50</v>
      </c>
      <c r="Q264" s="88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1425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200.00"/>
        <filter val="25.00"/>
        <filter val="300.00"/>
        <filter val="50"/>
        <filter val="50.00"/>
        <filter val="60.00"/>
        <filter val="7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I257" sqref="I257"/>
      <selection pane="topRight" activeCell="I257" sqref="I257"/>
      <selection pane="bottomLeft" activeCell="I257" sqref="I257"/>
      <selection pane="bottomRight" activeCell="I257" sqref="I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+'14'!J5</f>
        <v>2</v>
      </c>
      <c r="F5" s="71"/>
      <c r="G5" s="46">
        <f t="shared" ref="G5:G26" si="0">E5+F5</f>
        <v>2</v>
      </c>
      <c r="H5" s="78">
        <v>0</v>
      </c>
      <c r="I5" s="76">
        <v>0</v>
      </c>
      <c r="J5" s="46">
        <f t="shared" ref="J5:J26" si="1">+G5-H5-K5-I5</f>
        <v>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0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+'14'!J6</f>
        <v>4</v>
      </c>
      <c r="F6" s="71"/>
      <c r="G6" s="46">
        <f t="shared" si="0"/>
        <v>4</v>
      </c>
      <c r="H6" s="78">
        <v>0</v>
      </c>
      <c r="I6" s="76">
        <v>0</v>
      </c>
      <c r="J6" s="46">
        <f t="shared" si="1"/>
        <v>4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+'14'!J7</f>
        <v>9</v>
      </c>
      <c r="F7" s="71"/>
      <c r="G7" s="46">
        <f t="shared" si="0"/>
        <v>9</v>
      </c>
      <c r="H7" s="78">
        <v>0</v>
      </c>
      <c r="I7" s="76">
        <v>0</v>
      </c>
      <c r="J7" s="46">
        <f t="shared" si="1"/>
        <v>9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+'14'!J11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+'14'!J15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6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+'14'!J18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5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>
        <v>75</v>
      </c>
      <c r="P18" s="120">
        <f t="shared" si="3"/>
        <v>75</v>
      </c>
      <c r="Q18" s="119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+'14'!J20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+'14'!J22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3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0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+'14'!J26</f>
        <v>6</v>
      </c>
      <c r="F26" s="71">
        <v>3</v>
      </c>
      <c r="G26" s="46">
        <f t="shared" si="0"/>
        <v>9</v>
      </c>
      <c r="H26" s="78">
        <v>0</v>
      </c>
      <c r="I26" s="76">
        <v>0</v>
      </c>
      <c r="J26" s="46">
        <f t="shared" si="1"/>
        <v>9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+'14'!J28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+'14'!J31</f>
        <v>7</v>
      </c>
      <c r="F31" s="71">
        <v>5</v>
      </c>
      <c r="G31" s="46">
        <f t="shared" si="5"/>
        <v>12</v>
      </c>
      <c r="H31" s="78">
        <v>0</v>
      </c>
      <c r="I31" s="76">
        <v>0</v>
      </c>
      <c r="J31" s="46">
        <f t="shared" si="6"/>
        <v>12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+'14'!J32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+'14'!J35</f>
        <v>0</v>
      </c>
      <c r="F35" s="71">
        <v>3</v>
      </c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+'14'!J39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+'14'!J40</f>
        <v>1</v>
      </c>
      <c r="F40" s="71">
        <v>2</v>
      </c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+'14'!J41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+'14'!J46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0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+'14'!J48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+'14'!J49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0">
        <f>SUM(M49-O49)</f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+'14'!J50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+'14'!J53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+'14'!J55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+'14'!J62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+'14'!J65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20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+'14'!J74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+'14'!J77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0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+'14'!J80</f>
        <v>0</v>
      </c>
      <c r="F80" s="71">
        <v>2</v>
      </c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0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+'14'!J81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+'14'!J112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+'14'!J113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+'14'!J115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11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+'14'!J116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6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0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+'14'!J117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+'14'!J131</f>
        <v>0</v>
      </c>
      <c r="F131" s="71">
        <v>2</v>
      </c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+'14'!J133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1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0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+'14'!J152</f>
        <v>4</v>
      </c>
      <c r="F152" s="71"/>
      <c r="G152" s="46">
        <f t="shared" si="23"/>
        <v>4</v>
      </c>
      <c r="H152" s="78">
        <v>0</v>
      </c>
      <c r="I152" s="76">
        <v>0</v>
      </c>
      <c r="J152" s="46">
        <f t="shared" si="24"/>
        <v>4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+'14'!J154</f>
        <v>2</v>
      </c>
      <c r="F154" s="71">
        <v>2</v>
      </c>
      <c r="G154" s="46">
        <f t="shared" si="23"/>
        <v>4</v>
      </c>
      <c r="H154" s="78">
        <v>0</v>
      </c>
      <c r="I154" s="76">
        <v>0</v>
      </c>
      <c r="J154" s="46">
        <f t="shared" si="24"/>
        <v>2</v>
      </c>
      <c r="K154" s="72">
        <v>2</v>
      </c>
      <c r="L154" s="20">
        <v>25</v>
      </c>
      <c r="M154" s="65">
        <f>+L154*K154</f>
        <v>50</v>
      </c>
      <c r="N154" s="17" t="s">
        <v>16</v>
      </c>
      <c r="O154" s="18"/>
      <c r="P154" s="120">
        <f>SUM(M154-O154)</f>
        <v>50</v>
      </c>
      <c r="Q154" s="90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+'14'!J175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+'14'!J193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+'14'!J194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+'14'!J195</f>
        <v>5</v>
      </c>
      <c r="F195" s="71"/>
      <c r="G195" s="46">
        <f t="shared" si="30"/>
        <v>5</v>
      </c>
      <c r="H195" s="78">
        <v>0</v>
      </c>
      <c r="I195" s="76">
        <v>0</v>
      </c>
      <c r="J195" s="46">
        <f t="shared" si="31"/>
        <v>5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+'14'!J196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1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0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+'14'!J205</f>
        <v>9</v>
      </c>
      <c r="F205" s="71"/>
      <c r="G205" s="46">
        <f t="shared" si="30"/>
        <v>9</v>
      </c>
      <c r="H205" s="78">
        <v>0</v>
      </c>
      <c r="I205" s="76">
        <v>0</v>
      </c>
      <c r="J205" s="46">
        <f t="shared" si="31"/>
        <v>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1446</v>
      </c>
      <c r="D251" s="10" t="s">
        <v>564</v>
      </c>
      <c r="E251" s="64">
        <f>+'14'!J251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1447</v>
      </c>
      <c r="D252" s="10" t="s">
        <v>434</v>
      </c>
      <c r="E252" s="64">
        <f>+'14'!J252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20038414</v>
      </c>
      <c r="C253" s="19" t="s">
        <v>1448</v>
      </c>
      <c r="D253" s="10" t="s">
        <v>564</v>
      </c>
      <c r="E253" s="64">
        <f>+'14'!J253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39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1449</v>
      </c>
      <c r="D254" s="10" t="s">
        <v>564</v>
      </c>
      <c r="E254" s="64">
        <f>+'14'!J254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346.70000000000005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875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220</v>
      </c>
      <c r="O264" s="2">
        <v>120</v>
      </c>
      <c r="P264" s="2">
        <v>50</v>
      </c>
      <c r="Q264" s="88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555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I257" sqref="I257"/>
      <selection pane="topRight" activeCell="I257" sqref="I257"/>
      <selection pane="bottomLeft" activeCell="I257" sqref="I257"/>
      <selection pane="bottomRight" activeCell="I257" sqref="I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+'15'!J5</f>
        <v>1</v>
      </c>
      <c r="F5" s="71"/>
      <c r="G5" s="46">
        <f t="shared" ref="G5:G26" si="0">E5+F5</f>
        <v>1</v>
      </c>
      <c r="H5" s="78">
        <v>0</v>
      </c>
      <c r="I5" s="76">
        <v>0</v>
      </c>
      <c r="J5" s="46">
        <f t="shared" ref="J5:J26" si="1">+G5-H5-K5-I5</f>
        <v>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+'15'!J6</f>
        <v>4</v>
      </c>
      <c r="F6" s="71">
        <v>5</v>
      </c>
      <c r="G6" s="46">
        <f t="shared" si="0"/>
        <v>9</v>
      </c>
      <c r="H6" s="78">
        <v>0</v>
      </c>
      <c r="I6" s="76">
        <v>0</v>
      </c>
      <c r="J6" s="46">
        <f t="shared" si="1"/>
        <v>9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+'15'!J7</f>
        <v>9</v>
      </c>
      <c r="F7" s="71"/>
      <c r="G7" s="46">
        <f t="shared" si="0"/>
        <v>9</v>
      </c>
      <c r="H7" s="78">
        <v>0</v>
      </c>
      <c r="I7" s="76">
        <v>0</v>
      </c>
      <c r="J7" s="46">
        <f t="shared" si="1"/>
        <v>9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+'15'!J11</f>
        <v>0</v>
      </c>
      <c r="F11" s="71">
        <v>5</v>
      </c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+'15'!J15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6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+'15'!J18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+'15'!J20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+'15'!J22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+'15'!J26</f>
        <v>9</v>
      </c>
      <c r="F26" s="71"/>
      <c r="G26" s="46">
        <f t="shared" si="0"/>
        <v>9</v>
      </c>
      <c r="H26" s="78">
        <v>0</v>
      </c>
      <c r="I26" s="76">
        <v>0</v>
      </c>
      <c r="J26" s="46">
        <f t="shared" si="1"/>
        <v>9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+'15'!J28</f>
        <v>8</v>
      </c>
      <c r="F28" s="71"/>
      <c r="G28" s="46">
        <f t="shared" si="5"/>
        <v>8</v>
      </c>
      <c r="H28" s="78">
        <v>1</v>
      </c>
      <c r="I28" s="76">
        <v>0</v>
      </c>
      <c r="J28" s="46">
        <f t="shared" si="6"/>
        <v>6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0">
        <f t="shared" si="3"/>
        <v>50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+'15'!J31</f>
        <v>12</v>
      </c>
      <c r="F31" s="71"/>
      <c r="G31" s="46">
        <f t="shared" si="5"/>
        <v>12</v>
      </c>
      <c r="H31" s="78">
        <v>0</v>
      </c>
      <c r="I31" s="76">
        <v>0</v>
      </c>
      <c r="J31" s="46">
        <f t="shared" si="6"/>
        <v>5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/>
      <c r="P31" s="120">
        <f t="shared" si="3"/>
        <v>700</v>
      </c>
      <c r="Q31" s="119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+'15'!J32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+'15'!J35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+'15'!J39</f>
        <v>4</v>
      </c>
      <c r="F39" s="71"/>
      <c r="G39" s="46">
        <f t="shared" si="5"/>
        <v>4</v>
      </c>
      <c r="H39" s="78">
        <v>2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+'15'!J40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+'15'!J41</f>
        <v>2</v>
      </c>
      <c r="F41" s="71"/>
      <c r="G41" s="46">
        <f t="shared" si="5"/>
        <v>2</v>
      </c>
      <c r="H41" s="78">
        <v>1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+'15'!J46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+'15'!J48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+'15'!J49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+'15'!J50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+'15'!J53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+'15'!J55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+'15'!J58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+'15'!J62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+'15'!J65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20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+'15'!J74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+'15'!J77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+'15'!J80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+'15'!J81</f>
        <v>3</v>
      </c>
      <c r="F81" s="71"/>
      <c r="G81" s="46">
        <f t="shared" si="5"/>
        <v>3</v>
      </c>
      <c r="H81" s="78">
        <v>1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+'15'!J112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+'15'!J113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+'15'!J115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11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+'15'!J116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5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0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+'15'!J117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+'15'!J131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+'15'!J133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0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25</v>
      </c>
      <c r="P133" s="120">
        <f t="shared" si="8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+'15'!J152</f>
        <v>4</v>
      </c>
      <c r="F152" s="71"/>
      <c r="G152" s="46">
        <f t="shared" si="23"/>
        <v>4</v>
      </c>
      <c r="H152" s="78">
        <v>0</v>
      </c>
      <c r="I152" s="76">
        <v>0</v>
      </c>
      <c r="J152" s="46">
        <f t="shared" si="24"/>
        <v>4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+'15'!J154</f>
        <v>2</v>
      </c>
      <c r="F154" s="71"/>
      <c r="G154" s="46">
        <f t="shared" si="23"/>
        <v>2</v>
      </c>
      <c r="H154" s="78">
        <v>2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+'15'!J175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+'15'!J193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+'15'!J194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+'15'!J195</f>
        <v>5</v>
      </c>
      <c r="F195" s="71"/>
      <c r="G195" s="46">
        <f t="shared" si="30"/>
        <v>5</v>
      </c>
      <c r="H195" s="78">
        <v>0</v>
      </c>
      <c r="I195" s="76">
        <v>0</v>
      </c>
      <c r="J195" s="46">
        <f t="shared" si="31"/>
        <v>5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+'15'!J196</f>
        <v>1</v>
      </c>
      <c r="F196" s="71"/>
      <c r="G196" s="46">
        <f t="shared" si="30"/>
        <v>1</v>
      </c>
      <c r="H196" s="78">
        <v>0</v>
      </c>
      <c r="I196" s="76">
        <v>0</v>
      </c>
      <c r="J196" s="46">
        <f t="shared" si="31"/>
        <v>1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+'15'!J205</f>
        <v>9</v>
      </c>
      <c r="F205" s="71"/>
      <c r="G205" s="46">
        <f t="shared" si="30"/>
        <v>9</v>
      </c>
      <c r="H205" s="78">
        <v>0</v>
      </c>
      <c r="I205" s="76">
        <v>0</v>
      </c>
      <c r="J205" s="46">
        <f t="shared" si="31"/>
        <v>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1446</v>
      </c>
      <c r="D251" s="10" t="s">
        <v>564</v>
      </c>
      <c r="E251" s="64">
        <f>+'15'!J251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1447</v>
      </c>
      <c r="D252" s="10" t="s">
        <v>434</v>
      </c>
      <c r="E252" s="64">
        <f>+'15'!J252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20038414</v>
      </c>
      <c r="C253" s="19" t="s">
        <v>1448</v>
      </c>
      <c r="D253" s="10" t="s">
        <v>564</v>
      </c>
      <c r="E253" s="64">
        <f>+'15'!J253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39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1449</v>
      </c>
      <c r="D254" s="10" t="s">
        <v>564</v>
      </c>
      <c r="E254" s="64">
        <f>+'15'!J254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333.07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1000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200</v>
      </c>
      <c r="O264" s="2">
        <v>100</v>
      </c>
      <c r="P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A2" sqref="A2:O2"/>
      <selection pane="topRight" activeCell="A2" sqref="A2:O2"/>
      <selection pane="bottomLeft" activeCell="A2" sqref="A2:O2"/>
      <selection pane="bottomRight" activeCell="N17" sqref="N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+'16'!J5</f>
        <v>1</v>
      </c>
      <c r="F5" s="71">
        <v>10</v>
      </c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+'16'!J6</f>
        <v>9</v>
      </c>
      <c r="F6" s="71">
        <v>10</v>
      </c>
      <c r="G6" s="46">
        <f t="shared" si="0"/>
        <v>19</v>
      </c>
      <c r="H6" s="78">
        <v>0</v>
      </c>
      <c r="I6" s="76">
        <v>0</v>
      </c>
      <c r="J6" s="46">
        <f t="shared" si="1"/>
        <v>19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+'16'!J7</f>
        <v>9</v>
      </c>
      <c r="F7" s="71"/>
      <c r="G7" s="46">
        <f t="shared" si="0"/>
        <v>9</v>
      </c>
      <c r="H7" s="78">
        <v>0</v>
      </c>
      <c r="I7" s="76">
        <v>0</v>
      </c>
      <c r="J7" s="46">
        <f t="shared" si="1"/>
        <v>9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+'16'!J11</f>
        <v>5</v>
      </c>
      <c r="F11" s="71">
        <v>10</v>
      </c>
      <c r="G11" s="46">
        <f t="shared" si="0"/>
        <v>15</v>
      </c>
      <c r="H11" s="78">
        <v>0</v>
      </c>
      <c r="I11" s="76">
        <v>0</v>
      </c>
      <c r="J11" s="46">
        <f t="shared" si="1"/>
        <v>15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+'16'!J15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6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+'16'!J18</f>
        <v>5</v>
      </c>
      <c r="F18" s="71">
        <v>4</v>
      </c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+'16'!J20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+'16'!J22</f>
        <v>3</v>
      </c>
      <c r="F22" s="71">
        <v>5</v>
      </c>
      <c r="G22" s="46">
        <f t="shared" si="0"/>
        <v>8</v>
      </c>
      <c r="H22" s="78">
        <v>0</v>
      </c>
      <c r="I22" s="76">
        <v>0</v>
      </c>
      <c r="J22" s="46">
        <f t="shared" si="1"/>
        <v>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4</v>
      </c>
      <c r="F24" s="71">
        <v>5</v>
      </c>
      <c r="G24" s="46">
        <f t="shared" si="0"/>
        <v>9</v>
      </c>
      <c r="H24" s="78">
        <v>0</v>
      </c>
      <c r="I24" s="76">
        <v>0</v>
      </c>
      <c r="J24" s="46">
        <f t="shared" si="1"/>
        <v>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+'16'!J26</f>
        <v>9</v>
      </c>
      <c r="F26" s="71">
        <v>5</v>
      </c>
      <c r="G26" s="46">
        <f t="shared" si="0"/>
        <v>14</v>
      </c>
      <c r="H26" s="78">
        <v>0</v>
      </c>
      <c r="I26" s="76">
        <v>0</v>
      </c>
      <c r="J26" s="46">
        <f t="shared" si="1"/>
        <v>14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+'16'!J28</f>
        <v>6</v>
      </c>
      <c r="F28" s="71">
        <v>3</v>
      </c>
      <c r="G28" s="46">
        <f t="shared" si="5"/>
        <v>9</v>
      </c>
      <c r="H28" s="78">
        <v>0</v>
      </c>
      <c r="I28" s="76">
        <v>0</v>
      </c>
      <c r="J28" s="46">
        <f t="shared" si="6"/>
        <v>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+'16'!J31</f>
        <v>5</v>
      </c>
      <c r="F31" s="71">
        <v>10</v>
      </c>
      <c r="G31" s="46">
        <f t="shared" si="5"/>
        <v>15</v>
      </c>
      <c r="H31" s="78">
        <v>0</v>
      </c>
      <c r="I31" s="76">
        <v>0</v>
      </c>
      <c r="J31" s="46">
        <f t="shared" si="6"/>
        <v>13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0">
        <f t="shared" si="3"/>
        <v>200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+'16'!J32</f>
        <v>3</v>
      </c>
      <c r="F32" s="71">
        <v>3</v>
      </c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+'16'!J35</f>
        <v>3</v>
      </c>
      <c r="F35" s="71">
        <v>3</v>
      </c>
      <c r="G35" s="46">
        <f t="shared" si="5"/>
        <v>6</v>
      </c>
      <c r="H35" s="78">
        <v>0</v>
      </c>
      <c r="I35" s="76">
        <v>0</v>
      </c>
      <c r="J35" s="46">
        <f t="shared" si="6"/>
        <v>6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+'16'!J39</f>
        <v>2</v>
      </c>
      <c r="F39" s="71">
        <v>2</v>
      </c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0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+'16'!J40</f>
        <v>3</v>
      </c>
      <c r="F40" s="71">
        <v>2</v>
      </c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+'16'!J41</f>
        <v>1</v>
      </c>
      <c r="F41" s="71">
        <v>2</v>
      </c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+'16'!J46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2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25</v>
      </c>
      <c r="P46" s="120">
        <f t="shared" si="3"/>
        <v>25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+'16'!J48</f>
        <v>2</v>
      </c>
      <c r="F48" s="71">
        <v>2</v>
      </c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+'16'!J49</f>
        <v>0</v>
      </c>
      <c r="F49" s="71">
        <v>2</v>
      </c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+'16'!J50</f>
        <v>0</v>
      </c>
      <c r="F50" s="71">
        <v>4</v>
      </c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+'16'!J53</f>
        <v>2</v>
      </c>
      <c r="F53" s="71">
        <v>2</v>
      </c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+'16'!J55</f>
        <v>2</v>
      </c>
      <c r="F55" s="71">
        <v>2</v>
      </c>
      <c r="G55" s="46">
        <f t="shared" si="5"/>
        <v>4</v>
      </c>
      <c r="H55" s="78">
        <v>0</v>
      </c>
      <c r="I55" s="76">
        <v>0</v>
      </c>
      <c r="J55" s="46">
        <f t="shared" si="6"/>
        <v>2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>
        <v>60</v>
      </c>
      <c r="P55" s="120">
        <f>SUM(M55-O55)</f>
        <v>180</v>
      </c>
      <c r="Q55" s="119">
        <v>25.99</v>
      </c>
      <c r="R55" s="43">
        <f>+K55*Q55</f>
        <v>51.98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+'16'!J57</f>
        <v>0</v>
      </c>
      <c r="F57" s="71">
        <v>2</v>
      </c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+'16'!J58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+'16'!J62</f>
        <v>1</v>
      </c>
      <c r="F62" s="71">
        <v>4</v>
      </c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+'16'!J65</f>
        <v>0</v>
      </c>
      <c r="F65" s="71">
        <v>2</v>
      </c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+'16'!J66</f>
        <v>0</v>
      </c>
      <c r="F66" s="71">
        <v>2</v>
      </c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+'16'!J74</f>
        <v>0</v>
      </c>
      <c r="F74" s="71">
        <v>4</v>
      </c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0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+'16'!J77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+'16'!J80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+'16'!J81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+'16'!J112</f>
        <v>9</v>
      </c>
      <c r="F112" s="71">
        <v>10</v>
      </c>
      <c r="G112" s="46">
        <f t="shared" si="23"/>
        <v>19</v>
      </c>
      <c r="H112" s="78">
        <v>0</v>
      </c>
      <c r="I112" s="76">
        <v>0</v>
      </c>
      <c r="J112" s="46">
        <f t="shared" si="24"/>
        <v>19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+'16'!J113</f>
        <v>2</v>
      </c>
      <c r="F113" s="71">
        <v>5</v>
      </c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+'16'!J115</f>
        <v>11</v>
      </c>
      <c r="F115" s="71">
        <v>10</v>
      </c>
      <c r="G115" s="46">
        <f t="shared" si="23"/>
        <v>21</v>
      </c>
      <c r="H115" s="78">
        <v>0</v>
      </c>
      <c r="I115" s="76">
        <v>0</v>
      </c>
      <c r="J115" s="46">
        <f t="shared" si="24"/>
        <v>19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0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+'16'!J116</f>
        <v>5</v>
      </c>
      <c r="F116" s="71">
        <v>10</v>
      </c>
      <c r="G116" s="46">
        <f t="shared" si="23"/>
        <v>15</v>
      </c>
      <c r="H116" s="78">
        <v>0</v>
      </c>
      <c r="I116" s="76">
        <v>0</v>
      </c>
      <c r="J116" s="46">
        <f t="shared" si="24"/>
        <v>14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0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+'16'!J117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+'16'!J131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+'16'!J133</f>
        <v>0</v>
      </c>
      <c r="F133" s="71">
        <v>3</v>
      </c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+'16'!J152</f>
        <v>4</v>
      </c>
      <c r="F152" s="71"/>
      <c r="G152" s="46">
        <f t="shared" si="23"/>
        <v>4</v>
      </c>
      <c r="H152" s="78">
        <v>0</v>
      </c>
      <c r="I152" s="76">
        <v>0</v>
      </c>
      <c r="J152" s="46">
        <f t="shared" si="24"/>
        <v>4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>
        <v>4</v>
      </c>
      <c r="G163" s="46">
        <f t="shared" si="30"/>
        <v>4</v>
      </c>
      <c r="H163" s="78">
        <v>0</v>
      </c>
      <c r="I163" s="76">
        <v>0</v>
      </c>
      <c r="J163" s="46">
        <f t="shared" si="31"/>
        <v>4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+'16'!J175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0</v>
      </c>
      <c r="F178" s="71">
        <v>10</v>
      </c>
      <c r="G178" s="46">
        <f t="shared" si="30"/>
        <v>10</v>
      </c>
      <c r="H178" s="78">
        <v>0</v>
      </c>
      <c r="I178" s="76">
        <v>0</v>
      </c>
      <c r="J178" s="46">
        <f t="shared" si="31"/>
        <v>10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+'16'!J180</f>
        <v>0</v>
      </c>
      <c r="F180" s="71">
        <v>2</v>
      </c>
      <c r="G180" s="46">
        <f t="shared" si="30"/>
        <v>2</v>
      </c>
      <c r="H180" s="78">
        <v>0</v>
      </c>
      <c r="I180" s="76">
        <v>0</v>
      </c>
      <c r="J180" s="46">
        <f t="shared" si="31"/>
        <v>1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0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+'16'!J185</f>
        <v>0</v>
      </c>
      <c r="F185" s="71">
        <v>10</v>
      </c>
      <c r="G185" s="46">
        <f t="shared" si="30"/>
        <v>10</v>
      </c>
      <c r="H185" s="78">
        <v>0</v>
      </c>
      <c r="I185" s="76">
        <v>0</v>
      </c>
      <c r="J185" s="46">
        <f t="shared" si="31"/>
        <v>9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0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+'16'!J193</f>
        <v>0</v>
      </c>
      <c r="F193" s="71">
        <v>6</v>
      </c>
      <c r="G193" s="46">
        <f t="shared" si="30"/>
        <v>6</v>
      </c>
      <c r="H193" s="78">
        <v>0</v>
      </c>
      <c r="I193" s="76">
        <v>0</v>
      </c>
      <c r="J193" s="46">
        <f t="shared" si="31"/>
        <v>5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0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+'16'!J194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2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0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+'16'!J195</f>
        <v>5</v>
      </c>
      <c r="F195" s="71">
        <v>3</v>
      </c>
      <c r="G195" s="46">
        <f t="shared" si="30"/>
        <v>8</v>
      </c>
      <c r="H195" s="78">
        <v>0</v>
      </c>
      <c r="I195" s="76">
        <v>0</v>
      </c>
      <c r="J195" s="46">
        <f t="shared" si="31"/>
        <v>8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+'16'!J196</f>
        <v>1</v>
      </c>
      <c r="F196" s="71">
        <v>5</v>
      </c>
      <c r="G196" s="46">
        <f t="shared" si="30"/>
        <v>6</v>
      </c>
      <c r="H196" s="78">
        <v>0</v>
      </c>
      <c r="I196" s="76">
        <v>0</v>
      </c>
      <c r="J196" s="46">
        <f t="shared" si="31"/>
        <v>6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+'16'!J205</f>
        <v>9</v>
      </c>
      <c r="F205" s="71"/>
      <c r="G205" s="46">
        <f t="shared" si="30"/>
        <v>9</v>
      </c>
      <c r="H205" s="78">
        <v>0</v>
      </c>
      <c r="I205" s="76">
        <v>0</v>
      </c>
      <c r="J205" s="46">
        <f t="shared" si="31"/>
        <v>8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0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+'16'!J244</f>
        <v>0</v>
      </c>
      <c r="F244" s="71">
        <v>3</v>
      </c>
      <c r="G244" s="46">
        <f t="shared" si="42"/>
        <v>3</v>
      </c>
      <c r="H244" s="78">
        <v>0</v>
      </c>
      <c r="I244" s="76">
        <v>0</v>
      </c>
      <c r="J244" s="46">
        <f t="shared" si="43"/>
        <v>3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+'16'!J248</f>
        <v>0</v>
      </c>
      <c r="F248" s="71">
        <v>3</v>
      </c>
      <c r="G248" s="46">
        <f t="shared" si="42"/>
        <v>3</v>
      </c>
      <c r="H248" s="78">
        <v>0</v>
      </c>
      <c r="I248" s="76">
        <v>0</v>
      </c>
      <c r="J248" s="46">
        <f t="shared" si="43"/>
        <v>3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+'16'!J249</f>
        <v>0</v>
      </c>
      <c r="F249" s="71">
        <v>3</v>
      </c>
      <c r="G249" s="46">
        <f t="shared" si="42"/>
        <v>3</v>
      </c>
      <c r="H249" s="78">
        <v>0</v>
      </c>
      <c r="I249" s="76">
        <v>0</v>
      </c>
      <c r="J249" s="46">
        <f t="shared" si="43"/>
        <v>3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1446</v>
      </c>
      <c r="D251" s="10" t="s">
        <v>564</v>
      </c>
      <c r="E251" s="64">
        <f>+'16'!J251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1447</v>
      </c>
      <c r="D252" s="10" t="s">
        <v>434</v>
      </c>
      <c r="E252" s="64">
        <f>+'16'!J252</f>
        <v>0</v>
      </c>
      <c r="F252" s="71">
        <v>10</v>
      </c>
      <c r="G252" s="46">
        <f t="shared" si="42"/>
        <v>10</v>
      </c>
      <c r="H252" s="78">
        <v>0</v>
      </c>
      <c r="I252" s="76">
        <v>0</v>
      </c>
      <c r="J252" s="46">
        <f t="shared" si="43"/>
        <v>10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20038414</v>
      </c>
      <c r="C253" s="19" t="s">
        <v>1448</v>
      </c>
      <c r="D253" s="10" t="s">
        <v>564</v>
      </c>
      <c r="E253" s="64">
        <f>+'16'!J253</f>
        <v>0</v>
      </c>
      <c r="F253" s="71">
        <v>5</v>
      </c>
      <c r="G253" s="46">
        <f t="shared" si="42"/>
        <v>5</v>
      </c>
      <c r="H253" s="78">
        <v>0</v>
      </c>
      <c r="I253" s="76">
        <v>0</v>
      </c>
      <c r="J253" s="46">
        <f t="shared" si="43"/>
        <v>3</v>
      </c>
      <c r="K253" s="72">
        <v>2</v>
      </c>
      <c r="L253" s="20">
        <v>39</v>
      </c>
      <c r="M253" s="65">
        <f t="shared" ref="M253" si="50">+L253*K253</f>
        <v>78</v>
      </c>
      <c r="N253" s="17" t="s">
        <v>16</v>
      </c>
      <c r="O253" s="18">
        <v>38</v>
      </c>
      <c r="P253" s="120">
        <f t="shared" ref="P253" si="51">SUM(M253-O253)</f>
        <v>40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1449</v>
      </c>
      <c r="D254" s="10" t="s">
        <v>564</v>
      </c>
      <c r="E254" s="64">
        <f>+'16'!J254</f>
        <v>0</v>
      </c>
      <c r="F254" s="71">
        <v>3</v>
      </c>
      <c r="G254" s="46">
        <f t="shared" si="42"/>
        <v>3</v>
      </c>
      <c r="H254" s="78">
        <v>0</v>
      </c>
      <c r="I254" s="76">
        <v>0</v>
      </c>
      <c r="J254" s="46">
        <f t="shared" si="43"/>
        <v>1</v>
      </c>
      <c r="K254" s="72">
        <v>2</v>
      </c>
      <c r="L254" s="20">
        <v>35</v>
      </c>
      <c r="M254" s="65">
        <f t="shared" si="34"/>
        <v>70</v>
      </c>
      <c r="N254" s="17" t="s">
        <v>16</v>
      </c>
      <c r="O254" s="18">
        <v>10</v>
      </c>
      <c r="P254" s="120">
        <f t="shared" si="35"/>
        <v>60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458.22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1308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345</v>
      </c>
      <c r="O264" s="2">
        <v>235</v>
      </c>
      <c r="P264" s="2">
        <v>60</v>
      </c>
      <c r="Q264" s="88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158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I257" sqref="I257"/>
      <selection pane="topRight" activeCell="I257" sqref="I257"/>
      <selection pane="bottomLeft" activeCell="I257" sqref="I257"/>
      <selection pane="bottomRight" activeCell="L19" sqref="L1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+'17'!J5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10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25</v>
      </c>
      <c r="P5" s="120">
        <f>SUM(M5-O5)</f>
        <v>25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+'17'!J6</f>
        <v>19</v>
      </c>
      <c r="F6" s="71"/>
      <c r="G6" s="46">
        <f t="shared" si="0"/>
        <v>19</v>
      </c>
      <c r="H6" s="78">
        <v>0</v>
      </c>
      <c r="I6" s="76">
        <v>0</v>
      </c>
      <c r="J6" s="46">
        <f t="shared" si="1"/>
        <v>19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+'17'!J7</f>
        <v>9</v>
      </c>
      <c r="F7" s="71"/>
      <c r="G7" s="46">
        <f t="shared" si="0"/>
        <v>9</v>
      </c>
      <c r="H7" s="78">
        <v>0</v>
      </c>
      <c r="I7" s="76">
        <v>0</v>
      </c>
      <c r="J7" s="46">
        <f t="shared" si="1"/>
        <v>8</v>
      </c>
      <c r="K7" s="72">
        <v>1</v>
      </c>
      <c r="L7" s="15">
        <v>50</v>
      </c>
      <c r="M7" s="65">
        <f t="shared" si="2"/>
        <v>50</v>
      </c>
      <c r="N7" s="17" t="s">
        <v>16</v>
      </c>
      <c r="O7" s="18">
        <v>25</v>
      </c>
      <c r="P7" s="120">
        <f t="shared" si="3"/>
        <v>25</v>
      </c>
      <c r="Q7" s="90">
        <v>26.11</v>
      </c>
      <c r="R7" s="43">
        <f t="shared" si="4"/>
        <v>26.11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+'17'!J11</f>
        <v>15</v>
      </c>
      <c r="F11" s="71"/>
      <c r="G11" s="46">
        <f t="shared" si="0"/>
        <v>15</v>
      </c>
      <c r="H11" s="78">
        <v>0</v>
      </c>
      <c r="I11" s="76">
        <v>0</v>
      </c>
      <c r="J11" s="46">
        <f t="shared" si="1"/>
        <v>14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0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+'17'!J15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6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+'17'!J18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+'17'!J20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+'17'!J22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8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0">
        <f t="shared" si="3"/>
        <v>50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+'17'!J26</f>
        <v>14</v>
      </c>
      <c r="F26" s="71"/>
      <c r="G26" s="46">
        <f t="shared" si="0"/>
        <v>14</v>
      </c>
      <c r="H26" s="78">
        <v>0</v>
      </c>
      <c r="I26" s="76">
        <v>0</v>
      </c>
      <c r="J26" s="46">
        <f t="shared" si="1"/>
        <v>14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+'17'!J28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+'17'!J29</f>
        <v>0</v>
      </c>
      <c r="F29" s="71">
        <v>5</v>
      </c>
      <c r="G29" s="46">
        <f t="shared" si="5"/>
        <v>5</v>
      </c>
      <c r="H29" s="78">
        <v>0</v>
      </c>
      <c r="I29" s="76">
        <v>0</v>
      </c>
      <c r="J29" s="46">
        <f t="shared" si="6"/>
        <v>5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+'17'!J31</f>
        <v>13</v>
      </c>
      <c r="F31" s="71"/>
      <c r="G31" s="46">
        <f t="shared" si="5"/>
        <v>13</v>
      </c>
      <c r="H31" s="78">
        <v>0</v>
      </c>
      <c r="I31" s="76">
        <v>0</v>
      </c>
      <c r="J31" s="46">
        <f t="shared" si="6"/>
        <v>12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>
        <v>50</v>
      </c>
      <c r="P31" s="120">
        <f t="shared" si="3"/>
        <v>50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+'17'!J32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4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0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+'17'!J34</f>
        <v>0</v>
      </c>
      <c r="F34" s="71">
        <v>1</v>
      </c>
      <c r="G34" s="46">
        <f t="shared" si="5"/>
        <v>1</v>
      </c>
      <c r="H34" s="78">
        <v>0</v>
      </c>
      <c r="I34" s="76">
        <v>0</v>
      </c>
      <c r="J34" s="46">
        <f t="shared" si="6"/>
        <v>0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0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+'17'!J35</f>
        <v>6</v>
      </c>
      <c r="F35" s="71"/>
      <c r="G35" s="46">
        <f t="shared" si="5"/>
        <v>6</v>
      </c>
      <c r="H35" s="78">
        <v>0</v>
      </c>
      <c r="I35" s="76">
        <v>0</v>
      </c>
      <c r="J35" s="46">
        <f t="shared" si="6"/>
        <v>5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0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+'17'!J39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+'17'!J40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0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+'17'!J41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+'17'!J46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+'17'!J48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+'17'!J49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0">
        <f>SUM(M49-O49)</f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+'17'!J50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+'17'!J53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+'17'!J55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1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20">
        <f>SUM(M55-O55)</f>
        <v>60</v>
      </c>
      <c r="Q55" s="119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+'17'!J57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+'17'!J62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+'17'!J65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20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+'17'!J66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0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+'17'!J74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0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>
        <v>25</v>
      </c>
      <c r="P74" s="120">
        <f>SUM(M74-O74)</f>
        <v>125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+'17'!J77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20">
        <f t="shared" si="3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+'17'!J80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+'17'!J81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+'17'!J112</f>
        <v>19</v>
      </c>
      <c r="F112" s="71"/>
      <c r="G112" s="46">
        <f t="shared" si="23"/>
        <v>19</v>
      </c>
      <c r="H112" s="78">
        <v>0</v>
      </c>
      <c r="I112" s="76">
        <v>0</v>
      </c>
      <c r="J112" s="46">
        <f t="shared" si="24"/>
        <v>18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0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+'17'!J113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+'17'!J115</f>
        <v>19</v>
      </c>
      <c r="F115" s="71"/>
      <c r="G115" s="46">
        <f t="shared" si="23"/>
        <v>19</v>
      </c>
      <c r="H115" s="78">
        <v>0</v>
      </c>
      <c r="I115" s="76">
        <v>0</v>
      </c>
      <c r="J115" s="46">
        <f t="shared" si="24"/>
        <v>19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+'17'!J116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10</v>
      </c>
      <c r="K116" s="72">
        <v>4</v>
      </c>
      <c r="L116" s="22">
        <v>100</v>
      </c>
      <c r="M116" s="65">
        <f t="shared" si="7"/>
        <v>400</v>
      </c>
      <c r="N116" s="17" t="s">
        <v>16</v>
      </c>
      <c r="O116" s="18"/>
      <c r="P116" s="120">
        <f t="shared" si="8"/>
        <v>400</v>
      </c>
      <c r="Q116" s="90">
        <v>13.03</v>
      </c>
      <c r="R116" s="43">
        <f t="shared" si="9"/>
        <v>52.12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+'17'!J117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7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>
        <v>11</v>
      </c>
      <c r="P117" s="120">
        <f t="shared" si="8"/>
        <v>44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+'17'!J125</f>
        <v>0</v>
      </c>
      <c r="F125" s="71">
        <v>3</v>
      </c>
      <c r="G125" s="46">
        <f t="shared" si="23"/>
        <v>3</v>
      </c>
      <c r="H125" s="78">
        <v>0</v>
      </c>
      <c r="I125" s="76">
        <v>0</v>
      </c>
      <c r="J125" s="46">
        <f t="shared" si="24"/>
        <v>3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+'17'!J131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+'17'!J133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2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50</v>
      </c>
      <c r="P133" s="23">
        <f t="shared" si="8"/>
        <v>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+'17'!J152</f>
        <v>4</v>
      </c>
      <c r="F152" s="71"/>
      <c r="G152" s="46">
        <f t="shared" si="23"/>
        <v>4</v>
      </c>
      <c r="H152" s="78">
        <v>0</v>
      </c>
      <c r="I152" s="76">
        <v>0</v>
      </c>
      <c r="J152" s="46">
        <f t="shared" si="24"/>
        <v>4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4</v>
      </c>
      <c r="F163" s="71"/>
      <c r="G163" s="46">
        <f t="shared" si="30"/>
        <v>4</v>
      </c>
      <c r="H163" s="78">
        <v>0</v>
      </c>
      <c r="I163" s="76">
        <v>0</v>
      </c>
      <c r="J163" s="46">
        <f t="shared" si="31"/>
        <v>4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+'17'!J175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10</v>
      </c>
      <c r="F178" s="71"/>
      <c r="G178" s="46">
        <f t="shared" si="30"/>
        <v>10</v>
      </c>
      <c r="H178" s="78">
        <v>0</v>
      </c>
      <c r="I178" s="76">
        <v>0</v>
      </c>
      <c r="J178" s="46">
        <f t="shared" si="31"/>
        <v>10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+'17'!J180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+'17'!J185</f>
        <v>9</v>
      </c>
      <c r="F185" s="71"/>
      <c r="G185" s="46">
        <f t="shared" si="30"/>
        <v>9</v>
      </c>
      <c r="H185" s="78">
        <v>0</v>
      </c>
      <c r="I185" s="76">
        <v>0</v>
      </c>
      <c r="J185" s="46">
        <f t="shared" si="31"/>
        <v>9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+'17'!J193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+'17'!J194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+'17'!J195</f>
        <v>8</v>
      </c>
      <c r="F195" s="71"/>
      <c r="G195" s="46">
        <f t="shared" si="30"/>
        <v>8</v>
      </c>
      <c r="H195" s="78">
        <v>0</v>
      </c>
      <c r="I195" s="76">
        <v>0</v>
      </c>
      <c r="J195" s="46">
        <f t="shared" si="31"/>
        <v>8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+'17'!J196</f>
        <v>6</v>
      </c>
      <c r="F196" s="71"/>
      <c r="G196" s="46">
        <f t="shared" si="30"/>
        <v>6</v>
      </c>
      <c r="H196" s="78">
        <v>0</v>
      </c>
      <c r="I196" s="76">
        <v>0</v>
      </c>
      <c r="J196" s="46">
        <f t="shared" si="31"/>
        <v>4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20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+'17'!J205</f>
        <v>8</v>
      </c>
      <c r="F205" s="71"/>
      <c r="G205" s="46">
        <f t="shared" si="30"/>
        <v>8</v>
      </c>
      <c r="H205" s="78">
        <v>0</v>
      </c>
      <c r="I205" s="76">
        <v>0</v>
      </c>
      <c r="J205" s="46">
        <f t="shared" si="31"/>
        <v>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+'17'!J244</f>
        <v>3</v>
      </c>
      <c r="F244" s="71"/>
      <c r="G244" s="46">
        <f t="shared" si="42"/>
        <v>3</v>
      </c>
      <c r="H244" s="78">
        <v>0</v>
      </c>
      <c r="I244" s="76">
        <v>0</v>
      </c>
      <c r="J244" s="46">
        <f t="shared" si="43"/>
        <v>3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+'17'!J248</f>
        <v>3</v>
      </c>
      <c r="F248" s="71"/>
      <c r="G248" s="46">
        <f t="shared" si="42"/>
        <v>3</v>
      </c>
      <c r="H248" s="78">
        <v>0</v>
      </c>
      <c r="I248" s="76">
        <v>0</v>
      </c>
      <c r="J248" s="46">
        <f t="shared" si="43"/>
        <v>3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+'17'!J249</f>
        <v>3</v>
      </c>
      <c r="F249" s="71"/>
      <c r="G249" s="46">
        <f t="shared" si="42"/>
        <v>3</v>
      </c>
      <c r="H249" s="78">
        <v>0</v>
      </c>
      <c r="I249" s="76">
        <v>0</v>
      </c>
      <c r="J249" s="46">
        <f t="shared" si="43"/>
        <v>0</v>
      </c>
      <c r="K249" s="72">
        <v>3</v>
      </c>
      <c r="L249" s="20">
        <v>50</v>
      </c>
      <c r="M249" s="65">
        <f t="shared" si="34"/>
        <v>150</v>
      </c>
      <c r="N249" s="17" t="s">
        <v>16</v>
      </c>
      <c r="O249" s="18"/>
      <c r="P249" s="120">
        <f t="shared" si="35"/>
        <v>150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1446</v>
      </c>
      <c r="D251" s="10" t="s">
        <v>564</v>
      </c>
      <c r="E251" s="64">
        <f>+'17'!J251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1447</v>
      </c>
      <c r="D252" s="10" t="s">
        <v>434</v>
      </c>
      <c r="E252" s="64">
        <f>+'17'!J252</f>
        <v>10</v>
      </c>
      <c r="F252" s="71"/>
      <c r="G252" s="46">
        <f t="shared" si="42"/>
        <v>10</v>
      </c>
      <c r="H252" s="78">
        <v>0</v>
      </c>
      <c r="I252" s="76">
        <v>0</v>
      </c>
      <c r="J252" s="46">
        <f t="shared" si="43"/>
        <v>9</v>
      </c>
      <c r="K252" s="72">
        <v>1</v>
      </c>
      <c r="L252" s="20">
        <v>39</v>
      </c>
      <c r="M252" s="65">
        <f t="shared" si="34"/>
        <v>39</v>
      </c>
      <c r="N252" s="17" t="s">
        <v>16</v>
      </c>
      <c r="O252" s="18">
        <v>14</v>
      </c>
      <c r="P252" s="120">
        <f t="shared" si="35"/>
        <v>25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20038414</v>
      </c>
      <c r="C253" s="19" t="s">
        <v>1448</v>
      </c>
      <c r="D253" s="10" t="s">
        <v>564</v>
      </c>
      <c r="E253" s="64">
        <f>+'17'!J253</f>
        <v>3</v>
      </c>
      <c r="F253" s="71"/>
      <c r="G253" s="46">
        <f t="shared" si="42"/>
        <v>3</v>
      </c>
      <c r="H253" s="78">
        <v>0</v>
      </c>
      <c r="I253" s="76">
        <v>0</v>
      </c>
      <c r="J253" s="46">
        <f t="shared" si="43"/>
        <v>2</v>
      </c>
      <c r="K253" s="72">
        <v>1</v>
      </c>
      <c r="L253" s="20">
        <v>39</v>
      </c>
      <c r="M253" s="65">
        <f t="shared" ref="M253" si="50">+L253*K253</f>
        <v>39</v>
      </c>
      <c r="N253" s="17" t="s">
        <v>16</v>
      </c>
      <c r="O253" s="18">
        <v>19</v>
      </c>
      <c r="P253" s="120">
        <f t="shared" ref="P253" si="51">SUM(M253-O253)</f>
        <v>20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1449</v>
      </c>
      <c r="D254" s="10" t="s">
        <v>564</v>
      </c>
      <c r="E254" s="64">
        <f>+'17'!J254</f>
        <v>1</v>
      </c>
      <c r="F254" s="71"/>
      <c r="G254" s="46">
        <f t="shared" si="42"/>
        <v>1</v>
      </c>
      <c r="H254" s="78">
        <v>0</v>
      </c>
      <c r="I254" s="76">
        <v>0</v>
      </c>
      <c r="J254" s="46">
        <f t="shared" si="43"/>
        <v>1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773.04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2463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440</v>
      </c>
      <c r="O264" s="2">
        <v>110</v>
      </c>
      <c r="P264" s="2">
        <v>50</v>
      </c>
      <c r="Q264" s="88">
        <v>130</v>
      </c>
      <c r="R264" s="2">
        <v>150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404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1619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 filterMode="1">
    <tabColor rgb="FFFFCCFF"/>
  </sheetPr>
  <dimension ref="A1:S346"/>
  <sheetViews>
    <sheetView zoomScale="70" zoomScaleNormal="70" workbookViewId="0">
      <pane xSplit="10" ySplit="4" topLeftCell="K51" activePane="bottomRight" state="frozen"/>
      <selection activeCell="I257" sqref="I257"/>
      <selection pane="topRight" activeCell="I257" sqref="I257"/>
      <selection pane="bottomLeft" activeCell="I257" sqref="I257"/>
      <selection pane="bottomRight" activeCell="K60" sqref="K6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+'18'!J5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68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+'18'!J6</f>
        <v>19</v>
      </c>
      <c r="F6" s="71"/>
      <c r="G6" s="46">
        <f t="shared" si="0"/>
        <v>19</v>
      </c>
      <c r="H6" s="78">
        <v>0</v>
      </c>
      <c r="I6" s="76">
        <v>0</v>
      </c>
      <c r="J6" s="46">
        <f t="shared" si="1"/>
        <v>11</v>
      </c>
      <c r="K6" s="72">
        <v>8</v>
      </c>
      <c r="L6" s="15">
        <v>100</v>
      </c>
      <c r="M6" s="65">
        <f t="shared" ref="M6:M69" si="2">+L6*K6</f>
        <v>800</v>
      </c>
      <c r="N6" s="17" t="s">
        <v>16</v>
      </c>
      <c r="O6" s="18"/>
      <c r="P6" s="120">
        <f t="shared" ref="P6:P80" si="3">SUM(M6-O6)</f>
        <v>800</v>
      </c>
      <c r="Q6" s="119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+'18'!J7</f>
        <v>8</v>
      </c>
      <c r="F7" s="71"/>
      <c r="G7" s="46">
        <f t="shared" si="0"/>
        <v>8</v>
      </c>
      <c r="H7" s="78">
        <v>0</v>
      </c>
      <c r="I7" s="76">
        <v>0</v>
      </c>
      <c r="J7" s="46">
        <f t="shared" si="1"/>
        <v>7</v>
      </c>
      <c r="K7" s="72">
        <v>1</v>
      </c>
      <c r="L7" s="15">
        <v>50</v>
      </c>
      <c r="M7" s="65">
        <f t="shared" si="2"/>
        <v>50</v>
      </c>
      <c r="N7" s="17" t="s">
        <v>16</v>
      </c>
      <c r="O7" s="18">
        <v>25</v>
      </c>
      <c r="P7" s="120">
        <f t="shared" si="3"/>
        <v>25</v>
      </c>
      <c r="Q7" s="90">
        <v>26.11</v>
      </c>
      <c r="R7" s="43">
        <f t="shared" si="4"/>
        <v>26.11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+'18'!J11</f>
        <v>14</v>
      </c>
      <c r="F11" s="71"/>
      <c r="G11" s="46">
        <f t="shared" si="0"/>
        <v>14</v>
      </c>
      <c r="H11" s="78">
        <v>2</v>
      </c>
      <c r="I11" s="76">
        <v>0</v>
      </c>
      <c r="J11" s="46">
        <f t="shared" si="1"/>
        <v>12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+'18'!J15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4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>
        <v>50</v>
      </c>
      <c r="P15" s="120">
        <f t="shared" si="3"/>
        <v>50</v>
      </c>
      <c r="Q15" s="119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+'18'!J18</f>
        <v>9</v>
      </c>
      <c r="F18" s="71"/>
      <c r="G18" s="46">
        <f t="shared" si="0"/>
        <v>9</v>
      </c>
      <c r="H18" s="78">
        <v>2</v>
      </c>
      <c r="I18" s="76">
        <v>0</v>
      </c>
      <c r="J18" s="46">
        <f t="shared" si="1"/>
        <v>6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25</v>
      </c>
      <c r="P18" s="120">
        <f t="shared" si="3"/>
        <v>25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+'18'!J20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1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0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+'18'!J22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7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0">
        <f t="shared" si="3"/>
        <v>50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+'18'!J26</f>
        <v>14</v>
      </c>
      <c r="F26" s="71"/>
      <c r="G26" s="46">
        <f t="shared" si="0"/>
        <v>14</v>
      </c>
      <c r="H26" s="78">
        <v>0</v>
      </c>
      <c r="I26" s="76">
        <v>0</v>
      </c>
      <c r="J26" s="46">
        <f t="shared" si="1"/>
        <v>14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+'18'!J28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1"/>
        <v>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+'18'!J29</f>
        <v>5</v>
      </c>
      <c r="F29" s="71"/>
      <c r="G29" s="46">
        <f t="shared" si="5"/>
        <v>5</v>
      </c>
      <c r="H29" s="78">
        <v>0</v>
      </c>
      <c r="I29" s="76">
        <v>0</v>
      </c>
      <c r="J29" s="46">
        <f t="shared" si="1"/>
        <v>5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+'18'!J31</f>
        <v>12</v>
      </c>
      <c r="F31" s="71"/>
      <c r="G31" s="46">
        <f t="shared" si="5"/>
        <v>12</v>
      </c>
      <c r="H31" s="78">
        <v>0</v>
      </c>
      <c r="I31" s="76">
        <v>0</v>
      </c>
      <c r="J31" s="46">
        <f t="shared" si="1"/>
        <v>12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+'18'!J32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1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+'18'!J35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1"/>
        <v>4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>
        <v>65</v>
      </c>
      <c r="P35" s="120">
        <f t="shared" si="3"/>
        <v>65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+'18'!J39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1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0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+'18'!J40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1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0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+'18'!J41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1"/>
        <v>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0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2"/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+'18'!J46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1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+'18'!J48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1"/>
        <v>4</v>
      </c>
      <c r="K48" s="72"/>
      <c r="L48" s="20">
        <v>50</v>
      </c>
      <c r="M48" s="65">
        <f t="shared" si="2"/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+'18'!J49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1"/>
        <v>1</v>
      </c>
      <c r="K49" s="72"/>
      <c r="L49" s="20">
        <v>50</v>
      </c>
      <c r="M49" s="65">
        <f t="shared" si="2"/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+'18'!J50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1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2"/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+'18'!J53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1"/>
        <v>4</v>
      </c>
      <c r="K53" s="72"/>
      <c r="L53" s="20">
        <v>50</v>
      </c>
      <c r="M53" s="65">
        <f t="shared" si="2"/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+'18'!J55</f>
        <v>1</v>
      </c>
      <c r="F55" s="71">
        <v>1</v>
      </c>
      <c r="G55" s="46">
        <f t="shared" si="5"/>
        <v>2</v>
      </c>
      <c r="H55" s="78">
        <v>0</v>
      </c>
      <c r="I55" s="76">
        <v>0</v>
      </c>
      <c r="J55" s="46">
        <f t="shared" si="1"/>
        <v>0</v>
      </c>
      <c r="K55" s="72">
        <v>2</v>
      </c>
      <c r="L55" s="15">
        <v>120</v>
      </c>
      <c r="M55" s="65">
        <f t="shared" si="2"/>
        <v>240</v>
      </c>
      <c r="N55" s="17" t="s">
        <v>16</v>
      </c>
      <c r="O55" s="18"/>
      <c r="P55" s="120">
        <f>SUM(M55-O55)</f>
        <v>240</v>
      </c>
      <c r="Q55" s="119">
        <v>25.99</v>
      </c>
      <c r="R55" s="43">
        <f>+K55*Q55</f>
        <v>51.98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 t="shared" si="2"/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+'18'!J57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1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+'18'!J58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1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+'18'!J62</f>
        <v>5</v>
      </c>
      <c r="F62" s="71"/>
      <c r="G62" s="46">
        <f t="shared" si="5"/>
        <v>5</v>
      </c>
      <c r="H62" s="78">
        <v>1</v>
      </c>
      <c r="I62" s="76">
        <v>0</v>
      </c>
      <c r="J62" s="46">
        <f t="shared" si="1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+'18'!J65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1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+'18'!J66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1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+'18'!J74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7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+'18'!J77</f>
        <v>1</v>
      </c>
      <c r="F77" s="71">
        <v>1</v>
      </c>
      <c r="G77" s="46">
        <f t="shared" si="5"/>
        <v>2</v>
      </c>
      <c r="H77" s="78">
        <v>0</v>
      </c>
      <c r="I77" s="76">
        <v>0</v>
      </c>
      <c r="J77" s="46">
        <f t="shared" si="6"/>
        <v>0</v>
      </c>
      <c r="K77" s="72">
        <v>2</v>
      </c>
      <c r="L77" s="21">
        <v>50</v>
      </c>
      <c r="M77" s="65">
        <f t="shared" si="7"/>
        <v>100</v>
      </c>
      <c r="N77" s="17" t="s">
        <v>16</v>
      </c>
      <c r="O77" s="18"/>
      <c r="P77" s="120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+'18'!J80</f>
        <v>1</v>
      </c>
      <c r="F80" s="71">
        <v>2</v>
      </c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+'18'!J81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si="7"/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7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 t="shared" ref="P87" si="13">SUM(M87-O87)</f>
        <v>0</v>
      </c>
      <c r="Q87" s="90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+'18'!J88</f>
        <v>0</v>
      </c>
      <c r="F88" s="71"/>
      <c r="G88" s="46">
        <f t="shared" ref="G88" si="15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 t="shared" ref="P88" si="16">SUM(M88-O88)</f>
        <v>0</v>
      </c>
      <c r="Q88" s="90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10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10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8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8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8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18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8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+'18'!J99</f>
        <v>0</v>
      </c>
      <c r="F99" s="71"/>
      <c r="G99" s="46">
        <f t="shared" si="18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ref="P99:P105" si="19">SUM(M99-O99)</f>
        <v>0</v>
      </c>
      <c r="Q99" s="118">
        <v>20.350000000000001</v>
      </c>
      <c r="R99" s="43">
        <f t="shared" ref="R99:R105" si="20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+'18'!J100</f>
        <v>0</v>
      </c>
      <c r="F100" s="71"/>
      <c r="G100" s="46">
        <f t="shared" si="18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19"/>
        <v>0</v>
      </c>
      <c r="Q100" s="118"/>
      <c r="R100" s="43">
        <f t="shared" si="20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+'18'!J101</f>
        <v>0</v>
      </c>
      <c r="F101" s="71"/>
      <c r="G101" s="46">
        <f t="shared" si="18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19"/>
        <v>0</v>
      </c>
      <c r="Q101" s="118"/>
      <c r="R101" s="43">
        <f t="shared" si="2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+'18'!J102</f>
        <v>0</v>
      </c>
      <c r="F102" s="71"/>
      <c r="G102" s="46">
        <f t="shared" ref="G102" si="21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19"/>
        <v>0</v>
      </c>
      <c r="Q102" s="118"/>
      <c r="R102" s="43">
        <f t="shared" si="20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19"/>
        <v>0</v>
      </c>
      <c r="Q103" s="90"/>
      <c r="R103" s="43">
        <f t="shared" si="20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19"/>
        <v>0</v>
      </c>
      <c r="Q104" s="90"/>
      <c r="R104" s="43">
        <f t="shared" si="20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19"/>
        <v>0</v>
      </c>
      <c r="Q105" s="90"/>
      <c r="R105" s="43">
        <f t="shared" si="20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18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8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8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8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18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18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+'18'!J112</f>
        <v>18</v>
      </c>
      <c r="F112" s="71"/>
      <c r="G112" s="46">
        <f t="shared" si="18"/>
        <v>18</v>
      </c>
      <c r="H112" s="78">
        <v>1</v>
      </c>
      <c r="I112" s="76">
        <v>0</v>
      </c>
      <c r="J112" s="46">
        <f t="shared" si="6"/>
        <v>16</v>
      </c>
      <c r="K112" s="72">
        <v>1</v>
      </c>
      <c r="L112" s="20">
        <v>100</v>
      </c>
      <c r="M112" s="65">
        <f t="shared" si="7"/>
        <v>100</v>
      </c>
      <c r="N112" s="17" t="s">
        <v>16</v>
      </c>
      <c r="O112" s="18">
        <v>50</v>
      </c>
      <c r="P112" s="120">
        <f>SUM(M112-O112)</f>
        <v>50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+'18'!J113</f>
        <v>7</v>
      </c>
      <c r="F113" s="71"/>
      <c r="G113" s="46">
        <f t="shared" si="18"/>
        <v>7</v>
      </c>
      <c r="H113" s="78">
        <v>0</v>
      </c>
      <c r="I113" s="76">
        <v>0</v>
      </c>
      <c r="J113" s="46">
        <f t="shared" si="6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18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+'18'!J115</f>
        <v>19</v>
      </c>
      <c r="F115" s="71"/>
      <c r="G115" s="46">
        <f t="shared" si="18"/>
        <v>19</v>
      </c>
      <c r="H115" s="78">
        <v>0</v>
      </c>
      <c r="I115" s="76">
        <v>0</v>
      </c>
      <c r="J115" s="46">
        <f t="shared" si="6"/>
        <v>19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+'18'!J116</f>
        <v>10</v>
      </c>
      <c r="F116" s="71"/>
      <c r="G116" s="46">
        <f t="shared" si="18"/>
        <v>10</v>
      </c>
      <c r="H116" s="78">
        <v>0</v>
      </c>
      <c r="I116" s="76">
        <v>0</v>
      </c>
      <c r="J116" s="46">
        <f t="shared" si="6"/>
        <v>8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>
        <v>70</v>
      </c>
      <c r="P116" s="120">
        <f t="shared" si="8"/>
        <v>130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+'18'!J117</f>
        <v>7</v>
      </c>
      <c r="F117" s="71"/>
      <c r="G117" s="46">
        <f t="shared" si="18"/>
        <v>7</v>
      </c>
      <c r="H117" s="78">
        <v>0</v>
      </c>
      <c r="I117" s="76">
        <v>0</v>
      </c>
      <c r="J117" s="46">
        <f t="shared" si="6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8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8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18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8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+'18'!J122</f>
        <v>0</v>
      </c>
      <c r="F122" s="71"/>
      <c r="G122" s="46">
        <f t="shared" si="18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18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+'18'!J124</f>
        <v>0</v>
      </c>
      <c r="F124" s="71"/>
      <c r="G124" s="46">
        <f t="shared" si="18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+'18'!J125</f>
        <v>3</v>
      </c>
      <c r="F125" s="71"/>
      <c r="G125" s="46">
        <f t="shared" si="18"/>
        <v>3</v>
      </c>
      <c r="H125" s="78">
        <v>0</v>
      </c>
      <c r="I125" s="76">
        <v>0</v>
      </c>
      <c r="J125" s="46">
        <f t="shared" si="6"/>
        <v>2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0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18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18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18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8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8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+'18'!J131</f>
        <v>2</v>
      </c>
      <c r="F131" s="71"/>
      <c r="G131" s="46">
        <f t="shared" si="18"/>
        <v>2</v>
      </c>
      <c r="H131" s="78">
        <v>0</v>
      </c>
      <c r="I131" s="76">
        <v>0</v>
      </c>
      <c r="J131" s="46">
        <f t="shared" si="6"/>
        <v>0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50</v>
      </c>
      <c r="P131" s="120">
        <f t="shared" si="8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+'18'!J132</f>
        <v>0</v>
      </c>
      <c r="F132" s="71"/>
      <c r="G132" s="46">
        <f t="shared" si="18"/>
        <v>0</v>
      </c>
      <c r="H132" s="78">
        <v>0</v>
      </c>
      <c r="I132" s="76">
        <v>0</v>
      </c>
      <c r="J132" s="46">
        <f t="shared" si="6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+'18'!J133</f>
        <v>2</v>
      </c>
      <c r="F133" s="71"/>
      <c r="G133" s="46">
        <f t="shared" si="18"/>
        <v>2</v>
      </c>
      <c r="H133" s="78">
        <v>0</v>
      </c>
      <c r="I133" s="76">
        <v>0</v>
      </c>
      <c r="J133" s="46">
        <f t="shared" ref="J133:J196" si="22">+G133-H133-K133-I133</f>
        <v>1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0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+'18'!J134</f>
        <v>0</v>
      </c>
      <c r="F134" s="71"/>
      <c r="G134" s="46">
        <f t="shared" si="18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ref="M134:M197" si="23">+L134*K134</f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+'18'!J135</f>
        <v>0</v>
      </c>
      <c r="F135" s="71"/>
      <c r="G135" s="46">
        <f t="shared" si="18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23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+'18'!J136</f>
        <v>0</v>
      </c>
      <c r="F136" s="71"/>
      <c r="G136" s="46">
        <f t="shared" si="18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23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+'18'!J137</f>
        <v>0</v>
      </c>
      <c r="F137" s="71"/>
      <c r="G137" s="46">
        <f t="shared" si="18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 t="shared" si="23"/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8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23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8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23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8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23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8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23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18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23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8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23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8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23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8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23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8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23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8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23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+'18'!J148</f>
        <v>0</v>
      </c>
      <c r="F148" s="71"/>
      <c r="G148" s="46">
        <f t="shared" si="18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23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8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23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18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23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8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23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+'18'!J152</f>
        <v>4</v>
      </c>
      <c r="F152" s="71"/>
      <c r="G152" s="46">
        <f t="shared" si="18"/>
        <v>4</v>
      </c>
      <c r="H152" s="78">
        <v>0</v>
      </c>
      <c r="I152" s="76">
        <v>0</v>
      </c>
      <c r="J152" s="46">
        <f t="shared" si="22"/>
        <v>4</v>
      </c>
      <c r="K152" s="72"/>
      <c r="L152" s="20">
        <v>55</v>
      </c>
      <c r="M152" s="65">
        <f t="shared" si="23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8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23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18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 t="shared" si="23"/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8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23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8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23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8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23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8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23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8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23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8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23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8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23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4">E162+F162</f>
        <v>0</v>
      </c>
      <c r="H162" s="78">
        <v>0</v>
      </c>
      <c r="I162" s="76">
        <v>0</v>
      </c>
      <c r="J162" s="46">
        <f t="shared" si="22"/>
        <v>0</v>
      </c>
      <c r="K162" s="72"/>
      <c r="L162" s="20">
        <v>60</v>
      </c>
      <c r="M162" s="65">
        <f t="shared" si="23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4</v>
      </c>
      <c r="F163" s="71"/>
      <c r="G163" s="46">
        <f t="shared" si="24"/>
        <v>4</v>
      </c>
      <c r="H163" s="78">
        <v>0</v>
      </c>
      <c r="I163" s="76">
        <v>0</v>
      </c>
      <c r="J163" s="46">
        <f t="shared" si="22"/>
        <v>2</v>
      </c>
      <c r="K163" s="72">
        <v>2</v>
      </c>
      <c r="L163" s="20">
        <v>40</v>
      </c>
      <c r="M163" s="65">
        <f t="shared" si="23"/>
        <v>80</v>
      </c>
      <c r="N163" s="17" t="s">
        <v>16</v>
      </c>
      <c r="O163" s="18">
        <v>60</v>
      </c>
      <c r="P163" s="120">
        <f t="shared" si="8"/>
        <v>20</v>
      </c>
      <c r="Q163" s="119">
        <v>12.14</v>
      </c>
      <c r="R163" s="43">
        <f t="shared" si="9"/>
        <v>24.28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4"/>
        <v>0</v>
      </c>
      <c r="H164" s="78">
        <v>0</v>
      </c>
      <c r="I164" s="76">
        <v>0</v>
      </c>
      <c r="J164" s="46">
        <f t="shared" si="22"/>
        <v>0</v>
      </c>
      <c r="K164" s="72"/>
      <c r="L164" s="20">
        <v>45</v>
      </c>
      <c r="M164" s="65">
        <f t="shared" si="23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4"/>
        <v>0</v>
      </c>
      <c r="H165" s="78">
        <v>0</v>
      </c>
      <c r="I165" s="76">
        <v>0</v>
      </c>
      <c r="J165" s="46">
        <f t="shared" si="22"/>
        <v>0</v>
      </c>
      <c r="K165" s="72"/>
      <c r="L165" s="20">
        <v>45</v>
      </c>
      <c r="M165" s="65">
        <f t="shared" si="23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4"/>
        <v>0</v>
      </c>
      <c r="H166" s="78">
        <v>0</v>
      </c>
      <c r="I166" s="76">
        <v>0</v>
      </c>
      <c r="J166" s="46">
        <f t="shared" si="22"/>
        <v>0</v>
      </c>
      <c r="K166" s="72"/>
      <c r="L166" s="20">
        <v>45</v>
      </c>
      <c r="M166" s="65">
        <f t="shared" si="23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4"/>
        <v>0</v>
      </c>
      <c r="H167" s="78">
        <v>0</v>
      </c>
      <c r="I167" s="76">
        <v>0</v>
      </c>
      <c r="J167" s="46">
        <f t="shared" si="22"/>
        <v>0</v>
      </c>
      <c r="K167" s="72"/>
      <c r="L167" s="20">
        <v>45</v>
      </c>
      <c r="M167" s="65">
        <f t="shared" si="23"/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4"/>
        <v>0</v>
      </c>
      <c r="H168" s="78">
        <v>0</v>
      </c>
      <c r="I168" s="76">
        <v>0</v>
      </c>
      <c r="J168" s="46">
        <f t="shared" si="22"/>
        <v>0</v>
      </c>
      <c r="K168" s="72"/>
      <c r="L168" s="20">
        <v>45</v>
      </c>
      <c r="M168" s="65">
        <f t="shared" si="23"/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+'18'!J169</f>
        <v>0</v>
      </c>
      <c r="F169" s="71"/>
      <c r="G169" s="46">
        <f t="shared" si="24"/>
        <v>0</v>
      </c>
      <c r="H169" s="78">
        <v>0</v>
      </c>
      <c r="I169" s="76">
        <v>0</v>
      </c>
      <c r="J169" s="46">
        <f t="shared" si="22"/>
        <v>0</v>
      </c>
      <c r="K169" s="72"/>
      <c r="L169" s="20">
        <v>45</v>
      </c>
      <c r="M169" s="65">
        <f t="shared" si="23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4"/>
        <v>0</v>
      </c>
      <c r="H170" s="78">
        <v>0</v>
      </c>
      <c r="I170" s="76">
        <v>0</v>
      </c>
      <c r="J170" s="46">
        <f t="shared" si="22"/>
        <v>0</v>
      </c>
      <c r="K170" s="72"/>
      <c r="L170" s="22">
        <v>35</v>
      </c>
      <c r="M170" s="65">
        <f t="shared" si="23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4"/>
        <v>0</v>
      </c>
      <c r="H171" s="78">
        <v>0</v>
      </c>
      <c r="I171" s="76">
        <v>0</v>
      </c>
      <c r="J171" s="46">
        <f t="shared" si="22"/>
        <v>0</v>
      </c>
      <c r="K171" s="72"/>
      <c r="L171" s="22">
        <v>25</v>
      </c>
      <c r="M171" s="65">
        <f t="shared" si="23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4"/>
        <v>0</v>
      </c>
      <c r="H172" s="78">
        <v>0</v>
      </c>
      <c r="I172" s="76">
        <v>0</v>
      </c>
      <c r="J172" s="46">
        <f t="shared" si="22"/>
        <v>0</v>
      </c>
      <c r="K172" s="72"/>
      <c r="L172" s="20">
        <v>100</v>
      </c>
      <c r="M172" s="65">
        <f t="shared" si="23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2"/>
        <v>0</v>
      </c>
      <c r="K173" s="72"/>
      <c r="L173" s="20">
        <v>35</v>
      </c>
      <c r="M173" s="65">
        <f t="shared" si="23"/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+'18'!J174</f>
        <v>0</v>
      </c>
      <c r="F174" s="71"/>
      <c r="G174" s="46">
        <f t="shared" ref="G174" si="25">E174+F174</f>
        <v>0</v>
      </c>
      <c r="H174" s="78">
        <v>0</v>
      </c>
      <c r="I174" s="76">
        <v>0</v>
      </c>
      <c r="J174" s="46">
        <f t="shared" si="22"/>
        <v>0</v>
      </c>
      <c r="K174" s="72"/>
      <c r="L174" s="15">
        <v>65</v>
      </c>
      <c r="M174" s="65">
        <f t="shared" si="23"/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+'18'!J175</f>
        <v>9</v>
      </c>
      <c r="F175" s="71"/>
      <c r="G175" s="46">
        <f t="shared" si="24"/>
        <v>9</v>
      </c>
      <c r="H175" s="78">
        <v>0</v>
      </c>
      <c r="I175" s="76">
        <v>0</v>
      </c>
      <c r="J175" s="46">
        <f t="shared" si="22"/>
        <v>9</v>
      </c>
      <c r="K175" s="72"/>
      <c r="L175" s="15">
        <v>50</v>
      </c>
      <c r="M175" s="65">
        <f t="shared" si="23"/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+'18'!J176</f>
        <v>0</v>
      </c>
      <c r="F176" s="71"/>
      <c r="G176" s="46">
        <f t="shared" si="24"/>
        <v>0</v>
      </c>
      <c r="H176" s="78">
        <v>0</v>
      </c>
      <c r="I176" s="76">
        <v>0</v>
      </c>
      <c r="J176" s="46">
        <f t="shared" si="22"/>
        <v>0</v>
      </c>
      <c r="K176" s="72"/>
      <c r="L176" s="20">
        <v>35</v>
      </c>
      <c r="M176" s="65">
        <f t="shared" si="23"/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4"/>
        <v>0</v>
      </c>
      <c r="H177" s="78">
        <v>0</v>
      </c>
      <c r="I177" s="76">
        <v>0</v>
      </c>
      <c r="J177" s="46">
        <f t="shared" si="22"/>
        <v>0</v>
      </c>
      <c r="K177" s="72"/>
      <c r="L177" s="20">
        <v>55</v>
      </c>
      <c r="M177" s="65">
        <f t="shared" si="23"/>
        <v>0</v>
      </c>
      <c r="N177" s="17" t="s">
        <v>16</v>
      </c>
      <c r="O177" s="18"/>
      <c r="P177" s="23">
        <f t="shared" ref="P177:P258" si="26">SUM(M177-O177)</f>
        <v>0</v>
      </c>
      <c r="Q177" s="90"/>
      <c r="R177" s="43">
        <f t="shared" ref="R177:R258" si="2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10</v>
      </c>
      <c r="F178" s="71"/>
      <c r="G178" s="46">
        <f t="shared" si="24"/>
        <v>10</v>
      </c>
      <c r="H178" s="78">
        <v>0</v>
      </c>
      <c r="I178" s="76">
        <v>0</v>
      </c>
      <c r="J178" s="46">
        <f t="shared" si="22"/>
        <v>10</v>
      </c>
      <c r="K178" s="72"/>
      <c r="L178" s="20">
        <v>55</v>
      </c>
      <c r="M178" s="65">
        <f t="shared" si="23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+'18'!J179</f>
        <v>0</v>
      </c>
      <c r="F179" s="71"/>
      <c r="G179" s="46">
        <f t="shared" si="24"/>
        <v>0</v>
      </c>
      <c r="H179" s="78">
        <v>0</v>
      </c>
      <c r="I179" s="76">
        <v>0</v>
      </c>
      <c r="J179" s="46">
        <f t="shared" si="22"/>
        <v>0</v>
      </c>
      <c r="K179" s="72"/>
      <c r="L179" s="20">
        <v>10</v>
      </c>
      <c r="M179" s="65">
        <f t="shared" si="23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+'18'!J180</f>
        <v>1</v>
      </c>
      <c r="F180" s="71"/>
      <c r="G180" s="46">
        <f t="shared" si="24"/>
        <v>1</v>
      </c>
      <c r="H180" s="78">
        <v>0</v>
      </c>
      <c r="I180" s="76">
        <v>0</v>
      </c>
      <c r="J180" s="46">
        <f t="shared" si="22"/>
        <v>1</v>
      </c>
      <c r="K180" s="72"/>
      <c r="L180" s="20">
        <v>35</v>
      </c>
      <c r="M180" s="65">
        <f t="shared" si="23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4"/>
        <v>0</v>
      </c>
      <c r="H181" s="78">
        <v>0</v>
      </c>
      <c r="I181" s="76">
        <v>0</v>
      </c>
      <c r="J181" s="46">
        <f t="shared" si="22"/>
        <v>0</v>
      </c>
      <c r="K181" s="72"/>
      <c r="L181" s="20">
        <v>50</v>
      </c>
      <c r="M181" s="65">
        <f t="shared" si="23"/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4"/>
        <v>0</v>
      </c>
      <c r="H182" s="78">
        <v>0</v>
      </c>
      <c r="I182" s="76">
        <v>0</v>
      </c>
      <c r="J182" s="46">
        <f t="shared" si="22"/>
        <v>0</v>
      </c>
      <c r="K182" s="72"/>
      <c r="L182" s="20">
        <v>40</v>
      </c>
      <c r="M182" s="65">
        <f t="shared" si="23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4"/>
        <v>0</v>
      </c>
      <c r="H183" s="78">
        <v>0</v>
      </c>
      <c r="I183" s="76">
        <v>0</v>
      </c>
      <c r="J183" s="46">
        <f t="shared" si="22"/>
        <v>0</v>
      </c>
      <c r="K183" s="72"/>
      <c r="L183" s="20">
        <v>65</v>
      </c>
      <c r="M183" s="65">
        <f t="shared" si="23"/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4"/>
        <v>0</v>
      </c>
      <c r="H184" s="78">
        <v>0</v>
      </c>
      <c r="I184" s="76">
        <v>0</v>
      </c>
      <c r="J184" s="46">
        <f t="shared" si="22"/>
        <v>0</v>
      </c>
      <c r="K184" s="72"/>
      <c r="L184" s="20">
        <v>50</v>
      </c>
      <c r="M184" s="65">
        <f t="shared" si="23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+'18'!J185</f>
        <v>9</v>
      </c>
      <c r="F185" s="71"/>
      <c r="G185" s="46">
        <f t="shared" si="24"/>
        <v>9</v>
      </c>
      <c r="H185" s="78">
        <v>0</v>
      </c>
      <c r="I185" s="76">
        <v>0</v>
      </c>
      <c r="J185" s="46">
        <f t="shared" si="22"/>
        <v>9</v>
      </c>
      <c r="K185" s="72"/>
      <c r="L185" s="20">
        <v>80</v>
      </c>
      <c r="M185" s="65">
        <f t="shared" si="23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27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+'18'!J186</f>
        <v>0</v>
      </c>
      <c r="F186" s="71"/>
      <c r="G186" s="46">
        <f t="shared" si="24"/>
        <v>0</v>
      </c>
      <c r="H186" s="78">
        <v>0</v>
      </c>
      <c r="I186" s="76">
        <v>0</v>
      </c>
      <c r="J186" s="46">
        <f t="shared" si="22"/>
        <v>0</v>
      </c>
      <c r="K186" s="72"/>
      <c r="L186" s="20">
        <v>15</v>
      </c>
      <c r="M186" s="65">
        <f t="shared" si="23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28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2"/>
        <v>0</v>
      </c>
      <c r="K187" s="72"/>
      <c r="L187" s="20">
        <v>15</v>
      </c>
      <c r="M187" s="65">
        <f t="shared" si="23"/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2"/>
        <v>0</v>
      </c>
      <c r="K188" s="72"/>
      <c r="L188" s="20">
        <v>15</v>
      </c>
      <c r="M188" s="65">
        <f t="shared" si="23"/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2"/>
        <v>0</v>
      </c>
      <c r="K189" s="72"/>
      <c r="L189" s="20">
        <v>15</v>
      </c>
      <c r="M189" s="65">
        <f t="shared" si="23"/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+'18'!J190</f>
        <v>0</v>
      </c>
      <c r="F190" s="71"/>
      <c r="G190" s="46">
        <f t="shared" si="24"/>
        <v>0</v>
      </c>
      <c r="H190" s="78">
        <v>0</v>
      </c>
      <c r="I190" s="76">
        <v>0</v>
      </c>
      <c r="J190" s="46">
        <f t="shared" si="22"/>
        <v>0</v>
      </c>
      <c r="K190" s="72"/>
      <c r="L190" s="20">
        <v>80</v>
      </c>
      <c r="M190" s="65">
        <f t="shared" si="23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2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4"/>
        <v>0</v>
      </c>
      <c r="H191" s="78">
        <v>0</v>
      </c>
      <c r="I191" s="76">
        <v>0</v>
      </c>
      <c r="J191" s="46">
        <f t="shared" si="22"/>
        <v>0</v>
      </c>
      <c r="K191" s="72"/>
      <c r="L191" s="20">
        <v>35</v>
      </c>
      <c r="M191" s="65">
        <f t="shared" si="23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4"/>
        <v>0</v>
      </c>
      <c r="H192" s="78">
        <v>0</v>
      </c>
      <c r="I192" s="76">
        <v>0</v>
      </c>
      <c r="J192" s="46">
        <f t="shared" si="22"/>
        <v>0</v>
      </c>
      <c r="K192" s="72"/>
      <c r="L192" s="20">
        <v>35</v>
      </c>
      <c r="M192" s="65">
        <f t="shared" si="23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+'18'!J193</f>
        <v>5</v>
      </c>
      <c r="F193" s="71"/>
      <c r="G193" s="46">
        <f t="shared" si="24"/>
        <v>5</v>
      </c>
      <c r="H193" s="78">
        <v>0</v>
      </c>
      <c r="I193" s="76">
        <v>0</v>
      </c>
      <c r="J193" s="46">
        <f t="shared" si="22"/>
        <v>5</v>
      </c>
      <c r="K193" s="72"/>
      <c r="L193" s="20">
        <v>60</v>
      </c>
      <c r="M193" s="65">
        <f t="shared" si="23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27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+'18'!J194</f>
        <v>2</v>
      </c>
      <c r="F194" s="71"/>
      <c r="G194" s="46">
        <f t="shared" si="24"/>
        <v>2</v>
      </c>
      <c r="H194" s="78">
        <v>0</v>
      </c>
      <c r="I194" s="76">
        <v>0</v>
      </c>
      <c r="J194" s="46">
        <f t="shared" si="22"/>
        <v>2</v>
      </c>
      <c r="K194" s="72"/>
      <c r="L194" s="20">
        <v>120</v>
      </c>
      <c r="M194" s="65">
        <f t="shared" si="23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27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+'18'!J195</f>
        <v>8</v>
      </c>
      <c r="F195" s="71"/>
      <c r="G195" s="46">
        <f t="shared" si="24"/>
        <v>8</v>
      </c>
      <c r="H195" s="78">
        <v>0</v>
      </c>
      <c r="I195" s="76">
        <v>0</v>
      </c>
      <c r="J195" s="46">
        <f t="shared" si="22"/>
        <v>8</v>
      </c>
      <c r="K195" s="72"/>
      <c r="L195" s="20">
        <v>60</v>
      </c>
      <c r="M195" s="65">
        <f t="shared" si="23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27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+'18'!J196</f>
        <v>4</v>
      </c>
      <c r="F196" s="71"/>
      <c r="G196" s="46">
        <f t="shared" si="24"/>
        <v>4</v>
      </c>
      <c r="H196" s="78">
        <v>0</v>
      </c>
      <c r="I196" s="76">
        <v>0</v>
      </c>
      <c r="J196" s="46">
        <f t="shared" si="22"/>
        <v>4</v>
      </c>
      <c r="K196" s="72"/>
      <c r="L196" s="20">
        <v>120</v>
      </c>
      <c r="M196" s="65">
        <f t="shared" si="23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27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4"/>
        <v>0</v>
      </c>
      <c r="H197" s="78">
        <v>0</v>
      </c>
      <c r="I197" s="76">
        <v>0</v>
      </c>
      <c r="J197" s="46">
        <f t="shared" ref="J197:J258" si="30">+G197-H197-K197-I197</f>
        <v>0</v>
      </c>
      <c r="K197" s="72"/>
      <c r="L197" s="20">
        <v>50</v>
      </c>
      <c r="M197" s="65">
        <f t="shared" si="23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+'18'!J198</f>
        <v>0</v>
      </c>
      <c r="F198" s="71"/>
      <c r="G198" s="46">
        <f t="shared" si="24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ref="M198:M258" si="31">+L198*K198</f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27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4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27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4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27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+'18'!J201</f>
        <v>0</v>
      </c>
      <c r="F201" s="71"/>
      <c r="G201" s="46">
        <f t="shared" si="24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27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+'18'!J202</f>
        <v>0</v>
      </c>
      <c r="F202" s="71"/>
      <c r="G202" s="46">
        <f t="shared" si="24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27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4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27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4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27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+'18'!J205</f>
        <v>8</v>
      </c>
      <c r="F205" s="71"/>
      <c r="G205" s="46">
        <f t="shared" si="24"/>
        <v>8</v>
      </c>
      <c r="H205" s="78">
        <v>0</v>
      </c>
      <c r="I205" s="76">
        <v>0</v>
      </c>
      <c r="J205" s="46">
        <f t="shared" si="30"/>
        <v>6</v>
      </c>
      <c r="K205" s="72">
        <v>2</v>
      </c>
      <c r="L205" s="20">
        <v>55</v>
      </c>
      <c r="M205" s="65">
        <f t="shared" si="31"/>
        <v>110</v>
      </c>
      <c r="N205" s="17" t="s">
        <v>16</v>
      </c>
      <c r="O205" s="18"/>
      <c r="P205" s="120">
        <f t="shared" si="26"/>
        <v>110</v>
      </c>
      <c r="Q205" s="90">
        <v>40</v>
      </c>
      <c r="R205" s="43">
        <f t="shared" si="27"/>
        <v>80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4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2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0"/>
        <v>0</v>
      </c>
      <c r="K207" s="72"/>
      <c r="L207" s="20">
        <v>50</v>
      </c>
      <c r="M207" s="65">
        <f t="shared" si="31"/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24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27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+'18'!J209</f>
        <v>0</v>
      </c>
      <c r="F209" s="71"/>
      <c r="G209" s="46">
        <f t="shared" si="24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26"/>
        <v>0</v>
      </c>
      <c r="Q209" s="90">
        <v>83</v>
      </c>
      <c r="R209" s="43">
        <f t="shared" si="27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4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 t="shared" si="31"/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4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26"/>
        <v>0</v>
      </c>
      <c r="Q211" s="90">
        <v>15</v>
      </c>
      <c r="R211" s="43">
        <f t="shared" si="27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4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26"/>
        <v>0</v>
      </c>
      <c r="Q212" s="90">
        <v>15</v>
      </c>
      <c r="R212" s="43">
        <f t="shared" si="27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4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26"/>
        <v>0</v>
      </c>
      <c r="Q213" s="90">
        <v>15</v>
      </c>
      <c r="R213" s="43">
        <f t="shared" si="27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4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 t="shared" si="31"/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4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 t="shared" si="31"/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4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26"/>
        <v>0</v>
      </c>
      <c r="Q216" s="90">
        <v>9</v>
      </c>
      <c r="R216" s="43">
        <f t="shared" si="27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4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26"/>
        <v>0</v>
      </c>
      <c r="Q217" s="90"/>
      <c r="R217" s="43">
        <f t="shared" si="27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4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26"/>
        <v>0</v>
      </c>
      <c r="Q218" s="90">
        <v>16.670000000000002</v>
      </c>
      <c r="R218" s="43">
        <f t="shared" si="2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4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26"/>
        <v>0</v>
      </c>
      <c r="Q219" s="90"/>
      <c r="R219" s="43">
        <f t="shared" si="2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4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26"/>
        <v>0</v>
      </c>
      <c r="Q220" s="90">
        <v>85</v>
      </c>
      <c r="R220" s="43">
        <f t="shared" si="27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4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26"/>
        <v>0</v>
      </c>
      <c r="Q221" s="90">
        <v>100</v>
      </c>
      <c r="R221" s="43">
        <f t="shared" si="2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4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26"/>
        <v>0</v>
      </c>
      <c r="Q222" s="90">
        <v>250</v>
      </c>
      <c r="R222" s="43">
        <f t="shared" si="27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4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26"/>
        <v>0</v>
      </c>
      <c r="Q223" s="90"/>
      <c r="R223" s="43">
        <f t="shared" si="2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4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26"/>
        <v>0</v>
      </c>
      <c r="Q224" s="90"/>
      <c r="R224" s="43">
        <f t="shared" si="27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4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26"/>
        <v>0</v>
      </c>
      <c r="Q225" s="90">
        <v>28.59</v>
      </c>
      <c r="R225" s="43">
        <f t="shared" si="27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4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26"/>
        <v>0</v>
      </c>
      <c r="Q226" s="90">
        <v>23.7</v>
      </c>
      <c r="R226" s="43">
        <f t="shared" si="27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4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26"/>
        <v>0</v>
      </c>
      <c r="Q227" s="90">
        <v>20.36</v>
      </c>
      <c r="R227" s="43">
        <f t="shared" si="2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4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 t="shared" si="31"/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4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26"/>
        <v>0</v>
      </c>
      <c r="Q229" s="90"/>
      <c r="R229" s="43">
        <f t="shared" si="2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4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26"/>
        <v>0</v>
      </c>
      <c r="Q230" s="90"/>
      <c r="R230" s="43">
        <f t="shared" si="2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34" si="33">E231+F231</f>
        <v>0</v>
      </c>
      <c r="H231" s="78">
        <v>0</v>
      </c>
      <c r="I231" s="76">
        <v>0</v>
      </c>
      <c r="J231" s="46">
        <f t="shared" si="30"/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26"/>
        <v>0</v>
      </c>
      <c r="Q231" s="90"/>
      <c r="R231" s="43">
        <f t="shared" si="2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3"/>
        <v>0</v>
      </c>
      <c r="H232" s="78">
        <v>0</v>
      </c>
      <c r="I232" s="76">
        <v>0</v>
      </c>
      <c r="J232" s="46">
        <f t="shared" si="30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26"/>
        <v>0</v>
      </c>
      <c r="Q232" s="90"/>
      <c r="R232" s="43">
        <f t="shared" si="2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3"/>
        <v>0</v>
      </c>
      <c r="H233" s="78">
        <v>0</v>
      </c>
      <c r="I233" s="76">
        <v>0</v>
      </c>
      <c r="J233" s="46">
        <f t="shared" si="30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26"/>
        <v>0</v>
      </c>
      <c r="Q233" s="90"/>
      <c r="R233" s="43">
        <f t="shared" si="2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3"/>
        <v>0</v>
      </c>
      <c r="H234" s="78">
        <v>0</v>
      </c>
      <c r="I234" s="76">
        <v>0</v>
      </c>
      <c r="J234" s="46">
        <f t="shared" si="30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26"/>
        <v>0</v>
      </c>
      <c r="Q234" s="90"/>
      <c r="R234" s="43">
        <f t="shared" si="2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58" si="34">E235+F235</f>
        <v>0</v>
      </c>
      <c r="H235" s="78">
        <v>0</v>
      </c>
      <c r="I235" s="76">
        <v>0</v>
      </c>
      <c r="J235" s="46">
        <f t="shared" si="30"/>
        <v>0</v>
      </c>
      <c r="K235" s="72"/>
      <c r="L235" s="20">
        <v>100</v>
      </c>
      <c r="M235" s="65">
        <f t="shared" si="31"/>
        <v>0</v>
      </c>
      <c r="N235" s="17" t="s">
        <v>16</v>
      </c>
      <c r="O235" s="18"/>
      <c r="P235" s="23">
        <f t="shared" ref="P235:P247" si="35">SUM(M235-O235)</f>
        <v>0</v>
      </c>
      <c r="Q235" s="90"/>
      <c r="R235" s="43">
        <f t="shared" ref="R235:R247" si="3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4"/>
        <v>0</v>
      </c>
      <c r="H236" s="78">
        <v>0</v>
      </c>
      <c r="I236" s="76">
        <v>0</v>
      </c>
      <c r="J236" s="46">
        <f t="shared" si="30"/>
        <v>0</v>
      </c>
      <c r="K236" s="72"/>
      <c r="L236" s="20">
        <v>120</v>
      </c>
      <c r="M236" s="65">
        <f t="shared" si="3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3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4"/>
        <v>0</v>
      </c>
      <c r="H237" s="78">
        <v>0</v>
      </c>
      <c r="I237" s="76">
        <v>0</v>
      </c>
      <c r="J237" s="46">
        <f t="shared" si="30"/>
        <v>0</v>
      </c>
      <c r="K237" s="72"/>
      <c r="L237" s="20">
        <v>60</v>
      </c>
      <c r="M237" s="65">
        <f t="shared" si="3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3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4"/>
        <v>0</v>
      </c>
      <c r="H238" s="78">
        <v>0</v>
      </c>
      <c r="I238" s="76">
        <v>0</v>
      </c>
      <c r="J238" s="46">
        <f t="shared" si="30"/>
        <v>0</v>
      </c>
      <c r="K238" s="72"/>
      <c r="L238" s="20">
        <v>150</v>
      </c>
      <c r="M238" s="65">
        <f t="shared" si="3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3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4"/>
        <v>0</v>
      </c>
      <c r="H239" s="78">
        <v>0</v>
      </c>
      <c r="I239" s="76">
        <v>0</v>
      </c>
      <c r="J239" s="46">
        <f t="shared" si="30"/>
        <v>0</v>
      </c>
      <c r="K239" s="72"/>
      <c r="L239" s="20">
        <v>150</v>
      </c>
      <c r="M239" s="65">
        <f t="shared" si="3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3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4"/>
        <v>0</v>
      </c>
      <c r="H240" s="78">
        <v>0</v>
      </c>
      <c r="I240" s="76">
        <v>0</v>
      </c>
      <c r="J240" s="46">
        <f t="shared" si="30"/>
        <v>0</v>
      </c>
      <c r="K240" s="72"/>
      <c r="L240" s="20">
        <v>200</v>
      </c>
      <c r="M240" s="65">
        <f t="shared" si="3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3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4"/>
        <v>0</v>
      </c>
      <c r="H241" s="78">
        <v>0</v>
      </c>
      <c r="I241" s="76">
        <v>0</v>
      </c>
      <c r="J241" s="46">
        <f t="shared" si="30"/>
        <v>0</v>
      </c>
      <c r="K241" s="72"/>
      <c r="L241" s="20"/>
      <c r="M241" s="65">
        <f t="shared" si="3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3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+'18'!J242</f>
        <v>0</v>
      </c>
      <c r="F242" s="71"/>
      <c r="G242" s="46">
        <f t="shared" si="34"/>
        <v>0</v>
      </c>
      <c r="H242" s="78">
        <v>0</v>
      </c>
      <c r="I242" s="76">
        <v>0</v>
      </c>
      <c r="J242" s="46">
        <f t="shared" si="30"/>
        <v>0</v>
      </c>
      <c r="K242" s="72"/>
      <c r="L242" s="20">
        <v>35</v>
      </c>
      <c r="M242" s="65">
        <f t="shared" si="3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3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+'18'!J243</f>
        <v>0</v>
      </c>
      <c r="F243" s="71"/>
      <c r="G243" s="46">
        <f t="shared" si="34"/>
        <v>0</v>
      </c>
      <c r="H243" s="78">
        <v>0</v>
      </c>
      <c r="I243" s="76">
        <v>0</v>
      </c>
      <c r="J243" s="46">
        <f t="shared" si="30"/>
        <v>0</v>
      </c>
      <c r="K243" s="72"/>
      <c r="L243" s="20">
        <v>39</v>
      </c>
      <c r="M243" s="65">
        <f t="shared" si="31"/>
        <v>0</v>
      </c>
      <c r="N243" s="17" t="s">
        <v>16</v>
      </c>
      <c r="O243" s="18"/>
      <c r="P243" s="23">
        <f t="shared" ref="P243:P246" si="37">SUM(M243-O243)</f>
        <v>0</v>
      </c>
      <c r="Q243" s="90"/>
      <c r="R243" s="43">
        <f t="shared" ref="R243:R246" si="38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+'18'!J244</f>
        <v>3</v>
      </c>
      <c r="F244" s="71"/>
      <c r="G244" s="46">
        <f t="shared" si="34"/>
        <v>3</v>
      </c>
      <c r="H244" s="78">
        <v>0</v>
      </c>
      <c r="I244" s="76">
        <v>0</v>
      </c>
      <c r="J244" s="46">
        <f t="shared" si="30"/>
        <v>3</v>
      </c>
      <c r="K244" s="72"/>
      <c r="L244" s="20">
        <v>55</v>
      </c>
      <c r="M244" s="65">
        <f t="shared" si="31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38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+'18'!J245</f>
        <v>0</v>
      </c>
      <c r="F245" s="71"/>
      <c r="G245" s="46">
        <f t="shared" si="34"/>
        <v>0</v>
      </c>
      <c r="H245" s="78">
        <v>0</v>
      </c>
      <c r="I245" s="76">
        <v>0</v>
      </c>
      <c r="J245" s="46">
        <f t="shared" si="30"/>
        <v>0</v>
      </c>
      <c r="K245" s="72"/>
      <c r="L245" s="20">
        <v>40</v>
      </c>
      <c r="M245" s="65">
        <f t="shared" si="31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38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+'18'!J246</f>
        <v>0</v>
      </c>
      <c r="F246" s="71"/>
      <c r="G246" s="46">
        <f t="shared" si="34"/>
        <v>0</v>
      </c>
      <c r="H246" s="78">
        <v>0</v>
      </c>
      <c r="I246" s="76">
        <v>0</v>
      </c>
      <c r="J246" s="46">
        <f t="shared" si="30"/>
        <v>0</v>
      </c>
      <c r="K246" s="72"/>
      <c r="L246" s="20">
        <v>49</v>
      </c>
      <c r="M246" s="65">
        <f t="shared" si="31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3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+'18'!J247</f>
        <v>0</v>
      </c>
      <c r="F247" s="71"/>
      <c r="G247" s="46">
        <f t="shared" si="34"/>
        <v>0</v>
      </c>
      <c r="H247" s="78">
        <v>0</v>
      </c>
      <c r="I247" s="76">
        <v>0</v>
      </c>
      <c r="J247" s="46">
        <f t="shared" si="30"/>
        <v>0</v>
      </c>
      <c r="K247" s="72"/>
      <c r="L247" s="20">
        <v>39</v>
      </c>
      <c r="M247" s="65">
        <f t="shared" si="3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3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+'18'!J248</f>
        <v>3</v>
      </c>
      <c r="F248" s="71"/>
      <c r="G248" s="46">
        <f t="shared" si="34"/>
        <v>3</v>
      </c>
      <c r="H248" s="78">
        <v>0</v>
      </c>
      <c r="I248" s="76">
        <v>0</v>
      </c>
      <c r="J248" s="46">
        <f t="shared" si="30"/>
        <v>3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26"/>
        <v>0</v>
      </c>
      <c r="Q248" s="90"/>
      <c r="R248" s="43">
        <f t="shared" si="2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+'18'!J249</f>
        <v>0</v>
      </c>
      <c r="F249" s="71"/>
      <c r="G249" s="46">
        <f t="shared" si="34"/>
        <v>0</v>
      </c>
      <c r="H249" s="78">
        <v>0</v>
      </c>
      <c r="I249" s="76">
        <v>0</v>
      </c>
      <c r="J249" s="46">
        <f t="shared" si="3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26"/>
        <v>0</v>
      </c>
      <c r="Q249" s="90"/>
      <c r="R249" s="43">
        <f t="shared" si="2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+'18'!J250</f>
        <v>0</v>
      </c>
      <c r="F250" s="71"/>
      <c r="G250" s="46">
        <f t="shared" si="34"/>
        <v>0</v>
      </c>
      <c r="H250" s="78">
        <v>0</v>
      </c>
      <c r="I250" s="76">
        <v>0</v>
      </c>
      <c r="J250" s="46">
        <f t="shared" si="3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26"/>
        <v>0</v>
      </c>
      <c r="Q250" s="90"/>
      <c r="R250" s="43">
        <f t="shared" si="27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1446</v>
      </c>
      <c r="D251" s="10" t="s">
        <v>564</v>
      </c>
      <c r="E251" s="64">
        <f>+'18'!J251</f>
        <v>0</v>
      </c>
      <c r="F251" s="71"/>
      <c r="G251" s="46">
        <f t="shared" si="34"/>
        <v>0</v>
      </c>
      <c r="H251" s="78">
        <v>0</v>
      </c>
      <c r="I251" s="76">
        <v>0</v>
      </c>
      <c r="J251" s="46">
        <f t="shared" si="30"/>
        <v>0</v>
      </c>
      <c r="K251" s="72"/>
      <c r="L251" s="20">
        <v>20</v>
      </c>
      <c r="M251" s="65">
        <f t="shared" si="31"/>
        <v>0</v>
      </c>
      <c r="N251" s="17" t="s">
        <v>16</v>
      </c>
      <c r="O251" s="18"/>
      <c r="P251" s="23">
        <f t="shared" si="26"/>
        <v>0</v>
      </c>
      <c r="Q251" s="90"/>
      <c r="R251" s="43">
        <f t="shared" si="27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1447</v>
      </c>
      <c r="D252" s="10" t="s">
        <v>434</v>
      </c>
      <c r="E252" s="64">
        <f>+'18'!J252</f>
        <v>9</v>
      </c>
      <c r="F252" s="71"/>
      <c r="G252" s="46">
        <f t="shared" si="34"/>
        <v>9</v>
      </c>
      <c r="H252" s="78">
        <v>0</v>
      </c>
      <c r="I252" s="76">
        <v>0</v>
      </c>
      <c r="J252" s="46">
        <f t="shared" si="30"/>
        <v>8</v>
      </c>
      <c r="K252" s="72">
        <v>1</v>
      </c>
      <c r="L252" s="20">
        <v>39</v>
      </c>
      <c r="M252" s="65">
        <f t="shared" si="31"/>
        <v>39</v>
      </c>
      <c r="N252" s="17" t="s">
        <v>16</v>
      </c>
      <c r="O252" s="18">
        <v>14</v>
      </c>
      <c r="P252" s="120">
        <f t="shared" si="26"/>
        <v>25</v>
      </c>
      <c r="Q252" s="90"/>
      <c r="R252" s="43">
        <f t="shared" si="27"/>
        <v>0</v>
      </c>
    </row>
    <row r="253" spans="1:18" ht="25.5" x14ac:dyDescent="0.55000000000000004">
      <c r="A253" s="10">
        <v>249</v>
      </c>
      <c r="B253" s="10">
        <v>20038414</v>
      </c>
      <c r="C253" s="19" t="s">
        <v>1448</v>
      </c>
      <c r="D253" s="10" t="s">
        <v>564</v>
      </c>
      <c r="E253" s="64">
        <f>+'18'!J253</f>
        <v>2</v>
      </c>
      <c r="F253" s="71"/>
      <c r="G253" s="46">
        <f t="shared" si="34"/>
        <v>2</v>
      </c>
      <c r="H253" s="78">
        <v>0</v>
      </c>
      <c r="I253" s="76">
        <v>0</v>
      </c>
      <c r="J253" s="46">
        <f t="shared" si="30"/>
        <v>2</v>
      </c>
      <c r="K253" s="72"/>
      <c r="L253" s="20">
        <v>39</v>
      </c>
      <c r="M253" s="65">
        <f t="shared" si="31"/>
        <v>0</v>
      </c>
      <c r="N253" s="17" t="s">
        <v>16</v>
      </c>
      <c r="O253" s="18"/>
      <c r="P253" s="23">
        <f t="shared" ref="P253" si="39">SUM(M253-O253)</f>
        <v>0</v>
      </c>
      <c r="Q253" s="90"/>
      <c r="R253" s="43">
        <f t="shared" ref="R253" si="40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1449</v>
      </c>
      <c r="D254" s="10" t="s">
        <v>564</v>
      </c>
      <c r="E254" s="64">
        <f>+'18'!J254</f>
        <v>1</v>
      </c>
      <c r="F254" s="71"/>
      <c r="G254" s="46">
        <f t="shared" si="34"/>
        <v>1</v>
      </c>
      <c r="H254" s="78">
        <v>0</v>
      </c>
      <c r="I254" s="76">
        <v>0</v>
      </c>
      <c r="J254" s="46">
        <f t="shared" si="30"/>
        <v>0</v>
      </c>
      <c r="K254" s="72">
        <v>1</v>
      </c>
      <c r="L254" s="20">
        <v>35</v>
      </c>
      <c r="M254" s="65">
        <f t="shared" si="31"/>
        <v>35</v>
      </c>
      <c r="N254" s="17" t="s">
        <v>16</v>
      </c>
      <c r="O254" s="18">
        <v>5</v>
      </c>
      <c r="P254" s="120">
        <f t="shared" si="26"/>
        <v>30</v>
      </c>
      <c r="Q254" s="90"/>
      <c r="R254" s="43">
        <f t="shared" si="2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4"/>
        <v>0</v>
      </c>
      <c r="H255" s="78">
        <v>0</v>
      </c>
      <c r="I255" s="76">
        <v>0</v>
      </c>
      <c r="J255" s="46">
        <f t="shared" si="3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26"/>
        <v>0</v>
      </c>
      <c r="Q255" s="90"/>
      <c r="R255" s="43">
        <f t="shared" si="2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4"/>
        <v>0</v>
      </c>
      <c r="H256" s="78">
        <v>0</v>
      </c>
      <c r="I256" s="76">
        <v>0</v>
      </c>
      <c r="J256" s="46">
        <f t="shared" si="3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26"/>
        <v>0</v>
      </c>
      <c r="Q256" s="90"/>
      <c r="R256" s="43">
        <f t="shared" si="2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si="34"/>
        <v>0</v>
      </c>
      <c r="H257" s="78">
        <v>0</v>
      </c>
      <c r="I257" s="76">
        <v>0</v>
      </c>
      <c r="J257" s="46">
        <f t="shared" si="30"/>
        <v>0</v>
      </c>
      <c r="K257" s="72"/>
      <c r="L257" s="20"/>
      <c r="M257" s="65">
        <f t="shared" si="31"/>
        <v>0</v>
      </c>
      <c r="N257" s="17" t="s">
        <v>16</v>
      </c>
      <c r="O257" s="18"/>
      <c r="P257" s="23">
        <f t="shared" ref="P257" si="41">SUM(M257-O257)</f>
        <v>0</v>
      </c>
      <c r="Q257" s="90"/>
      <c r="R257" s="43">
        <f t="shared" ref="R257" si="4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34"/>
        <v>0</v>
      </c>
      <c r="H258" s="78">
        <v>0</v>
      </c>
      <c r="I258" s="76">
        <v>0</v>
      </c>
      <c r="J258" s="46">
        <f t="shared" si="3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26"/>
        <v>0</v>
      </c>
      <c r="Q258" s="90"/>
      <c r="R258" s="43">
        <f t="shared" si="2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43">E259+F259</f>
        <v>0</v>
      </c>
      <c r="H259" s="78">
        <v>0</v>
      </c>
      <c r="I259" s="76">
        <v>0</v>
      </c>
      <c r="J259" s="46">
        <f t="shared" ref="J259" si="44">+G259-H259-K259-I259</f>
        <v>0</v>
      </c>
      <c r="K259" s="72"/>
      <c r="L259" s="20"/>
      <c r="M259" s="65">
        <f t="shared" ref="M259" si="45">+L259*K259</f>
        <v>0</v>
      </c>
      <c r="N259" s="17" t="s">
        <v>16</v>
      </c>
      <c r="O259" s="18"/>
      <c r="P259" s="23">
        <f t="shared" ref="P259" si="46">SUM(M259-O259)</f>
        <v>0</v>
      </c>
      <c r="Q259" s="90"/>
      <c r="R259" s="43">
        <f t="shared" ref="R259" si="4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919.7299999999999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2614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1685</v>
      </c>
      <c r="O264" s="2">
        <v>100</v>
      </c>
      <c r="P264" s="2">
        <v>90</v>
      </c>
      <c r="Q264" s="88">
        <v>25</v>
      </c>
      <c r="R264" s="2">
        <v>1470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539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10.00"/>
        <filter val="130.00"/>
        <filter val="20.00"/>
        <filter val="25.00"/>
        <filter val="30.00"/>
        <filter val="50.00"/>
        <filter val="65.00"/>
        <filter val="800.00"/>
        <filter val="9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46"/>
  <sheetViews>
    <sheetView zoomScale="70" zoomScaleNormal="70" workbookViewId="0">
      <pane xSplit="10" ySplit="4" topLeftCell="K47" activePane="bottomRight" state="frozen"/>
      <selection activeCell="I257" sqref="I257"/>
      <selection pane="topRight" activeCell="I257" sqref="I257"/>
      <selection pane="bottomLeft" activeCell="I257" sqref="I257"/>
      <selection pane="bottomRight" activeCell="K55" sqref="K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+'19'!J5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+'19'!J6</f>
        <v>11</v>
      </c>
      <c r="F6" s="71"/>
      <c r="G6" s="46">
        <f t="shared" si="0"/>
        <v>11</v>
      </c>
      <c r="H6" s="78">
        <v>0</v>
      </c>
      <c r="I6" s="76">
        <v>0</v>
      </c>
      <c r="J6" s="46">
        <f t="shared" si="1"/>
        <v>11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59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+'19'!J7</f>
        <v>7</v>
      </c>
      <c r="F7" s="71"/>
      <c r="G7" s="46">
        <f t="shared" si="0"/>
        <v>7</v>
      </c>
      <c r="H7" s="78">
        <v>0</v>
      </c>
      <c r="I7" s="76">
        <v>0</v>
      </c>
      <c r="J7" s="46">
        <f t="shared" si="1"/>
        <v>5</v>
      </c>
      <c r="K7" s="72">
        <v>2</v>
      </c>
      <c r="L7" s="15">
        <v>50</v>
      </c>
      <c r="M7" s="65">
        <f t="shared" si="2"/>
        <v>100</v>
      </c>
      <c r="N7" s="17" t="s">
        <v>16</v>
      </c>
      <c r="O7" s="18">
        <v>50</v>
      </c>
      <c r="P7" s="120">
        <f t="shared" si="3"/>
        <v>50</v>
      </c>
      <c r="Q7" s="90">
        <v>26.11</v>
      </c>
      <c r="R7" s="43">
        <f t="shared" si="4"/>
        <v>52.22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+'19'!J11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7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/>
      <c r="P11" s="120">
        <f t="shared" si="3"/>
        <v>250</v>
      </c>
      <c r="Q11" s="119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+'19'!J15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1</v>
      </c>
      <c r="K15" s="72">
        <v>3</v>
      </c>
      <c r="L15" s="15">
        <v>50</v>
      </c>
      <c r="M15" s="65">
        <f t="shared" si="2"/>
        <v>150</v>
      </c>
      <c r="N15" s="17" t="s">
        <v>16</v>
      </c>
      <c r="O15" s="18">
        <v>25</v>
      </c>
      <c r="P15" s="120">
        <f t="shared" si="3"/>
        <v>125</v>
      </c>
      <c r="Q15" s="119">
        <v>22.41</v>
      </c>
      <c r="R15" s="43">
        <f t="shared" si="4"/>
        <v>67.23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+'19'!J18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4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>
        <v>25</v>
      </c>
      <c r="P18" s="120">
        <f t="shared" si="3"/>
        <v>75</v>
      </c>
      <c r="Q18" s="11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+'19'!J20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+'19'!J22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+'19'!J26</f>
        <v>14</v>
      </c>
      <c r="F26" s="71"/>
      <c r="G26" s="46">
        <f t="shared" si="0"/>
        <v>14</v>
      </c>
      <c r="H26" s="78">
        <v>0</v>
      </c>
      <c r="I26" s="76">
        <v>0</v>
      </c>
      <c r="J26" s="46">
        <f t="shared" si="1"/>
        <v>14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+'19'!J28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+'19'!J29</f>
        <v>5</v>
      </c>
      <c r="F29" s="71"/>
      <c r="G29" s="46">
        <f t="shared" si="5"/>
        <v>5</v>
      </c>
      <c r="H29" s="78">
        <v>0</v>
      </c>
      <c r="I29" s="76">
        <v>0</v>
      </c>
      <c r="J29" s="46">
        <f t="shared" si="6"/>
        <v>5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+'19'!J31</f>
        <v>12</v>
      </c>
      <c r="F31" s="71"/>
      <c r="G31" s="46">
        <f t="shared" si="5"/>
        <v>12</v>
      </c>
      <c r="H31" s="78">
        <v>0</v>
      </c>
      <c r="I31" s="76">
        <v>0</v>
      </c>
      <c r="J31" s="46">
        <f t="shared" si="6"/>
        <v>12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+'19'!J32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+'19'!J35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+'19'!J39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+'19'!J40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+'19'!J41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+'19'!J46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+'19'!J48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+'19'!J49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+'19'!J50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+'19'!J53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+'19'!J57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ref="P60:P80" si="7">SUM(M60-O60)</f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+'19'!J62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+'19'!J65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+'19'!J66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0">
        <f t="shared" si="7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+'19'!J74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+'19'!J77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+'19'!J80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27</v>
      </c>
      <c r="P80" s="120">
        <f t="shared" si="7"/>
        <v>28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+'19'!J81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18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+'19'!J87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+'19'!J88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18"/>
      <c r="R89" s="43">
        <f t="shared" si="13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18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+'19'!J99</f>
        <v>0</v>
      </c>
      <c r="F99" s="71"/>
      <c r="G99" s="46">
        <f t="shared" si="24"/>
        <v>0</v>
      </c>
      <c r="H99" s="78">
        <v>0</v>
      </c>
      <c r="I99" s="76">
        <v>0</v>
      </c>
      <c r="J99" s="46">
        <f t="shared" si="25"/>
        <v>0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si="9"/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+'19'!J100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9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+'19'!J101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9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9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+'19'!J112</f>
        <v>16</v>
      </c>
      <c r="F112" s="71"/>
      <c r="G112" s="46">
        <f t="shared" si="24"/>
        <v>16</v>
      </c>
      <c r="H112" s="78">
        <v>0</v>
      </c>
      <c r="I112" s="76">
        <v>0</v>
      </c>
      <c r="J112" s="46">
        <f t="shared" si="25"/>
        <v>14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0">
        <f>SUM(M112-O112)</f>
        <v>200</v>
      </c>
      <c r="Q112" s="119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+'19'!J113</f>
        <v>7</v>
      </c>
      <c r="F113" s="71"/>
      <c r="G113" s="46">
        <f t="shared" si="24"/>
        <v>7</v>
      </c>
      <c r="H113" s="78">
        <v>0</v>
      </c>
      <c r="I113" s="76">
        <v>0</v>
      </c>
      <c r="J113" s="46">
        <f t="shared" si="25"/>
        <v>6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0">
        <f t="shared" si="9"/>
        <v>55</v>
      </c>
      <c r="Q113" s="119">
        <v>22.55</v>
      </c>
      <c r="R113" s="43">
        <f t="shared" si="10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+'19'!J115</f>
        <v>19</v>
      </c>
      <c r="F115" s="71"/>
      <c r="G115" s="46">
        <f t="shared" si="24"/>
        <v>19</v>
      </c>
      <c r="H115" s="78">
        <v>0</v>
      </c>
      <c r="I115" s="76">
        <v>0</v>
      </c>
      <c r="J115" s="46">
        <f t="shared" si="25"/>
        <v>19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+'19'!J116</f>
        <v>8</v>
      </c>
      <c r="F116" s="71"/>
      <c r="G116" s="46">
        <f t="shared" si="24"/>
        <v>8</v>
      </c>
      <c r="H116" s="78">
        <v>0</v>
      </c>
      <c r="I116" s="76">
        <v>0</v>
      </c>
      <c r="J116" s="46">
        <f t="shared" si="25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+'19'!J117</f>
        <v>7</v>
      </c>
      <c r="F117" s="71"/>
      <c r="G117" s="46">
        <f t="shared" si="24"/>
        <v>7</v>
      </c>
      <c r="H117" s="78">
        <v>0</v>
      </c>
      <c r="I117" s="76">
        <v>0</v>
      </c>
      <c r="J117" s="46">
        <f t="shared" si="25"/>
        <v>7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+'19'!J122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+'19'!J124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+'19'!J125</f>
        <v>2</v>
      </c>
      <c r="F125" s="71"/>
      <c r="G125" s="46">
        <f t="shared" si="24"/>
        <v>2</v>
      </c>
      <c r="H125" s="78">
        <v>0</v>
      </c>
      <c r="I125" s="76">
        <v>0</v>
      </c>
      <c r="J125" s="46">
        <f t="shared" si="25"/>
        <v>2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+'19'!J131</f>
        <v>0</v>
      </c>
      <c r="F131" s="71"/>
      <c r="G131" s="46">
        <f t="shared" si="24"/>
        <v>0</v>
      </c>
      <c r="H131" s="78">
        <v>0</v>
      </c>
      <c r="I131" s="76">
        <v>0</v>
      </c>
      <c r="J131" s="46">
        <f t="shared" si="25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+'19'!J132</f>
        <v>0</v>
      </c>
      <c r="F132" s="71"/>
      <c r="G132" s="46">
        <f t="shared" si="24"/>
        <v>0</v>
      </c>
      <c r="H132" s="78">
        <v>0</v>
      </c>
      <c r="I132" s="76">
        <v>0</v>
      </c>
      <c r="J132" s="46">
        <f t="shared" si="25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+'19'!J133</f>
        <v>1</v>
      </c>
      <c r="F133" s="71"/>
      <c r="G133" s="46">
        <f t="shared" si="24"/>
        <v>1</v>
      </c>
      <c r="H133" s="78">
        <v>0</v>
      </c>
      <c r="I133" s="76">
        <v>0</v>
      </c>
      <c r="J133" s="46">
        <f t="shared" si="25"/>
        <v>1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+'19'!J134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+'19'!J135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+'19'!J136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+'19'!J137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+'19'!J148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+'19'!J152</f>
        <v>4</v>
      </c>
      <c r="F152" s="71"/>
      <c r="G152" s="46">
        <f t="shared" si="24"/>
        <v>4</v>
      </c>
      <c r="H152" s="78">
        <v>0</v>
      </c>
      <c r="I152" s="76">
        <v>0</v>
      </c>
      <c r="J152" s="46">
        <f t="shared" si="25"/>
        <v>4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4"/>
        <v>0</v>
      </c>
      <c r="H154" s="78">
        <v>0</v>
      </c>
      <c r="I154" s="76">
        <v>0</v>
      </c>
      <c r="J154" s="46">
        <f t="shared" si="2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2</v>
      </c>
      <c r="F163" s="71"/>
      <c r="G163" s="46">
        <f t="shared" si="30"/>
        <v>2</v>
      </c>
      <c r="H163" s="78">
        <v>0</v>
      </c>
      <c r="I163" s="76">
        <v>0</v>
      </c>
      <c r="J163" s="46">
        <f t="shared" si="31"/>
        <v>0</v>
      </c>
      <c r="K163" s="72">
        <v>2</v>
      </c>
      <c r="L163" s="20">
        <v>40</v>
      </c>
      <c r="M163" s="65">
        <f t="shared" si="8"/>
        <v>80</v>
      </c>
      <c r="N163" s="17" t="s">
        <v>16</v>
      </c>
      <c r="O163" s="18">
        <v>40</v>
      </c>
      <c r="P163" s="120">
        <f t="shared" si="9"/>
        <v>40</v>
      </c>
      <c r="Q163" s="119">
        <v>12.14</v>
      </c>
      <c r="R163" s="43">
        <f t="shared" si="10"/>
        <v>24.28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+'19'!J175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8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>
        <v>50</v>
      </c>
      <c r="P175" s="23">
        <f>SUM(M175-O175)</f>
        <v>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10</v>
      </c>
      <c r="F178" s="71"/>
      <c r="G178" s="46">
        <f t="shared" si="30"/>
        <v>10</v>
      </c>
      <c r="H178" s="78">
        <v>0</v>
      </c>
      <c r="I178" s="76">
        <v>0</v>
      </c>
      <c r="J178" s="46">
        <f t="shared" si="31"/>
        <v>9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20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+'19'!J180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+'19'!J185</f>
        <v>9</v>
      </c>
      <c r="F185" s="71"/>
      <c r="G185" s="46">
        <f t="shared" si="30"/>
        <v>9</v>
      </c>
      <c r="H185" s="78">
        <v>0</v>
      </c>
      <c r="I185" s="76">
        <v>0</v>
      </c>
      <c r="J185" s="46">
        <f t="shared" si="31"/>
        <v>9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35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35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35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+'19'!J193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+'19'!J194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+'19'!J195</f>
        <v>8</v>
      </c>
      <c r="F195" s="71"/>
      <c r="G195" s="46">
        <f t="shared" si="30"/>
        <v>8</v>
      </c>
      <c r="H195" s="78">
        <v>0</v>
      </c>
      <c r="I195" s="76">
        <v>0</v>
      </c>
      <c r="J195" s="46">
        <f t="shared" si="31"/>
        <v>8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+'19'!J196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+'19'!J205</f>
        <v>6</v>
      </c>
      <c r="F205" s="71"/>
      <c r="G205" s="46">
        <f t="shared" si="30"/>
        <v>6</v>
      </c>
      <c r="H205" s="78">
        <v>0</v>
      </c>
      <c r="I205" s="76">
        <v>0</v>
      </c>
      <c r="J205" s="46">
        <f t="shared" si="31"/>
        <v>5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>
        <v>28</v>
      </c>
      <c r="P205" s="120">
        <f t="shared" si="35"/>
        <v>27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+'19'!J244</f>
        <v>3</v>
      </c>
      <c r="F244" s="71"/>
      <c r="G244" s="46">
        <f t="shared" si="42"/>
        <v>3</v>
      </c>
      <c r="H244" s="78">
        <v>0</v>
      </c>
      <c r="I244" s="76">
        <v>0</v>
      </c>
      <c r="J244" s="46">
        <f t="shared" si="43"/>
        <v>2</v>
      </c>
      <c r="K244" s="72">
        <v>1</v>
      </c>
      <c r="L244" s="20">
        <v>55</v>
      </c>
      <c r="M244" s="65">
        <f t="shared" si="47"/>
        <v>55</v>
      </c>
      <c r="N244" s="17" t="s">
        <v>16</v>
      </c>
      <c r="O244" s="18"/>
      <c r="P244" s="120">
        <f t="shared" si="48"/>
        <v>55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+'19'!J245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+'19'!J248</f>
        <v>3</v>
      </c>
      <c r="F248" s="71"/>
      <c r="G248" s="46">
        <f t="shared" si="42"/>
        <v>3</v>
      </c>
      <c r="H248" s="78">
        <v>0</v>
      </c>
      <c r="I248" s="76">
        <v>0</v>
      </c>
      <c r="J248" s="46">
        <f t="shared" si="43"/>
        <v>3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+'19'!J249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+'19'!J250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1446</v>
      </c>
      <c r="D251" s="10" t="s">
        <v>564</v>
      </c>
      <c r="E251" s="64">
        <f>+'19'!J251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1447</v>
      </c>
      <c r="D252" s="10" t="s">
        <v>434</v>
      </c>
      <c r="E252" s="64">
        <f>+'19'!J252</f>
        <v>8</v>
      </c>
      <c r="F252" s="71"/>
      <c r="G252" s="46">
        <f t="shared" si="42"/>
        <v>8</v>
      </c>
      <c r="H252" s="78">
        <v>0</v>
      </c>
      <c r="I252" s="76">
        <v>0</v>
      </c>
      <c r="J252" s="46">
        <f t="shared" si="43"/>
        <v>8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20038414</v>
      </c>
      <c r="C253" s="19" t="s">
        <v>1448</v>
      </c>
      <c r="D253" s="10" t="s">
        <v>564</v>
      </c>
      <c r="E253" s="64">
        <f>+'19'!J253</f>
        <v>2</v>
      </c>
      <c r="F253" s="71"/>
      <c r="G253" s="46">
        <f t="shared" si="42"/>
        <v>2</v>
      </c>
      <c r="H253" s="78">
        <v>0</v>
      </c>
      <c r="I253" s="76">
        <v>0</v>
      </c>
      <c r="J253" s="46">
        <f t="shared" si="43"/>
        <v>0</v>
      </c>
      <c r="K253" s="72">
        <v>2</v>
      </c>
      <c r="L253" s="20">
        <v>39</v>
      </c>
      <c r="M253" s="65">
        <f t="shared" ref="M253" si="50">+L253*K253</f>
        <v>78</v>
      </c>
      <c r="N253" s="17" t="s">
        <v>16</v>
      </c>
      <c r="O253" s="18">
        <v>38</v>
      </c>
      <c r="P253" s="120">
        <f t="shared" ref="P253" si="51">SUM(M253-O253)</f>
        <v>40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1449</v>
      </c>
      <c r="D254" s="10" t="s">
        <v>564</v>
      </c>
      <c r="E254" s="64">
        <f>+'19'!J254</f>
        <v>0</v>
      </c>
      <c r="F254" s="71">
        <v>1</v>
      </c>
      <c r="G254" s="46">
        <f t="shared" si="42"/>
        <v>1</v>
      </c>
      <c r="H254" s="78">
        <v>0</v>
      </c>
      <c r="I254" s="76">
        <v>0</v>
      </c>
      <c r="J254" s="46">
        <f t="shared" si="43"/>
        <v>1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470.31000000000006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1333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578</v>
      </c>
      <c r="O264" s="2">
        <v>510</v>
      </c>
      <c r="P264" s="2">
        <v>28</v>
      </c>
      <c r="Q264" s="88">
        <v>40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308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447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447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46"/>
  <sheetViews>
    <sheetView zoomScale="70" zoomScaleNormal="70" workbookViewId="0">
      <pane xSplit="10" ySplit="4" topLeftCell="K41" activePane="bottomRight" state="frozen"/>
      <selection activeCell="I257" sqref="I257"/>
      <selection pane="topRight" activeCell="I257" sqref="I257"/>
      <selection pane="bottomLeft" activeCell="I257" sqref="I257"/>
      <selection pane="bottomRight" activeCell="P252" sqref="P25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+'20'!J5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+'20'!J6</f>
        <v>11</v>
      </c>
      <c r="F6" s="71"/>
      <c r="G6" s="46">
        <f t="shared" si="0"/>
        <v>11</v>
      </c>
      <c r="H6" s="78">
        <v>0</v>
      </c>
      <c r="I6" s="76">
        <v>0</v>
      </c>
      <c r="J6" s="46">
        <f t="shared" si="1"/>
        <v>10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0">
        <f t="shared" ref="P6:P80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+'20'!J7</f>
        <v>5</v>
      </c>
      <c r="F7" s="71"/>
      <c r="G7" s="46">
        <f t="shared" si="0"/>
        <v>5</v>
      </c>
      <c r="H7" s="78">
        <v>0</v>
      </c>
      <c r="I7" s="76">
        <v>0</v>
      </c>
      <c r="J7" s="46">
        <f t="shared" si="1"/>
        <v>5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+'20'!J11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+'20'!J15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+'20'!J18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+'20'!J20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0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+'20'!J22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0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+'20'!J26</f>
        <v>14</v>
      </c>
      <c r="F26" s="71"/>
      <c r="G26" s="46">
        <f t="shared" si="0"/>
        <v>14</v>
      </c>
      <c r="H26" s="78">
        <v>0</v>
      </c>
      <c r="I26" s="76">
        <v>5</v>
      </c>
      <c r="J26" s="46">
        <f t="shared" si="1"/>
        <v>9</v>
      </c>
      <c r="K26" s="72"/>
      <c r="L26" s="15">
        <v>100</v>
      </c>
      <c r="M26" s="65">
        <f t="shared" si="2"/>
        <v>0</v>
      </c>
      <c r="N26" s="17" t="s">
        <v>1450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+'20'!J28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7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100</v>
      </c>
      <c r="P28" s="120">
        <f t="shared" si="3"/>
        <v>100</v>
      </c>
      <c r="Q28" s="119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+'20'!J29</f>
        <v>5</v>
      </c>
      <c r="F29" s="71"/>
      <c r="G29" s="46">
        <f t="shared" si="5"/>
        <v>5</v>
      </c>
      <c r="H29" s="78">
        <v>0</v>
      </c>
      <c r="I29" s="76">
        <v>0</v>
      </c>
      <c r="J29" s="46">
        <f t="shared" si="6"/>
        <v>4</v>
      </c>
      <c r="K29" s="72">
        <v>1</v>
      </c>
      <c r="L29" s="15">
        <v>100</v>
      </c>
      <c r="M29" s="65">
        <f t="shared" si="2"/>
        <v>100</v>
      </c>
      <c r="N29" s="17" t="s">
        <v>16</v>
      </c>
      <c r="O29" s="18"/>
      <c r="P29" s="120">
        <f t="shared" si="3"/>
        <v>100</v>
      </c>
      <c r="Q29" s="119">
        <v>27.24</v>
      </c>
      <c r="R29" s="43">
        <f t="shared" si="4"/>
        <v>27.24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+'20'!J31</f>
        <v>12</v>
      </c>
      <c r="F31" s="71"/>
      <c r="G31" s="46">
        <f t="shared" si="5"/>
        <v>12</v>
      </c>
      <c r="H31" s="78">
        <v>0</v>
      </c>
      <c r="I31" s="76">
        <v>0</v>
      </c>
      <c r="J31" s="46">
        <f t="shared" si="6"/>
        <v>11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0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+'20'!J32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+'20'!J35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+'20'!J39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0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+'20'!J40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+'20'!J41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+'20'!J46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+'20'!J47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+'20'!J48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+'20'!J49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+'20'!J50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+'20'!J53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+'20'!J57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+'20'!J58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+'20'!J62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+'20'!J65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+'20'!J74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+'20'!J77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+'20'!J80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+'20'!J81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+'20'!J112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+'20'!J113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+'20'!J115</f>
        <v>19</v>
      </c>
      <c r="F115" s="71"/>
      <c r="G115" s="46">
        <f t="shared" si="23"/>
        <v>19</v>
      </c>
      <c r="H115" s="78">
        <v>0</v>
      </c>
      <c r="I115" s="76">
        <v>0</v>
      </c>
      <c r="J115" s="46">
        <f t="shared" si="24"/>
        <v>19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+'20'!J116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+'20'!J117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+'20'!J125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+'20'!J131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+'20'!J133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+'20'!J152</f>
        <v>4</v>
      </c>
      <c r="F152" s="71"/>
      <c r="G152" s="46">
        <f t="shared" si="23"/>
        <v>4</v>
      </c>
      <c r="H152" s="78">
        <v>0</v>
      </c>
      <c r="I152" s="76">
        <v>0</v>
      </c>
      <c r="J152" s="46">
        <f t="shared" si="24"/>
        <v>4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+'20'!J175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9</v>
      </c>
      <c r="F178" s="71"/>
      <c r="G178" s="46">
        <f t="shared" si="30"/>
        <v>9</v>
      </c>
      <c r="H178" s="78">
        <v>0</v>
      </c>
      <c r="I178" s="76">
        <v>0</v>
      </c>
      <c r="J178" s="46">
        <f t="shared" si="31"/>
        <v>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+'20'!J180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+'20'!J185</f>
        <v>9</v>
      </c>
      <c r="F185" s="71"/>
      <c r="G185" s="46">
        <f t="shared" si="30"/>
        <v>9</v>
      </c>
      <c r="H185" s="78">
        <v>0</v>
      </c>
      <c r="I185" s="76">
        <v>0</v>
      </c>
      <c r="J185" s="46">
        <f t="shared" si="31"/>
        <v>9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+'20'!J193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+'20'!J194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+'20'!J195</f>
        <v>8</v>
      </c>
      <c r="F195" s="71"/>
      <c r="G195" s="46">
        <f t="shared" si="30"/>
        <v>8</v>
      </c>
      <c r="H195" s="78">
        <v>0</v>
      </c>
      <c r="I195" s="76">
        <v>0</v>
      </c>
      <c r="J195" s="46">
        <f t="shared" si="31"/>
        <v>8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+'20'!J196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+'20'!J205</f>
        <v>5</v>
      </c>
      <c r="F205" s="71"/>
      <c r="G205" s="46">
        <f t="shared" si="30"/>
        <v>5</v>
      </c>
      <c r="H205" s="78">
        <v>0</v>
      </c>
      <c r="I205" s="76">
        <v>0</v>
      </c>
      <c r="J205" s="46">
        <f t="shared" si="31"/>
        <v>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+'20'!J244</f>
        <v>2</v>
      </c>
      <c r="F244" s="71"/>
      <c r="G244" s="46">
        <f t="shared" si="42"/>
        <v>2</v>
      </c>
      <c r="H244" s="78">
        <v>0</v>
      </c>
      <c r="I244" s="76">
        <v>0</v>
      </c>
      <c r="J244" s="46">
        <f t="shared" si="43"/>
        <v>2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+'20'!J248</f>
        <v>3</v>
      </c>
      <c r="F248" s="71"/>
      <c r="G248" s="46">
        <f t="shared" si="42"/>
        <v>3</v>
      </c>
      <c r="H248" s="78">
        <v>0</v>
      </c>
      <c r="I248" s="76">
        <v>0</v>
      </c>
      <c r="J248" s="46">
        <f t="shared" si="43"/>
        <v>3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1446</v>
      </c>
      <c r="D251" s="10" t="s">
        <v>564</v>
      </c>
      <c r="E251" s="64">
        <f>+'20'!J251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1447</v>
      </c>
      <c r="D252" s="10" t="s">
        <v>434</v>
      </c>
      <c r="E252" s="64">
        <f>+'20'!J252</f>
        <v>8</v>
      </c>
      <c r="F252" s="71"/>
      <c r="G252" s="46">
        <f t="shared" si="42"/>
        <v>8</v>
      </c>
      <c r="H252" s="78">
        <v>0</v>
      </c>
      <c r="I252" s="76">
        <v>0</v>
      </c>
      <c r="J252" s="46">
        <f t="shared" si="43"/>
        <v>0</v>
      </c>
      <c r="K252" s="72">
        <v>8</v>
      </c>
      <c r="L252" s="20">
        <v>39</v>
      </c>
      <c r="M252" s="65">
        <f t="shared" si="34"/>
        <v>312</v>
      </c>
      <c r="N252" s="17" t="s">
        <v>16</v>
      </c>
      <c r="O252" s="18">
        <v>212</v>
      </c>
      <c r="P252" s="120">
        <f t="shared" si="35"/>
        <v>100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20038414</v>
      </c>
      <c r="C253" s="19" t="s">
        <v>1448</v>
      </c>
      <c r="D253" s="10" t="s">
        <v>564</v>
      </c>
      <c r="E253" s="64">
        <f>+'20'!J253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39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1449</v>
      </c>
      <c r="D254" s="10" t="s">
        <v>564</v>
      </c>
      <c r="E254" s="64">
        <f>+'20'!J254</f>
        <v>1</v>
      </c>
      <c r="F254" s="71"/>
      <c r="G254" s="46">
        <f t="shared" si="42"/>
        <v>1</v>
      </c>
      <c r="H254" s="78">
        <v>0</v>
      </c>
      <c r="I254" s="76">
        <v>0</v>
      </c>
      <c r="J254" s="46">
        <f t="shared" si="43"/>
        <v>1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+'20'!J258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238.1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1027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125</v>
      </c>
      <c r="O264" s="2">
        <v>100</v>
      </c>
      <c r="P264" s="2">
        <v>25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312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46"/>
  <sheetViews>
    <sheetView zoomScale="70" zoomScaleNormal="70" workbookViewId="0">
      <pane xSplit="10" ySplit="4" topLeftCell="K38" activePane="bottomRight" state="frozen"/>
      <selection activeCell="I257" sqref="I257"/>
      <selection pane="topRight" activeCell="I257" sqref="I257"/>
      <selection pane="bottomLeft" activeCell="I257" sqref="I257"/>
      <selection pane="bottomRight" activeCell="C55" sqref="C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+'21'!J5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+'21'!J6</f>
        <v>10</v>
      </c>
      <c r="F6" s="71"/>
      <c r="G6" s="46">
        <f t="shared" si="0"/>
        <v>10</v>
      </c>
      <c r="H6" s="78">
        <v>0</v>
      </c>
      <c r="I6" s="76">
        <v>0</v>
      </c>
      <c r="J6" s="46">
        <f t="shared" si="1"/>
        <v>8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>
        <v>100</v>
      </c>
      <c r="P6" s="120">
        <f t="shared" ref="P6:P80" si="3">SUM(M6-O6)</f>
        <v>100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+'21'!J7</f>
        <v>5</v>
      </c>
      <c r="F7" s="71"/>
      <c r="G7" s="46">
        <f t="shared" si="0"/>
        <v>5</v>
      </c>
      <c r="H7" s="78">
        <v>0</v>
      </c>
      <c r="I7" s="76">
        <v>0</v>
      </c>
      <c r="J7" s="46">
        <f t="shared" si="1"/>
        <v>5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+'21'!J11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+'21'!J15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+'21'!J18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+'21'!J20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+'21'!J22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+'21'!J26</f>
        <v>9</v>
      </c>
      <c r="F26" s="71"/>
      <c r="G26" s="46">
        <f t="shared" si="0"/>
        <v>9</v>
      </c>
      <c r="H26" s="78">
        <v>0</v>
      </c>
      <c r="I26" s="76">
        <v>0</v>
      </c>
      <c r="J26" s="46">
        <f t="shared" si="1"/>
        <v>9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+'21'!J28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+'21'!J29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+'21'!J31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3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/>
      <c r="P31" s="120">
        <f t="shared" si="3"/>
        <v>800</v>
      </c>
      <c r="Q31" s="119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+'21'!J32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65</v>
      </c>
      <c r="P32" s="120">
        <f t="shared" si="3"/>
        <v>65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+'21'!J35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3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>
        <v>65</v>
      </c>
      <c r="P35" s="120">
        <f t="shared" si="3"/>
        <v>65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+'21'!J39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+'21'!J40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+'21'!J41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+'21'!J46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+'21'!J48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+'21'!J49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+'21'!J50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+'21'!J53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+'21'!J57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+'21'!J62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+'21'!J65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+'21'!J74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+'21'!J80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+'21'!J81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0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+'21'!J112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0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+'21'!J113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+'21'!J115</f>
        <v>19</v>
      </c>
      <c r="F115" s="71"/>
      <c r="G115" s="46">
        <f t="shared" si="23"/>
        <v>19</v>
      </c>
      <c r="H115" s="78">
        <v>0</v>
      </c>
      <c r="I115" s="76">
        <v>0</v>
      </c>
      <c r="J115" s="46">
        <f t="shared" si="24"/>
        <v>18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0">
        <f>SUM(M115-O115)</f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+'21'!J116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+'21'!J117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+'21'!J125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+'21'!J131</f>
        <v>0</v>
      </c>
      <c r="F131" s="71">
        <v>2</v>
      </c>
      <c r="G131" s="46">
        <f t="shared" si="23"/>
        <v>2</v>
      </c>
      <c r="H131" s="78">
        <v>0</v>
      </c>
      <c r="I131" s="76">
        <v>0</v>
      </c>
      <c r="J131" s="46">
        <f t="shared" si="24"/>
        <v>0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50</v>
      </c>
      <c r="P131" s="120">
        <f t="shared" si="8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+'21'!J133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+'21'!J152</f>
        <v>4</v>
      </c>
      <c r="F152" s="71"/>
      <c r="G152" s="46">
        <f t="shared" si="23"/>
        <v>4</v>
      </c>
      <c r="H152" s="78">
        <v>0</v>
      </c>
      <c r="I152" s="76">
        <v>0</v>
      </c>
      <c r="J152" s="46">
        <f t="shared" si="24"/>
        <v>4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+'21'!J175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7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>
        <v>25</v>
      </c>
      <c r="P175" s="120">
        <f>SUM(M175-O175)</f>
        <v>25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9</v>
      </c>
      <c r="F178" s="71"/>
      <c r="G178" s="46">
        <f t="shared" si="30"/>
        <v>9</v>
      </c>
      <c r="H178" s="78">
        <v>0</v>
      </c>
      <c r="I178" s="76">
        <v>0</v>
      </c>
      <c r="J178" s="46">
        <f t="shared" si="31"/>
        <v>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+'21'!J180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+'21'!J185</f>
        <v>9</v>
      </c>
      <c r="F185" s="71"/>
      <c r="G185" s="46">
        <f t="shared" si="30"/>
        <v>9</v>
      </c>
      <c r="H185" s="78">
        <v>0</v>
      </c>
      <c r="I185" s="76">
        <v>0</v>
      </c>
      <c r="J185" s="46">
        <f t="shared" si="31"/>
        <v>9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+'21'!J193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+'21'!J194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+'21'!J195</f>
        <v>8</v>
      </c>
      <c r="F195" s="71"/>
      <c r="G195" s="46">
        <f t="shared" si="30"/>
        <v>8</v>
      </c>
      <c r="H195" s="78">
        <v>0</v>
      </c>
      <c r="I195" s="76">
        <v>0</v>
      </c>
      <c r="J195" s="46">
        <f t="shared" si="31"/>
        <v>8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+'21'!J196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+'21'!J205</f>
        <v>5</v>
      </c>
      <c r="F205" s="71"/>
      <c r="G205" s="46">
        <f t="shared" si="30"/>
        <v>5</v>
      </c>
      <c r="H205" s="78">
        <v>0</v>
      </c>
      <c r="I205" s="76">
        <v>0</v>
      </c>
      <c r="J205" s="46">
        <f t="shared" si="31"/>
        <v>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+'21'!J244</f>
        <v>2</v>
      </c>
      <c r="F244" s="71"/>
      <c r="G244" s="46">
        <f t="shared" si="42"/>
        <v>2</v>
      </c>
      <c r="H244" s="78">
        <v>0</v>
      </c>
      <c r="I244" s="76">
        <v>0</v>
      </c>
      <c r="J244" s="46">
        <f t="shared" si="43"/>
        <v>2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+'21'!J248</f>
        <v>3</v>
      </c>
      <c r="F248" s="71"/>
      <c r="G248" s="46">
        <f t="shared" si="42"/>
        <v>3</v>
      </c>
      <c r="H248" s="78">
        <v>0</v>
      </c>
      <c r="I248" s="76">
        <v>0</v>
      </c>
      <c r="J248" s="46">
        <f t="shared" si="43"/>
        <v>3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1446</v>
      </c>
      <c r="D251" s="10" t="s">
        <v>564</v>
      </c>
      <c r="E251" s="64">
        <f>+'21'!J251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1447</v>
      </c>
      <c r="D252" s="10" t="s">
        <v>434</v>
      </c>
      <c r="E252" s="64">
        <f>+'21'!J252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20038414</v>
      </c>
      <c r="C253" s="19" t="s">
        <v>1448</v>
      </c>
      <c r="D253" s="10" t="s">
        <v>564</v>
      </c>
      <c r="E253" s="64">
        <f>+'21'!J253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39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1449</v>
      </c>
      <c r="D254" s="10" t="s">
        <v>564</v>
      </c>
      <c r="E254" s="64">
        <f>+'21'!J254</f>
        <v>1</v>
      </c>
      <c r="F254" s="71"/>
      <c r="G254" s="46">
        <f t="shared" si="42"/>
        <v>1</v>
      </c>
      <c r="H254" s="78">
        <v>0</v>
      </c>
      <c r="I254" s="76">
        <v>0</v>
      </c>
      <c r="J254" s="46">
        <f t="shared" si="43"/>
        <v>1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+'21'!J258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549.43000000000006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1625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55</v>
      </c>
      <c r="O264" s="2">
        <v>55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305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1265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1265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6"/>
  <sheetViews>
    <sheetView zoomScale="70" zoomScaleNormal="70" workbookViewId="0">
      <pane xSplit="10" ySplit="4" topLeftCell="K47" activePane="bottomRight" state="frozen"/>
      <selection activeCell="I257" sqref="I257"/>
      <selection pane="topRight" activeCell="I257" sqref="I257"/>
      <selection pane="bottomLeft" activeCell="I257" sqref="I257"/>
      <selection pane="bottomRight" activeCell="F55" sqref="F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+'22'!J5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+'22'!J6</f>
        <v>8</v>
      </c>
      <c r="F6" s="71"/>
      <c r="G6" s="46">
        <f t="shared" si="0"/>
        <v>8</v>
      </c>
      <c r="H6" s="78">
        <v>0</v>
      </c>
      <c r="I6" s="76">
        <v>0</v>
      </c>
      <c r="J6" s="46">
        <f t="shared" si="1"/>
        <v>8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+'22'!J7</f>
        <v>5</v>
      </c>
      <c r="F7" s="71"/>
      <c r="G7" s="46">
        <f t="shared" si="0"/>
        <v>5</v>
      </c>
      <c r="H7" s="78">
        <v>0</v>
      </c>
      <c r="I7" s="76">
        <v>0</v>
      </c>
      <c r="J7" s="46">
        <f t="shared" si="1"/>
        <v>5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+'22'!J11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+'22'!J15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+'22'!J18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+'22'!J20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+'22'!J22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6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0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+'22'!J26</f>
        <v>9</v>
      </c>
      <c r="F26" s="71"/>
      <c r="G26" s="46">
        <f t="shared" si="0"/>
        <v>9</v>
      </c>
      <c r="H26" s="78">
        <v>0</v>
      </c>
      <c r="I26" s="76">
        <v>0</v>
      </c>
      <c r="J26" s="46">
        <f t="shared" si="1"/>
        <v>8</v>
      </c>
      <c r="K26" s="72">
        <v>1</v>
      </c>
      <c r="L26" s="15">
        <v>100</v>
      </c>
      <c r="M26" s="65">
        <f t="shared" si="2"/>
        <v>100</v>
      </c>
      <c r="N26" s="17" t="s">
        <v>16</v>
      </c>
      <c r="O26" s="18">
        <v>50</v>
      </c>
      <c r="P26" s="120">
        <f t="shared" si="3"/>
        <v>50</v>
      </c>
      <c r="Q26" s="119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+'22'!J28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6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0">
        <f t="shared" si="3"/>
        <v>50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+'22'!J29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+'22'!J31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2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0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+'22'!J32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0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+'22'!J35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+'22'!J39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0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+'22'!J40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0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+'22'!J41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1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0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+'22'!J46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+'22'!J48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+'22'!J49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+'22'!J50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+'22'!J53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+'22'!J57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+'22'!J62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+'22'!J65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+'22'!J74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+'22'!J80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+'22'!J81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+'22'!J112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12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0">
        <f t="shared" si="7"/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+'22'!J113</f>
        <v>6</v>
      </c>
      <c r="F113" s="71"/>
      <c r="G113" s="46">
        <f t="shared" si="20"/>
        <v>6</v>
      </c>
      <c r="H113" s="78">
        <v>0</v>
      </c>
      <c r="I113" s="76">
        <v>0</v>
      </c>
      <c r="J113" s="46">
        <f t="shared" si="21"/>
        <v>6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+'22'!J115</f>
        <v>18</v>
      </c>
      <c r="F115" s="71"/>
      <c r="G115" s="46">
        <f t="shared" si="20"/>
        <v>18</v>
      </c>
      <c r="H115" s="78">
        <v>0</v>
      </c>
      <c r="I115" s="76">
        <v>0</v>
      </c>
      <c r="J115" s="46">
        <f t="shared" si="21"/>
        <v>18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+'22'!J116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+'22'!J117</f>
        <v>7</v>
      </c>
      <c r="F117" s="71"/>
      <c r="G117" s="46">
        <f t="shared" si="20"/>
        <v>7</v>
      </c>
      <c r="H117" s="78">
        <v>0</v>
      </c>
      <c r="I117" s="76">
        <v>0</v>
      </c>
      <c r="J117" s="46">
        <f t="shared" si="21"/>
        <v>7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+'22'!J125</f>
        <v>2</v>
      </c>
      <c r="F125" s="71"/>
      <c r="G125" s="46">
        <f t="shared" si="20"/>
        <v>2</v>
      </c>
      <c r="H125" s="78">
        <v>0</v>
      </c>
      <c r="I125" s="76">
        <v>0</v>
      </c>
      <c r="J125" s="46">
        <f t="shared" si="21"/>
        <v>2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+'22'!J131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+'22'!J133</f>
        <v>1</v>
      </c>
      <c r="F133" s="71"/>
      <c r="G133" s="46">
        <f t="shared" si="20"/>
        <v>1</v>
      </c>
      <c r="H133" s="78">
        <v>0</v>
      </c>
      <c r="I133" s="76">
        <v>0</v>
      </c>
      <c r="J133" s="46">
        <f t="shared" si="21"/>
        <v>1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+'22'!J152</f>
        <v>4</v>
      </c>
      <c r="F152" s="71"/>
      <c r="G152" s="46">
        <f t="shared" si="20"/>
        <v>4</v>
      </c>
      <c r="H152" s="78">
        <v>0</v>
      </c>
      <c r="I152" s="76">
        <v>0</v>
      </c>
      <c r="J152" s="46">
        <f t="shared" si="21"/>
        <v>4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+'22'!J175</f>
        <v>7</v>
      </c>
      <c r="F175" s="71"/>
      <c r="G175" s="46">
        <f t="shared" si="27"/>
        <v>7</v>
      </c>
      <c r="H175" s="78">
        <v>0</v>
      </c>
      <c r="I175" s="76">
        <v>0</v>
      </c>
      <c r="J175" s="46">
        <f t="shared" si="28"/>
        <v>5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0">
        <f t="shared" si="26"/>
        <v>100</v>
      </c>
      <c r="Q175" s="119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9</v>
      </c>
      <c r="F178" s="71"/>
      <c r="G178" s="46">
        <f t="shared" si="27"/>
        <v>9</v>
      </c>
      <c r="H178" s="78">
        <v>0</v>
      </c>
      <c r="I178" s="76">
        <v>0</v>
      </c>
      <c r="J178" s="46">
        <f t="shared" si="28"/>
        <v>9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+'22'!J180</f>
        <v>1</v>
      </c>
      <c r="F180" s="71"/>
      <c r="G180" s="46">
        <f t="shared" si="27"/>
        <v>1</v>
      </c>
      <c r="H180" s="78">
        <v>0</v>
      </c>
      <c r="I180" s="76">
        <v>0</v>
      </c>
      <c r="J180" s="46">
        <f t="shared" si="28"/>
        <v>1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+'22'!J185</f>
        <v>9</v>
      </c>
      <c r="F185" s="71"/>
      <c r="G185" s="46">
        <f t="shared" si="27"/>
        <v>9</v>
      </c>
      <c r="H185" s="78">
        <v>0</v>
      </c>
      <c r="I185" s="76">
        <v>0</v>
      </c>
      <c r="J185" s="46">
        <f t="shared" si="28"/>
        <v>9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+'22'!J193</f>
        <v>5</v>
      </c>
      <c r="F193" s="71"/>
      <c r="G193" s="46">
        <f t="shared" si="27"/>
        <v>5</v>
      </c>
      <c r="H193" s="78">
        <v>0</v>
      </c>
      <c r="I193" s="76">
        <v>0</v>
      </c>
      <c r="J193" s="46">
        <f t="shared" si="28"/>
        <v>4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0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+'22'!J194</f>
        <v>2</v>
      </c>
      <c r="F194" s="71"/>
      <c r="G194" s="46">
        <f t="shared" si="27"/>
        <v>2</v>
      </c>
      <c r="H194" s="78">
        <v>0</v>
      </c>
      <c r="I194" s="76">
        <v>0</v>
      </c>
      <c r="J194" s="46">
        <f t="shared" si="28"/>
        <v>2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+'22'!J195</f>
        <v>8</v>
      </c>
      <c r="F195" s="71"/>
      <c r="G195" s="46">
        <f t="shared" si="27"/>
        <v>8</v>
      </c>
      <c r="H195" s="78">
        <v>0</v>
      </c>
      <c r="I195" s="76">
        <v>0</v>
      </c>
      <c r="J195" s="46">
        <f t="shared" si="28"/>
        <v>8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+'22'!J196</f>
        <v>4</v>
      </c>
      <c r="F196" s="71"/>
      <c r="G196" s="46">
        <f t="shared" si="27"/>
        <v>4</v>
      </c>
      <c r="H196" s="78">
        <v>0</v>
      </c>
      <c r="I196" s="76">
        <v>0</v>
      </c>
      <c r="J196" s="46">
        <f t="shared" si="28"/>
        <v>4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+'22'!J198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20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+'22'!J205</f>
        <v>5</v>
      </c>
      <c r="F205" s="71"/>
      <c r="G205" s="46">
        <f t="shared" si="27"/>
        <v>5</v>
      </c>
      <c r="H205" s="78">
        <v>0</v>
      </c>
      <c r="I205" s="76">
        <v>0</v>
      </c>
      <c r="J205" s="46">
        <f t="shared" si="28"/>
        <v>4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20">
        <f t="shared" si="35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+'22'!J209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ref="P221:P258" si="37">SUM(M221-O221)</f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34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58" si="40">E235+F235</f>
        <v>0</v>
      </c>
      <c r="H235" s="78">
        <v>0</v>
      </c>
      <c r="I235" s="76">
        <v>0</v>
      </c>
      <c r="J235" s="46">
        <f t="shared" ref="J235:J257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+'22'!J242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+'22'!J243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+'22'!J244</f>
        <v>2</v>
      </c>
      <c r="F244" s="71"/>
      <c r="G244" s="46">
        <f t="shared" si="40"/>
        <v>2</v>
      </c>
      <c r="H244" s="78">
        <v>0</v>
      </c>
      <c r="I244" s="76">
        <v>0</v>
      </c>
      <c r="J244" s="46">
        <f t="shared" si="41"/>
        <v>2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+'22'!J245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+'22'!J246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+'22'!J247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+'22'!J248</f>
        <v>3</v>
      </c>
      <c r="F248" s="71"/>
      <c r="G248" s="46">
        <f t="shared" si="40"/>
        <v>3</v>
      </c>
      <c r="H248" s="78">
        <v>0</v>
      </c>
      <c r="I248" s="76">
        <v>0</v>
      </c>
      <c r="J248" s="46">
        <f t="shared" si="41"/>
        <v>2</v>
      </c>
      <c r="K248" s="72">
        <v>1</v>
      </c>
      <c r="L248" s="20">
        <v>50</v>
      </c>
      <c r="M248" s="65">
        <f t="shared" si="31"/>
        <v>50</v>
      </c>
      <c r="N248" s="17" t="s">
        <v>16</v>
      </c>
      <c r="O248" s="18"/>
      <c r="P248" s="120">
        <f t="shared" si="37"/>
        <v>50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+'22'!J249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1446</v>
      </c>
      <c r="D251" s="10" t="s">
        <v>564</v>
      </c>
      <c r="E251" s="64">
        <f>+'22'!J251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20</v>
      </c>
      <c r="M251" s="65">
        <f t="shared" si="31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1447</v>
      </c>
      <c r="D252" s="10" t="s">
        <v>434</v>
      </c>
      <c r="E252" s="64">
        <f>+'22'!J252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39</v>
      </c>
      <c r="M252" s="65">
        <f t="shared" si="31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20038414</v>
      </c>
      <c r="C253" s="19" t="s">
        <v>1448</v>
      </c>
      <c r="D253" s="10" t="s">
        <v>564</v>
      </c>
      <c r="E253" s="64">
        <f>+'22'!J253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39</v>
      </c>
      <c r="M253" s="65">
        <f t="shared" ref="M253" si="48">+L253*K253</f>
        <v>0</v>
      </c>
      <c r="N253" s="17" t="s">
        <v>16</v>
      </c>
      <c r="O253" s="18"/>
      <c r="P253" s="23">
        <f t="shared" ref="P253" si="49">SUM(M253-O253)</f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1449</v>
      </c>
      <c r="D254" s="10" t="s">
        <v>564</v>
      </c>
      <c r="E254" s="64">
        <f>+'22'!J254</f>
        <v>1</v>
      </c>
      <c r="F254" s="71"/>
      <c r="G254" s="46">
        <f t="shared" si="40"/>
        <v>1</v>
      </c>
      <c r="H254" s="78">
        <v>0</v>
      </c>
      <c r="I254" s="76">
        <v>0</v>
      </c>
      <c r="J254" s="46">
        <f t="shared" si="41"/>
        <v>1</v>
      </c>
      <c r="K254" s="72"/>
      <c r="L254" s="20">
        <v>35</v>
      </c>
      <c r="M254" s="65">
        <f t="shared" si="31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+'22'!J257</f>
        <v>0</v>
      </c>
      <c r="F257" s="71"/>
      <c r="G257" s="46">
        <f t="shared" si="40"/>
        <v>0</v>
      </c>
      <c r="H257" s="78">
        <v>0</v>
      </c>
      <c r="I257" s="76">
        <v>0</v>
      </c>
      <c r="J257" s="46">
        <f t="shared" si="41"/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ref="P257" si="52">SUM(M257-O257)</f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412.17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1045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335</v>
      </c>
      <c r="O264" s="2">
        <v>130</v>
      </c>
      <c r="P264" s="2">
        <v>105</v>
      </c>
      <c r="Q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175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I257" sqref="I257"/>
      <selection pane="topRight" activeCell="I257" sqref="I257"/>
      <selection pane="bottomLeft" activeCell="I257" sqref="I257"/>
      <selection pane="bottomRight" activeCell="L18" sqref="L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+'23'!J5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8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25</v>
      </c>
      <c r="P5" s="120">
        <f>SUM(M5-O5)</f>
        <v>75</v>
      </c>
      <c r="Q5" s="119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+'23'!J6</f>
        <v>8</v>
      </c>
      <c r="F6" s="71"/>
      <c r="G6" s="46">
        <f t="shared" si="0"/>
        <v>8</v>
      </c>
      <c r="H6" s="78">
        <v>0</v>
      </c>
      <c r="I6" s="76">
        <v>0</v>
      </c>
      <c r="J6" s="46">
        <f t="shared" si="1"/>
        <v>5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>
        <v>100</v>
      </c>
      <c r="P6" s="120">
        <f t="shared" ref="P6:P80" si="3">SUM(M6-O6)</f>
        <v>200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+'23'!J7</f>
        <v>5</v>
      </c>
      <c r="F7" s="71"/>
      <c r="G7" s="46">
        <f t="shared" si="0"/>
        <v>5</v>
      </c>
      <c r="H7" s="78">
        <v>0</v>
      </c>
      <c r="I7" s="76">
        <v>0</v>
      </c>
      <c r="J7" s="46">
        <f t="shared" si="1"/>
        <v>4</v>
      </c>
      <c r="K7" s="72">
        <v>1</v>
      </c>
      <c r="L7" s="15">
        <v>50</v>
      </c>
      <c r="M7" s="65">
        <f t="shared" si="2"/>
        <v>50</v>
      </c>
      <c r="N7" s="17" t="s">
        <v>16</v>
      </c>
      <c r="O7" s="18">
        <v>25</v>
      </c>
      <c r="P7" s="120">
        <f t="shared" si="3"/>
        <v>25</v>
      </c>
      <c r="Q7" s="90">
        <v>26.11</v>
      </c>
      <c r="R7" s="43">
        <f t="shared" si="4"/>
        <v>26.11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+'23'!J11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+'23'!J15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+'23'!J18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3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25</v>
      </c>
      <c r="P18" s="120">
        <f t="shared" si="3"/>
        <v>25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+'23'!J20</f>
        <v>0</v>
      </c>
      <c r="F20" s="71">
        <v>4</v>
      </c>
      <c r="G20" s="46">
        <f t="shared" si="0"/>
        <v>4</v>
      </c>
      <c r="H20" s="78">
        <v>0</v>
      </c>
      <c r="I20" s="76">
        <v>0</v>
      </c>
      <c r="J20" s="46">
        <f t="shared" si="1"/>
        <v>2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0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+'23'!J22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+'23'!J26</f>
        <v>8</v>
      </c>
      <c r="F26" s="71"/>
      <c r="G26" s="46">
        <f t="shared" si="0"/>
        <v>8</v>
      </c>
      <c r="H26" s="78">
        <v>2</v>
      </c>
      <c r="I26" s="76">
        <v>0</v>
      </c>
      <c r="J26" s="46">
        <f t="shared" si="1"/>
        <v>3</v>
      </c>
      <c r="K26" s="72">
        <v>3</v>
      </c>
      <c r="L26" s="15">
        <v>100</v>
      </c>
      <c r="M26" s="65">
        <f t="shared" si="2"/>
        <v>300</v>
      </c>
      <c r="N26" s="17" t="s">
        <v>16</v>
      </c>
      <c r="O26" s="18">
        <v>150</v>
      </c>
      <c r="P26" s="120">
        <f t="shared" si="3"/>
        <v>150</v>
      </c>
      <c r="Q26" s="119">
        <v>32.97</v>
      </c>
      <c r="R26" s="43">
        <f t="shared" si="4"/>
        <v>98.91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+'23'!J28</f>
        <v>6</v>
      </c>
      <c r="F28" s="71"/>
      <c r="G28" s="46">
        <f t="shared" si="5"/>
        <v>6</v>
      </c>
      <c r="H28" s="78">
        <v>3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+'23'!J29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+'23'!J31</f>
        <v>2</v>
      </c>
      <c r="F31" s="71"/>
      <c r="G31" s="46">
        <f t="shared" si="5"/>
        <v>2</v>
      </c>
      <c r="H31" s="78">
        <v>0</v>
      </c>
      <c r="I31" s="76">
        <v>0</v>
      </c>
      <c r="J31" s="46">
        <f t="shared" si="6"/>
        <v>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+'23'!J32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65</v>
      </c>
      <c r="P32" s="120">
        <f t="shared" si="3"/>
        <v>65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+'23'!J35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>
        <v>65</v>
      </c>
      <c r="P35" s="120">
        <f t="shared" si="3"/>
        <v>65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+'23'!J39</f>
        <v>0</v>
      </c>
      <c r="F39" s="71">
        <v>2</v>
      </c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0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+'23'!J40</f>
        <v>2</v>
      </c>
      <c r="F40" s="71">
        <v>2</v>
      </c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+'23'!J41</f>
        <v>1</v>
      </c>
      <c r="F41" s="71">
        <v>2</v>
      </c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+'23'!J46</f>
        <v>2</v>
      </c>
      <c r="F46" s="71">
        <v>2</v>
      </c>
      <c r="G46" s="46">
        <f t="shared" si="5"/>
        <v>4</v>
      </c>
      <c r="H46" s="78">
        <v>0</v>
      </c>
      <c r="I46" s="76">
        <v>0</v>
      </c>
      <c r="J46" s="46">
        <f t="shared" si="6"/>
        <v>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25</v>
      </c>
      <c r="P46" s="120">
        <f t="shared" si="3"/>
        <v>25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+'23'!J48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+'23'!J49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+'23'!J50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+'23'!J53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+'23'!J57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1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60</v>
      </c>
      <c r="P57" s="120">
        <f t="shared" si="3"/>
        <v>60</v>
      </c>
      <c r="Q57" s="119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1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60</v>
      </c>
      <c r="P58" s="120">
        <f t="shared" si="3"/>
        <v>60</v>
      </c>
      <c r="Q58" s="119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+'23'!J62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+'23'!J65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+'23'!J74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+'23'!J77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+'23'!J80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+'23'!J81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+'23'!J93</f>
        <v>0</v>
      </c>
      <c r="F93" s="71">
        <v>3</v>
      </c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+'23'!J99</f>
        <v>0</v>
      </c>
      <c r="F99" s="71">
        <v>3</v>
      </c>
      <c r="G99" s="46">
        <f t="shared" si="23"/>
        <v>3</v>
      </c>
      <c r="H99" s="78">
        <v>0</v>
      </c>
      <c r="I99" s="76">
        <v>0</v>
      </c>
      <c r="J99" s="46">
        <f t="shared" si="24"/>
        <v>2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20">
        <f t="shared" ref="P99:P105" si="26">SUM(M99-O99)</f>
        <v>45</v>
      </c>
      <c r="Q99" s="118">
        <v>20.350000000000001</v>
      </c>
      <c r="R99" s="43">
        <f t="shared" ref="R99:R105" si="27">+K99*Q99</f>
        <v>20.350000000000001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+'23'!J112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11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0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+'23'!J113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5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0">
        <f t="shared" si="8"/>
        <v>55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+'23'!J115</f>
        <v>18</v>
      </c>
      <c r="F115" s="71"/>
      <c r="G115" s="46">
        <f t="shared" si="23"/>
        <v>18</v>
      </c>
      <c r="H115" s="78">
        <v>0</v>
      </c>
      <c r="I115" s="76">
        <v>0</v>
      </c>
      <c r="J115" s="46">
        <f t="shared" si="24"/>
        <v>17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0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+'23'!J116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+'23'!J117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+'23'!J125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+'23'!J133</f>
        <v>1</v>
      </c>
      <c r="F133" s="71">
        <v>3</v>
      </c>
      <c r="G133" s="46">
        <f t="shared" si="23"/>
        <v>4</v>
      </c>
      <c r="H133" s="78">
        <v>0</v>
      </c>
      <c r="I133" s="76">
        <v>0</v>
      </c>
      <c r="J133" s="46">
        <f t="shared" si="24"/>
        <v>3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25</v>
      </c>
      <c r="P133" s="120">
        <f t="shared" si="8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+'23'!J152</f>
        <v>4</v>
      </c>
      <c r="F152" s="71"/>
      <c r="G152" s="46">
        <f t="shared" si="23"/>
        <v>4</v>
      </c>
      <c r="H152" s="78">
        <v>0</v>
      </c>
      <c r="I152" s="76">
        <v>0</v>
      </c>
      <c r="J152" s="46">
        <f t="shared" si="24"/>
        <v>4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+'23'!J175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1</v>
      </c>
      <c r="K175" s="72">
        <v>4</v>
      </c>
      <c r="L175" s="15">
        <v>50</v>
      </c>
      <c r="M175" s="65">
        <f>+L175*K175</f>
        <v>200</v>
      </c>
      <c r="N175" s="17" t="s">
        <v>16</v>
      </c>
      <c r="O175" s="18"/>
      <c r="P175" s="120">
        <f>SUM(M175-O175)</f>
        <v>200</v>
      </c>
      <c r="Q175" s="119">
        <v>23.02</v>
      </c>
      <c r="R175" s="43">
        <f>+K175*Q175</f>
        <v>92.08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9</v>
      </c>
      <c r="F178" s="71"/>
      <c r="G178" s="46">
        <f t="shared" si="30"/>
        <v>9</v>
      </c>
      <c r="H178" s="78">
        <v>0</v>
      </c>
      <c r="I178" s="76">
        <v>0</v>
      </c>
      <c r="J178" s="46">
        <f t="shared" si="31"/>
        <v>8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20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+'23'!J180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+'23'!J185</f>
        <v>9</v>
      </c>
      <c r="F185" s="71"/>
      <c r="G185" s="46">
        <f t="shared" si="30"/>
        <v>9</v>
      </c>
      <c r="H185" s="78">
        <v>0</v>
      </c>
      <c r="I185" s="76">
        <v>0</v>
      </c>
      <c r="J185" s="46">
        <f t="shared" si="31"/>
        <v>9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+'23'!J193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2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0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+'23'!J194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1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0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+'23'!J195</f>
        <v>8</v>
      </c>
      <c r="F195" s="71"/>
      <c r="G195" s="46">
        <f t="shared" si="30"/>
        <v>8</v>
      </c>
      <c r="H195" s="78">
        <v>0</v>
      </c>
      <c r="I195" s="76">
        <v>0</v>
      </c>
      <c r="J195" s="46">
        <f t="shared" si="31"/>
        <v>7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0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+'23'!J196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+'23'!J205</f>
        <v>4</v>
      </c>
      <c r="F205" s="71"/>
      <c r="G205" s="46">
        <f t="shared" si="30"/>
        <v>4</v>
      </c>
      <c r="H205" s="78">
        <v>0</v>
      </c>
      <c r="I205" s="76">
        <v>0</v>
      </c>
      <c r="J205" s="46">
        <f t="shared" si="31"/>
        <v>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+'23'!J244</f>
        <v>2</v>
      </c>
      <c r="F244" s="71"/>
      <c r="G244" s="46">
        <f t="shared" si="42"/>
        <v>2</v>
      </c>
      <c r="H244" s="78">
        <v>0</v>
      </c>
      <c r="I244" s="76">
        <v>0</v>
      </c>
      <c r="J244" s="46">
        <f t="shared" si="43"/>
        <v>2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+'23'!J248</f>
        <v>2</v>
      </c>
      <c r="F248" s="71"/>
      <c r="G248" s="46">
        <f t="shared" si="42"/>
        <v>2</v>
      </c>
      <c r="H248" s="78">
        <v>0</v>
      </c>
      <c r="I248" s="76">
        <v>0</v>
      </c>
      <c r="J248" s="46">
        <f t="shared" si="43"/>
        <v>2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1446</v>
      </c>
      <c r="D251" s="10" t="s">
        <v>564</v>
      </c>
      <c r="E251" s="64">
        <f>+'23'!J251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1447</v>
      </c>
      <c r="D252" s="10" t="s">
        <v>434</v>
      </c>
      <c r="E252" s="64">
        <f>+'23'!J252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20038414</v>
      </c>
      <c r="C253" s="19" t="s">
        <v>1448</v>
      </c>
      <c r="D253" s="10" t="s">
        <v>564</v>
      </c>
      <c r="E253" s="64">
        <f>+'23'!J253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39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1449</v>
      </c>
      <c r="D254" s="10" t="s">
        <v>564</v>
      </c>
      <c r="E254" s="64">
        <f>+'23'!J254</f>
        <v>1</v>
      </c>
      <c r="F254" s="71"/>
      <c r="G254" s="46">
        <f t="shared" si="42"/>
        <v>1</v>
      </c>
      <c r="H254" s="78">
        <v>0</v>
      </c>
      <c r="I254" s="76">
        <v>0</v>
      </c>
      <c r="J254" s="46">
        <f t="shared" si="43"/>
        <v>1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+'23'!J258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935.07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2395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580</v>
      </c>
      <c r="O264" s="2">
        <v>60</v>
      </c>
      <c r="P264" s="2">
        <v>220</v>
      </c>
      <c r="Q264" s="2">
        <v>255</v>
      </c>
      <c r="R264" s="2">
        <v>45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I257" sqref="I257"/>
      <selection pane="topRight" activeCell="I257" sqref="I257"/>
      <selection pane="bottomLeft" activeCell="I257" sqref="I257"/>
      <selection pane="bottomRight" activeCell="M22" sqref="M2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+'24'!J5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7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0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+'24'!J6</f>
        <v>5</v>
      </c>
      <c r="F6" s="71"/>
      <c r="G6" s="46">
        <f t="shared" si="0"/>
        <v>5</v>
      </c>
      <c r="H6" s="78">
        <v>0</v>
      </c>
      <c r="I6" s="76">
        <v>0</v>
      </c>
      <c r="J6" s="46">
        <f t="shared" si="1"/>
        <v>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+'24'!J7</f>
        <v>4</v>
      </c>
      <c r="F7" s="71"/>
      <c r="G7" s="46">
        <f t="shared" si="0"/>
        <v>4</v>
      </c>
      <c r="H7" s="78">
        <v>0</v>
      </c>
      <c r="I7" s="76">
        <v>0</v>
      </c>
      <c r="J7" s="46">
        <f t="shared" si="1"/>
        <v>4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+'24'!J11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6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0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+'24'!J15</f>
        <v>1</v>
      </c>
      <c r="F15" s="71">
        <v>5</v>
      </c>
      <c r="G15" s="46">
        <f t="shared" si="0"/>
        <v>6</v>
      </c>
      <c r="H15" s="78">
        <v>0</v>
      </c>
      <c r="I15" s="76">
        <v>0</v>
      </c>
      <c r="J15" s="46">
        <f t="shared" si="1"/>
        <v>5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0">
        <f t="shared" si="3"/>
        <v>50</v>
      </c>
      <c r="Q15" s="119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+'24'!J18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2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0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+'24'!J20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+'24'!J22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5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100</v>
      </c>
      <c r="P22" s="120">
        <f t="shared" si="3"/>
        <v>100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+'24'!J26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+'24'!J28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2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0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+'24'!J29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+'24'!J31</f>
        <v>2</v>
      </c>
      <c r="F31" s="71"/>
      <c r="G31" s="46">
        <f t="shared" si="5"/>
        <v>2</v>
      </c>
      <c r="H31" s="78">
        <v>0</v>
      </c>
      <c r="I31" s="76">
        <v>0</v>
      </c>
      <c r="J31" s="46">
        <f t="shared" si="6"/>
        <v>1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0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+'24'!J32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+'24'!J35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+'24'!J39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+'24'!J40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+'24'!J41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+'24'!J46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+'24'!J48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+'24'!J49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+'24'!J50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+'24'!J53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+'24'!J57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+'24'!J58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+'24'!J62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+'24'!J65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+'24'!J74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+'24'!J77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+'24'!J80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+'24'!J81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+'24'!J93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+'24'!J99</f>
        <v>2</v>
      </c>
      <c r="F99" s="71"/>
      <c r="G99" s="46">
        <f t="shared" si="20"/>
        <v>2</v>
      </c>
      <c r="H99" s="78">
        <v>0</v>
      </c>
      <c r="I99" s="76">
        <v>0</v>
      </c>
      <c r="J99" s="46">
        <f t="shared" si="21"/>
        <v>2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+'24'!J112</f>
        <v>11</v>
      </c>
      <c r="F112" s="71"/>
      <c r="G112" s="46">
        <f t="shared" si="20"/>
        <v>11</v>
      </c>
      <c r="H112" s="78">
        <v>0</v>
      </c>
      <c r="I112" s="76">
        <v>0</v>
      </c>
      <c r="J112" s="46">
        <f t="shared" si="21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+'24'!J113</f>
        <v>5</v>
      </c>
      <c r="F113" s="71"/>
      <c r="G113" s="46">
        <f t="shared" si="20"/>
        <v>5</v>
      </c>
      <c r="H113" s="78">
        <v>0</v>
      </c>
      <c r="I113" s="76">
        <v>0</v>
      </c>
      <c r="J113" s="46">
        <f t="shared" si="21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+'24'!J115</f>
        <v>17</v>
      </c>
      <c r="F115" s="71"/>
      <c r="G115" s="46">
        <f t="shared" si="20"/>
        <v>17</v>
      </c>
      <c r="H115" s="78">
        <v>0</v>
      </c>
      <c r="I115" s="76">
        <v>0</v>
      </c>
      <c r="J115" s="46">
        <f t="shared" si="21"/>
        <v>16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0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+'24'!J116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+'24'!J117</f>
        <v>7</v>
      </c>
      <c r="F117" s="71"/>
      <c r="G117" s="46">
        <f t="shared" si="20"/>
        <v>7</v>
      </c>
      <c r="H117" s="78">
        <v>0</v>
      </c>
      <c r="I117" s="76">
        <v>0</v>
      </c>
      <c r="J117" s="46">
        <f t="shared" si="21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+'24'!J125</f>
        <v>2</v>
      </c>
      <c r="F125" s="71"/>
      <c r="G125" s="46">
        <f t="shared" si="20"/>
        <v>2</v>
      </c>
      <c r="H125" s="78">
        <v>0</v>
      </c>
      <c r="I125" s="76">
        <v>0</v>
      </c>
      <c r="J125" s="46">
        <f t="shared" si="21"/>
        <v>1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0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+'24'!J131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+'24'!J133</f>
        <v>3</v>
      </c>
      <c r="F133" s="71"/>
      <c r="G133" s="46">
        <f t="shared" si="20"/>
        <v>3</v>
      </c>
      <c r="H133" s="78">
        <v>0</v>
      </c>
      <c r="I133" s="76">
        <v>0</v>
      </c>
      <c r="J133" s="46">
        <f t="shared" si="21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+'24'!J152</f>
        <v>4</v>
      </c>
      <c r="F152" s="71"/>
      <c r="G152" s="46">
        <f t="shared" si="20"/>
        <v>4</v>
      </c>
      <c r="H152" s="78">
        <v>0</v>
      </c>
      <c r="I152" s="76">
        <v>0</v>
      </c>
      <c r="J152" s="46">
        <f t="shared" si="21"/>
        <v>4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>
        <v>2</v>
      </c>
      <c r="G163" s="46">
        <f t="shared" si="27"/>
        <v>2</v>
      </c>
      <c r="H163" s="78">
        <v>0</v>
      </c>
      <c r="I163" s="76">
        <v>0</v>
      </c>
      <c r="J163" s="46">
        <f t="shared" si="28"/>
        <v>1</v>
      </c>
      <c r="K163" s="72">
        <v>1</v>
      </c>
      <c r="L163" s="20">
        <v>40</v>
      </c>
      <c r="M163" s="65">
        <f t="shared" si="7"/>
        <v>40</v>
      </c>
      <c r="N163" s="17" t="s">
        <v>16</v>
      </c>
      <c r="O163" s="18">
        <v>20</v>
      </c>
      <c r="P163" s="120">
        <f t="shared" si="26"/>
        <v>20</v>
      </c>
      <c r="Q163" s="119">
        <v>12.14</v>
      </c>
      <c r="R163" s="43">
        <f t="shared" si="9"/>
        <v>12.14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+'24'!J175</f>
        <v>1</v>
      </c>
      <c r="F175" s="71"/>
      <c r="G175" s="46">
        <f t="shared" si="27"/>
        <v>1</v>
      </c>
      <c r="H175" s="78">
        <v>0</v>
      </c>
      <c r="I175" s="76">
        <v>0</v>
      </c>
      <c r="J175" s="46">
        <f t="shared" si="28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8</v>
      </c>
      <c r="F178" s="71"/>
      <c r="G178" s="46">
        <f t="shared" si="27"/>
        <v>8</v>
      </c>
      <c r="H178" s="78">
        <v>0</v>
      </c>
      <c r="I178" s="76">
        <v>0</v>
      </c>
      <c r="J178" s="46">
        <f t="shared" si="28"/>
        <v>8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+'24'!J180</f>
        <v>1</v>
      </c>
      <c r="F180" s="71"/>
      <c r="G180" s="46">
        <f t="shared" si="27"/>
        <v>1</v>
      </c>
      <c r="H180" s="78">
        <v>0</v>
      </c>
      <c r="I180" s="76">
        <v>0</v>
      </c>
      <c r="J180" s="46">
        <f t="shared" si="28"/>
        <v>1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+'24'!J185</f>
        <v>9</v>
      </c>
      <c r="F185" s="71"/>
      <c r="G185" s="46">
        <f t="shared" si="27"/>
        <v>9</v>
      </c>
      <c r="H185" s="78">
        <v>0</v>
      </c>
      <c r="I185" s="76">
        <v>0</v>
      </c>
      <c r="J185" s="46">
        <f t="shared" si="28"/>
        <v>9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+'24'!J193</f>
        <v>2</v>
      </c>
      <c r="F193" s="71"/>
      <c r="G193" s="46">
        <f t="shared" si="27"/>
        <v>2</v>
      </c>
      <c r="H193" s="78">
        <v>0</v>
      </c>
      <c r="I193" s="76">
        <v>0</v>
      </c>
      <c r="J193" s="46">
        <f t="shared" si="28"/>
        <v>2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+'24'!J194</f>
        <v>1</v>
      </c>
      <c r="F194" s="71"/>
      <c r="G194" s="46">
        <f t="shared" si="27"/>
        <v>1</v>
      </c>
      <c r="H194" s="78">
        <v>0</v>
      </c>
      <c r="I194" s="76">
        <v>0</v>
      </c>
      <c r="J194" s="46">
        <f t="shared" si="28"/>
        <v>1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+'24'!J195</f>
        <v>7</v>
      </c>
      <c r="F195" s="71"/>
      <c r="G195" s="46">
        <f t="shared" si="27"/>
        <v>7</v>
      </c>
      <c r="H195" s="78">
        <v>0</v>
      </c>
      <c r="I195" s="76">
        <v>0</v>
      </c>
      <c r="J195" s="46">
        <f t="shared" si="28"/>
        <v>7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+'24'!J196</f>
        <v>4</v>
      </c>
      <c r="F196" s="71"/>
      <c r="G196" s="46">
        <f t="shared" si="27"/>
        <v>4</v>
      </c>
      <c r="H196" s="78">
        <v>0</v>
      </c>
      <c r="I196" s="76">
        <v>0</v>
      </c>
      <c r="J196" s="46">
        <f t="shared" si="28"/>
        <v>4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+'24'!J205</f>
        <v>4</v>
      </c>
      <c r="F205" s="71"/>
      <c r="G205" s="46">
        <f t="shared" si="27"/>
        <v>4</v>
      </c>
      <c r="H205" s="78">
        <v>0</v>
      </c>
      <c r="I205" s="76">
        <v>0</v>
      </c>
      <c r="J205" s="46">
        <f t="shared" si="28"/>
        <v>4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+'24'!J209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58" si="39">E235+F235</f>
        <v>0</v>
      </c>
      <c r="H235" s="78">
        <v>0</v>
      </c>
      <c r="I235" s="76">
        <v>0</v>
      </c>
      <c r="J235" s="46">
        <f t="shared" ref="J235:J25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+'24'!J244</f>
        <v>2</v>
      </c>
      <c r="F244" s="71"/>
      <c r="G244" s="46">
        <f t="shared" si="39"/>
        <v>2</v>
      </c>
      <c r="H244" s="78">
        <v>0</v>
      </c>
      <c r="I244" s="76">
        <v>0</v>
      </c>
      <c r="J244" s="46">
        <f t="shared" si="40"/>
        <v>2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+'24'!J248</f>
        <v>2</v>
      </c>
      <c r="F248" s="71"/>
      <c r="G248" s="46">
        <f t="shared" si="39"/>
        <v>2</v>
      </c>
      <c r="H248" s="78">
        <v>0</v>
      </c>
      <c r="I248" s="76">
        <v>0</v>
      </c>
      <c r="J248" s="46">
        <f t="shared" si="40"/>
        <v>2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+'24'!J249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1446</v>
      </c>
      <c r="D251" s="10" t="s">
        <v>564</v>
      </c>
      <c r="E251" s="64">
        <f>+'24'!J251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20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1447</v>
      </c>
      <c r="D252" s="10" t="s">
        <v>434</v>
      </c>
      <c r="E252" s="64">
        <f>+'24'!J252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39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20038414</v>
      </c>
      <c r="C253" s="19" t="s">
        <v>1448</v>
      </c>
      <c r="D253" s="10" t="s">
        <v>564</v>
      </c>
      <c r="E253" s="64">
        <f>+'24'!J253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39</v>
      </c>
      <c r="M253" s="65">
        <f t="shared" ref="M253" si="45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1449</v>
      </c>
      <c r="D254" s="10" t="s">
        <v>564</v>
      </c>
      <c r="E254" s="64">
        <f>+'24'!J254</f>
        <v>1</v>
      </c>
      <c r="F254" s="71"/>
      <c r="G254" s="46">
        <f t="shared" si="39"/>
        <v>1</v>
      </c>
      <c r="H254" s="78">
        <v>0</v>
      </c>
      <c r="I254" s="76">
        <v>0</v>
      </c>
      <c r="J254" s="46">
        <f t="shared" si="40"/>
        <v>1</v>
      </c>
      <c r="K254" s="72"/>
      <c r="L254" s="20">
        <v>35</v>
      </c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ref="M257" si="47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4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+'24'!J258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49">SUM(M258-O258)</f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0">E259+F259</f>
        <v>0</v>
      </c>
      <c r="H259" s="78">
        <v>0</v>
      </c>
      <c r="I259" s="76">
        <v>0</v>
      </c>
      <c r="J259" s="46">
        <f t="shared" ref="J259" si="51">+G259-H259-K259-I259</f>
        <v>0</v>
      </c>
      <c r="K259" s="72"/>
      <c r="L259" s="20"/>
      <c r="M259" s="65">
        <f t="shared" ref="M259" si="52">+L259*K259</f>
        <v>0</v>
      </c>
      <c r="N259" s="17" t="s">
        <v>16</v>
      </c>
      <c r="O259" s="18"/>
      <c r="P259" s="23">
        <f t="shared" ref="P259" si="53">SUM(M259-O259)</f>
        <v>0</v>
      </c>
      <c r="Q259" s="90"/>
      <c r="R259" s="43">
        <f t="shared" ref="R259" si="5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270.07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750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410</v>
      </c>
      <c r="O264" s="2">
        <v>60</v>
      </c>
      <c r="P264" s="2">
        <v>250</v>
      </c>
      <c r="Q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I257" sqref="I257"/>
      <selection pane="topRight" activeCell="I257" sqref="I257"/>
      <selection pane="bottomLeft" activeCell="I257" sqref="I257"/>
      <selection pane="bottomRight" activeCell="W17" sqref="W17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+'25'!J5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3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0">
        <f>SUM(M5-O5)</f>
        <v>200</v>
      </c>
      <c r="Q5" s="119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+'25'!J6</f>
        <v>5</v>
      </c>
      <c r="F6" s="71"/>
      <c r="G6" s="46">
        <f t="shared" si="0"/>
        <v>5</v>
      </c>
      <c r="H6" s="78">
        <v>0</v>
      </c>
      <c r="I6" s="76">
        <v>0</v>
      </c>
      <c r="J6" s="46">
        <f t="shared" si="1"/>
        <v>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+'25'!J7</f>
        <v>4</v>
      </c>
      <c r="F7" s="71"/>
      <c r="G7" s="46">
        <f t="shared" si="0"/>
        <v>4</v>
      </c>
      <c r="H7" s="78">
        <v>0</v>
      </c>
      <c r="I7" s="76">
        <v>0</v>
      </c>
      <c r="J7" s="46">
        <f t="shared" si="1"/>
        <v>4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+'25'!J11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+'25'!J15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+'25'!J18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1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0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+'25'!J20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+'25'!J22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+'25'!J26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+'25'!J28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+'25'!J29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+'25'!J31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0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+'25'!J32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+'25'!J35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+'25'!J39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+'25'!J40</f>
        <v>4</v>
      </c>
      <c r="F40" s="71"/>
      <c r="G40" s="46">
        <f t="shared" si="5"/>
        <v>4</v>
      </c>
      <c r="H40" s="78">
        <v>1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0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+'25'!J41</f>
        <v>3</v>
      </c>
      <c r="F41" s="71"/>
      <c r="G41" s="46">
        <f t="shared" si="5"/>
        <v>3</v>
      </c>
      <c r="H41" s="78">
        <v>1</v>
      </c>
      <c r="I41" s="76">
        <v>0</v>
      </c>
      <c r="J41" s="46">
        <f t="shared" si="6"/>
        <v>1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0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+'25'!J46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+'25'!J48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+'25'!J49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+'25'!J50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+'25'!J53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+'25'!J55</f>
        <v>0</v>
      </c>
      <c r="F55" s="71">
        <v>2</v>
      </c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+'25'!J56</f>
        <v>0</v>
      </c>
      <c r="F56" s="71">
        <v>2</v>
      </c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+'25'!J57</f>
        <v>1</v>
      </c>
      <c r="F57" s="71"/>
      <c r="G57" s="46">
        <f t="shared" si="5"/>
        <v>1</v>
      </c>
      <c r="H57" s="78">
        <v>1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+'25'!J58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+'25'!J62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+'25'!J65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>SUM(M65-O65)</f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+'25'!J66</f>
        <v>0</v>
      </c>
      <c r="F66" s="71">
        <v>2</v>
      </c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75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+'25'!J74</f>
        <v>0</v>
      </c>
      <c r="F74" s="71">
        <v>3</v>
      </c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+'25'!J77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ref="P77:P96" si="8">SUM(M77-O77)</f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8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8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+'25'!J80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8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+'25'!J81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si="8"/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+'25'!J88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+'25'!J93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8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8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ref="P97:P133" si="23">SUM(M97-O97)</f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23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+'25'!J99</f>
        <v>2</v>
      </c>
      <c r="F99" s="71"/>
      <c r="G99" s="46">
        <f t="shared" si="21"/>
        <v>2</v>
      </c>
      <c r="H99" s="78">
        <v>0</v>
      </c>
      <c r="I99" s="76">
        <v>0</v>
      </c>
      <c r="J99" s="46">
        <f t="shared" si="22"/>
        <v>2</v>
      </c>
      <c r="K99" s="72"/>
      <c r="L99" s="20">
        <v>45</v>
      </c>
      <c r="M99" s="65">
        <f t="shared" ref="M99:M105" si="24">+L99*K99</f>
        <v>0</v>
      </c>
      <c r="N99" s="17" t="s">
        <v>16</v>
      </c>
      <c r="O99" s="18"/>
      <c r="P99" s="23">
        <f t="shared" si="23"/>
        <v>0</v>
      </c>
      <c r="Q99" s="118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+'25'!J100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23"/>
        <v>0</v>
      </c>
      <c r="Q100" s="118"/>
      <c r="R100" s="43">
        <f t="shared" si="25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+'25'!J101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23"/>
        <v>0</v>
      </c>
      <c r="Q101" s="118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+'25'!J102</f>
        <v>0</v>
      </c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ref="J102" si="27">+G102-H102-K102-I102</f>
        <v>0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23"/>
        <v>0</v>
      </c>
      <c r="Q102" s="118"/>
      <c r="R102" s="43">
        <f t="shared" si="25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23"/>
        <v>0</v>
      </c>
      <c r="Q103" s="90"/>
      <c r="R103" s="43">
        <f t="shared" si="25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si="23"/>
        <v>0</v>
      </c>
      <c r="Q104" s="90"/>
      <c r="R104" s="43">
        <f t="shared" si="25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si="23"/>
        <v>0</v>
      </c>
      <c r="Q105" s="90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23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23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3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3"/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9"/>
        <v>0</v>
      </c>
      <c r="N110" s="17" t="s">
        <v>16</v>
      </c>
      <c r="O110" s="18"/>
      <c r="P110" s="23">
        <f t="shared" si="23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23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+'25'!J112</f>
        <v>11</v>
      </c>
      <c r="F112" s="71"/>
      <c r="G112" s="46">
        <f t="shared" si="21"/>
        <v>11</v>
      </c>
      <c r="H112" s="78">
        <v>0</v>
      </c>
      <c r="I112" s="76">
        <v>0</v>
      </c>
      <c r="J112" s="46">
        <f t="shared" si="22"/>
        <v>10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0">
        <f t="shared" si="23"/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+'25'!J113</f>
        <v>5</v>
      </c>
      <c r="F113" s="71"/>
      <c r="G113" s="46">
        <f t="shared" si="21"/>
        <v>5</v>
      </c>
      <c r="H113" s="78">
        <v>0</v>
      </c>
      <c r="I113" s="76">
        <v>0</v>
      </c>
      <c r="J113" s="46">
        <f t="shared" si="22"/>
        <v>5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23"/>
        <v>0</v>
      </c>
      <c r="Q113" s="119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23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+'25'!J115</f>
        <v>16</v>
      </c>
      <c r="F115" s="71"/>
      <c r="G115" s="46">
        <f t="shared" si="21"/>
        <v>16</v>
      </c>
      <c r="H115" s="78">
        <v>0</v>
      </c>
      <c r="I115" s="76">
        <v>0</v>
      </c>
      <c r="J115" s="46">
        <f t="shared" si="22"/>
        <v>16</v>
      </c>
      <c r="K115" s="72"/>
      <c r="L115" s="22">
        <v>60</v>
      </c>
      <c r="M115" s="65">
        <f t="shared" si="9"/>
        <v>0</v>
      </c>
      <c r="N115" s="17" t="s">
        <v>16</v>
      </c>
      <c r="O115" s="18"/>
      <c r="P115" s="23">
        <f t="shared" si="23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+'25'!J116</f>
        <v>8</v>
      </c>
      <c r="F116" s="71"/>
      <c r="G116" s="46">
        <f t="shared" si="21"/>
        <v>8</v>
      </c>
      <c r="H116" s="78">
        <v>0</v>
      </c>
      <c r="I116" s="76">
        <v>0</v>
      </c>
      <c r="J116" s="46">
        <f t="shared" si="22"/>
        <v>8</v>
      </c>
      <c r="K116" s="72"/>
      <c r="L116" s="22">
        <v>100</v>
      </c>
      <c r="M116" s="65">
        <f t="shared" si="9"/>
        <v>0</v>
      </c>
      <c r="N116" s="17" t="s">
        <v>16</v>
      </c>
      <c r="O116" s="18"/>
      <c r="P116" s="23">
        <f t="shared" si="23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+'25'!J117</f>
        <v>7</v>
      </c>
      <c r="F117" s="71"/>
      <c r="G117" s="46">
        <f t="shared" si="21"/>
        <v>7</v>
      </c>
      <c r="H117" s="78">
        <v>0</v>
      </c>
      <c r="I117" s="76">
        <v>0</v>
      </c>
      <c r="J117" s="46">
        <f t="shared" si="22"/>
        <v>7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23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23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23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23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3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+'25'!J122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23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23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+'25'!J124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3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+'25'!J125</f>
        <v>1</v>
      </c>
      <c r="F125" s="71"/>
      <c r="G125" s="46">
        <f t="shared" si="21"/>
        <v>1</v>
      </c>
      <c r="H125" s="78">
        <v>0</v>
      </c>
      <c r="I125" s="76">
        <v>0</v>
      </c>
      <c r="J125" s="46">
        <f t="shared" si="22"/>
        <v>1</v>
      </c>
      <c r="K125" s="72"/>
      <c r="L125" s="22">
        <v>50</v>
      </c>
      <c r="M125" s="65">
        <f t="shared" si="9"/>
        <v>0</v>
      </c>
      <c r="N125" s="17" t="s">
        <v>16</v>
      </c>
      <c r="O125" s="18"/>
      <c r="P125" s="23">
        <f t="shared" si="23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23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23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23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23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23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+'25'!J131</f>
        <v>0</v>
      </c>
      <c r="F131" s="71"/>
      <c r="G131" s="46">
        <f t="shared" si="21"/>
        <v>0</v>
      </c>
      <c r="H131" s="78">
        <v>0</v>
      </c>
      <c r="I131" s="76">
        <v>0</v>
      </c>
      <c r="J131" s="46">
        <f t="shared" si="22"/>
        <v>0</v>
      </c>
      <c r="K131" s="72"/>
      <c r="L131" s="22">
        <v>50</v>
      </c>
      <c r="M131" s="65">
        <f t="shared" si="9"/>
        <v>0</v>
      </c>
      <c r="N131" s="17" t="s">
        <v>16</v>
      </c>
      <c r="O131" s="18"/>
      <c r="P131" s="23">
        <f t="shared" si="23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+'25'!J132</f>
        <v>0</v>
      </c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23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+'25'!J133</f>
        <v>3</v>
      </c>
      <c r="F133" s="71"/>
      <c r="G133" s="46">
        <f t="shared" si="21"/>
        <v>3</v>
      </c>
      <c r="H133" s="78">
        <v>1</v>
      </c>
      <c r="I133" s="76">
        <v>0</v>
      </c>
      <c r="J133" s="46">
        <f t="shared" si="22"/>
        <v>2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23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+'25'!J134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ref="P134:P145" si="28">SUM(M134-O134)</f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+'25'!J135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28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+'25'!J136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28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+'25'!J137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28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28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28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28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28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28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28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28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ref="P146:P197" si="29">SUM(M146-O146)</f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2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+'25'!J148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2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2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2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2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+'25'!J152</f>
        <v>4</v>
      </c>
      <c r="F152" s="71"/>
      <c r="G152" s="46">
        <f t="shared" si="21"/>
        <v>4</v>
      </c>
      <c r="H152" s="78">
        <v>0</v>
      </c>
      <c r="I152" s="76">
        <v>0</v>
      </c>
      <c r="J152" s="46">
        <f t="shared" si="22"/>
        <v>4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2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2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9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2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2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2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2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2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2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2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2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1</v>
      </c>
      <c r="F163" s="71"/>
      <c r="G163" s="46">
        <f t="shared" si="30"/>
        <v>1</v>
      </c>
      <c r="H163" s="78">
        <v>0</v>
      </c>
      <c r="I163" s="76">
        <v>0</v>
      </c>
      <c r="J163" s="46">
        <f t="shared" si="31"/>
        <v>1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29"/>
        <v>0</v>
      </c>
      <c r="Q163" s="119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2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2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2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9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9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2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2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2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2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9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9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+'25'!J175</f>
        <v>1</v>
      </c>
      <c r="F175" s="71"/>
      <c r="G175" s="46">
        <f t="shared" si="30"/>
        <v>1</v>
      </c>
      <c r="H175" s="78">
        <v>0</v>
      </c>
      <c r="I175" s="76">
        <v>0</v>
      </c>
      <c r="J175" s="46">
        <f t="shared" si="31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9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9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si="29"/>
        <v>0</v>
      </c>
      <c r="Q177" s="90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8</v>
      </c>
      <c r="F178" s="71"/>
      <c r="G178" s="46">
        <f t="shared" si="30"/>
        <v>8</v>
      </c>
      <c r="H178" s="78">
        <v>0</v>
      </c>
      <c r="I178" s="76">
        <v>0</v>
      </c>
      <c r="J178" s="46">
        <f t="shared" si="31"/>
        <v>8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29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29"/>
        <v>0</v>
      </c>
      <c r="Q179" s="90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+'25'!J180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29"/>
        <v>0</v>
      </c>
      <c r="Q180" s="90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9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29"/>
        <v>0</v>
      </c>
      <c r="Q182" s="90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9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29"/>
        <v>0</v>
      </c>
      <c r="Q184" s="90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+'25'!J185</f>
        <v>9</v>
      </c>
      <c r="F185" s="71"/>
      <c r="G185" s="46">
        <f t="shared" si="30"/>
        <v>9</v>
      </c>
      <c r="H185" s="78">
        <v>0</v>
      </c>
      <c r="I185" s="76">
        <v>0</v>
      </c>
      <c r="J185" s="46">
        <f t="shared" si="31"/>
        <v>9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29"/>
        <v>0</v>
      </c>
      <c r="Q185" s="90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29"/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9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9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9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29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29"/>
        <v>0</v>
      </c>
      <c r="Q191" s="90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29"/>
        <v>0</v>
      </c>
      <c r="Q192" s="90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+'25'!J193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29"/>
        <v>0</v>
      </c>
      <c r="Q193" s="90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+'25'!J194</f>
        <v>1</v>
      </c>
      <c r="F194" s="71"/>
      <c r="G194" s="46">
        <f t="shared" si="30"/>
        <v>1</v>
      </c>
      <c r="H194" s="78">
        <v>0</v>
      </c>
      <c r="I194" s="76">
        <v>0</v>
      </c>
      <c r="J194" s="46">
        <f t="shared" si="31"/>
        <v>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29"/>
        <v>0</v>
      </c>
      <c r="Q194" s="90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+'25'!J195</f>
        <v>7</v>
      </c>
      <c r="F195" s="71"/>
      <c r="G195" s="46">
        <f t="shared" si="30"/>
        <v>7</v>
      </c>
      <c r="H195" s="78">
        <v>0</v>
      </c>
      <c r="I195" s="76">
        <v>0</v>
      </c>
      <c r="J195" s="46">
        <f t="shared" si="31"/>
        <v>6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0">
        <f t="shared" si="29"/>
        <v>60</v>
      </c>
      <c r="Q195" s="90">
        <v>38</v>
      </c>
      <c r="R195" s="43">
        <f t="shared" si="35"/>
        <v>38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+'25'!J196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29"/>
        <v>0</v>
      </c>
      <c r="Q196" s="90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29"/>
        <v>0</v>
      </c>
      <c r="Q197" s="90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ref="P198:P214" si="38">SUM(M198-O198)</f>
        <v>0</v>
      </c>
      <c r="Q198" s="90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8"/>
        <v>0</v>
      </c>
      <c r="Q199" s="90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8"/>
        <v>0</v>
      </c>
      <c r="Q200" s="90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8"/>
        <v>0</v>
      </c>
      <c r="Q201" s="90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8"/>
        <v>0</v>
      </c>
      <c r="Q202" s="90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8"/>
        <v>0</v>
      </c>
      <c r="Q203" s="90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8"/>
        <v>0</v>
      </c>
      <c r="Q204" s="90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+'25'!J205</f>
        <v>4</v>
      </c>
      <c r="F205" s="71"/>
      <c r="G205" s="46">
        <f t="shared" si="30"/>
        <v>4</v>
      </c>
      <c r="H205" s="78">
        <v>0</v>
      </c>
      <c r="I205" s="76">
        <v>0</v>
      </c>
      <c r="J205" s="46">
        <f t="shared" si="31"/>
        <v>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8"/>
        <v>0</v>
      </c>
      <c r="Q205" s="90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8"/>
        <v>0</v>
      </c>
      <c r="Q206" s="90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8"/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8"/>
        <v>0</v>
      </c>
      <c r="Q208" s="90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8"/>
        <v>0</v>
      </c>
      <c r="Q209" s="90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8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8"/>
        <v>0</v>
      </c>
      <c r="Q211" s="90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8"/>
        <v>0</v>
      </c>
      <c r="Q212" s="90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8"/>
        <v>0</v>
      </c>
      <c r="Q213" s="90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8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ref="P216:P258" si="40">SUM(M216-O216)</f>
        <v>0</v>
      </c>
      <c r="Q216" s="90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40"/>
        <v>0</v>
      </c>
      <c r="Q217" s="90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40"/>
        <v>0</v>
      </c>
      <c r="Q218" s="90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40"/>
        <v>0</v>
      </c>
      <c r="Q219" s="90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40"/>
        <v>0</v>
      </c>
      <c r="Q220" s="90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40"/>
        <v>0</v>
      </c>
      <c r="Q221" s="90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40"/>
        <v>0</v>
      </c>
      <c r="Q222" s="90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40"/>
        <v>0</v>
      </c>
      <c r="Q223" s="90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40"/>
        <v>0</v>
      </c>
      <c r="Q224" s="90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40"/>
        <v>0</v>
      </c>
      <c r="Q225" s="90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40"/>
        <v>0</v>
      </c>
      <c r="Q226" s="90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40"/>
        <v>0</v>
      </c>
      <c r="Q227" s="90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40"/>
        <v>0</v>
      </c>
      <c r="Q229" s="90"/>
      <c r="R229" s="43">
        <f t="shared" si="35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40"/>
        <v>0</v>
      </c>
      <c r="Q230" s="90"/>
      <c r="R230" s="43">
        <f t="shared" si="35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34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40"/>
        <v>0</v>
      </c>
      <c r="Q231" s="90"/>
      <c r="R231" s="43">
        <f t="shared" si="35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40"/>
        <v>0</v>
      </c>
      <c r="Q232" s="90"/>
      <c r="R232" s="43">
        <f t="shared" si="35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40"/>
        <v>0</v>
      </c>
      <c r="Q233" s="90"/>
      <c r="R233" s="43">
        <f t="shared" si="35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40"/>
        <v>0</v>
      </c>
      <c r="Q234" s="90"/>
      <c r="R234" s="43">
        <f t="shared" si="35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58" si="43">E235+F235</f>
        <v>0</v>
      </c>
      <c r="H235" s="78">
        <v>0</v>
      </c>
      <c r="I235" s="76">
        <v>0</v>
      </c>
      <c r="J235" s="46">
        <f t="shared" ref="J235:J257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+'25'!J242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+'25'!J243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+'25'!J244</f>
        <v>2</v>
      </c>
      <c r="F244" s="71"/>
      <c r="G244" s="46">
        <f t="shared" si="43"/>
        <v>2</v>
      </c>
      <c r="H244" s="78">
        <v>2</v>
      </c>
      <c r="I244" s="76">
        <v>0</v>
      </c>
      <c r="J244" s="46">
        <f t="shared" si="44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+'25'!J245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+'25'!J246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+'25'!J247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+'25'!J248</f>
        <v>2</v>
      </c>
      <c r="F248" s="71"/>
      <c r="G248" s="46">
        <f t="shared" si="43"/>
        <v>2</v>
      </c>
      <c r="H248" s="78">
        <v>0</v>
      </c>
      <c r="I248" s="76">
        <v>0</v>
      </c>
      <c r="J248" s="46">
        <f t="shared" si="44"/>
        <v>1</v>
      </c>
      <c r="K248" s="72">
        <v>1</v>
      </c>
      <c r="L248" s="20">
        <v>50</v>
      </c>
      <c r="M248" s="65">
        <f t="shared" si="34"/>
        <v>50</v>
      </c>
      <c r="N248" s="17" t="s">
        <v>16</v>
      </c>
      <c r="O248" s="18">
        <v>25</v>
      </c>
      <c r="P248" s="120">
        <f t="shared" si="40"/>
        <v>25</v>
      </c>
      <c r="Q248" s="90"/>
      <c r="R248" s="43">
        <f t="shared" si="35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+'25'!J249</f>
        <v>0</v>
      </c>
      <c r="F249" s="71">
        <v>3</v>
      </c>
      <c r="G249" s="46">
        <f t="shared" si="43"/>
        <v>3</v>
      </c>
      <c r="H249" s="78">
        <v>0</v>
      </c>
      <c r="I249" s="76">
        <v>0</v>
      </c>
      <c r="J249" s="46">
        <f t="shared" si="44"/>
        <v>3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40"/>
        <v>0</v>
      </c>
      <c r="Q249" s="90"/>
      <c r="R249" s="43">
        <f t="shared" si="35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+'25'!J250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40"/>
        <v>0</v>
      </c>
      <c r="Q250" s="90"/>
      <c r="R250" s="43">
        <f t="shared" si="35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1446</v>
      </c>
      <c r="D251" s="10" t="s">
        <v>564</v>
      </c>
      <c r="E251" s="64">
        <f>+'25'!J251</f>
        <v>0</v>
      </c>
      <c r="F251" s="71"/>
      <c r="G251" s="46">
        <f t="shared" si="43"/>
        <v>0</v>
      </c>
      <c r="H251" s="78">
        <v>0</v>
      </c>
      <c r="I251" s="76">
        <v>0</v>
      </c>
      <c r="J251" s="46">
        <f t="shared" si="44"/>
        <v>0</v>
      </c>
      <c r="K251" s="72"/>
      <c r="L251" s="20">
        <v>20</v>
      </c>
      <c r="M251" s="65">
        <f t="shared" si="34"/>
        <v>0</v>
      </c>
      <c r="N251" s="17" t="s">
        <v>16</v>
      </c>
      <c r="O251" s="18"/>
      <c r="P251" s="23">
        <f t="shared" si="40"/>
        <v>0</v>
      </c>
      <c r="Q251" s="90"/>
      <c r="R251" s="43">
        <f t="shared" si="35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1447</v>
      </c>
      <c r="D252" s="10" t="s">
        <v>434</v>
      </c>
      <c r="E252" s="64">
        <f>+'25'!J252</f>
        <v>0</v>
      </c>
      <c r="F252" s="71"/>
      <c r="G252" s="46">
        <f t="shared" si="43"/>
        <v>0</v>
      </c>
      <c r="H252" s="78">
        <v>0</v>
      </c>
      <c r="I252" s="76">
        <v>0</v>
      </c>
      <c r="J252" s="46">
        <f t="shared" si="44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40"/>
        <v>0</v>
      </c>
      <c r="Q252" s="90"/>
      <c r="R252" s="43">
        <f t="shared" si="35"/>
        <v>0</v>
      </c>
    </row>
    <row r="253" spans="1:18" ht="25.5" x14ac:dyDescent="0.55000000000000004">
      <c r="A253" s="10">
        <v>249</v>
      </c>
      <c r="B253" s="10">
        <v>20038414</v>
      </c>
      <c r="C253" s="19" t="s">
        <v>1448</v>
      </c>
      <c r="D253" s="10" t="s">
        <v>564</v>
      </c>
      <c r="E253" s="64">
        <f>+'25'!J253</f>
        <v>0</v>
      </c>
      <c r="F253" s="71"/>
      <c r="G253" s="46">
        <f t="shared" si="43"/>
        <v>0</v>
      </c>
      <c r="H253" s="78">
        <v>0</v>
      </c>
      <c r="I253" s="76">
        <v>0</v>
      </c>
      <c r="J253" s="46">
        <f t="shared" si="44"/>
        <v>0</v>
      </c>
      <c r="K253" s="72"/>
      <c r="L253" s="20">
        <v>39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1449</v>
      </c>
      <c r="D254" s="10" t="s">
        <v>564</v>
      </c>
      <c r="E254" s="64">
        <f>+'25'!J254</f>
        <v>1</v>
      </c>
      <c r="F254" s="71"/>
      <c r="G254" s="46">
        <f t="shared" si="43"/>
        <v>1</v>
      </c>
      <c r="H254" s="78">
        <v>0</v>
      </c>
      <c r="I254" s="76">
        <v>0</v>
      </c>
      <c r="J254" s="46">
        <f t="shared" si="44"/>
        <v>1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40"/>
        <v>0</v>
      </c>
      <c r="Q254" s="90"/>
      <c r="R254" s="43">
        <f t="shared" si="35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43"/>
        <v>0</v>
      </c>
      <c r="H255" s="78">
        <v>0</v>
      </c>
      <c r="I255" s="76">
        <v>0</v>
      </c>
      <c r="J255" s="46">
        <f t="shared" si="44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40"/>
        <v>0</v>
      </c>
      <c r="Q255" s="90"/>
      <c r="R255" s="43">
        <f t="shared" si="35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43"/>
        <v>0</v>
      </c>
      <c r="H256" s="78">
        <v>0</v>
      </c>
      <c r="I256" s="76">
        <v>0</v>
      </c>
      <c r="J256" s="46">
        <f t="shared" si="44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40"/>
        <v>0</v>
      </c>
      <c r="Q256" s="90"/>
      <c r="R256" s="43">
        <f t="shared" si="35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si="43"/>
        <v>0</v>
      </c>
      <c r="H257" s="78">
        <v>0</v>
      </c>
      <c r="I257" s="76">
        <v>0</v>
      </c>
      <c r="J257" s="46">
        <f t="shared" si="44"/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+'25'!J258</f>
        <v>0</v>
      </c>
      <c r="F258" s="71"/>
      <c r="G258" s="46">
        <f t="shared" si="43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40"/>
        <v>0</v>
      </c>
      <c r="Q258" s="90"/>
      <c r="R258" s="43">
        <f t="shared" si="35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244.42999999999998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660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350</v>
      </c>
      <c r="O264" s="2">
        <v>150</v>
      </c>
      <c r="P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285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285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I257" sqref="I257"/>
      <selection pane="topRight" activeCell="I257" sqref="I257"/>
      <selection pane="bottomLeft" activeCell="I257" sqref="I257"/>
      <selection pane="bottomRight" activeCell="N15" sqref="N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+'26'!J5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+'26'!J6</f>
        <v>5</v>
      </c>
      <c r="F6" s="71"/>
      <c r="G6" s="46">
        <f t="shared" si="0"/>
        <v>5</v>
      </c>
      <c r="H6" s="78">
        <v>0</v>
      </c>
      <c r="I6" s="76">
        <v>0</v>
      </c>
      <c r="J6" s="46">
        <f t="shared" si="1"/>
        <v>4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0">
        <f t="shared" ref="P6:P69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+'26'!J7</f>
        <v>4</v>
      </c>
      <c r="F7" s="71"/>
      <c r="G7" s="46">
        <f t="shared" si="0"/>
        <v>4</v>
      </c>
      <c r="H7" s="78">
        <v>0</v>
      </c>
      <c r="I7" s="76">
        <v>0</v>
      </c>
      <c r="J7" s="46">
        <f t="shared" si="1"/>
        <v>4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+'26'!J11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+'26'!J15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+'26'!J18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+'26'!J20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+'26'!J22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+'26'!J26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+'26'!J28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+'26'!J29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+'26'!J31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+'26'!J32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+'26'!J35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+'26'!J39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+'26'!J40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+'26'!J41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+'26'!J46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+'26'!J48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+'26'!J49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+'26'!J50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3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0">
        <f t="shared" si="3"/>
        <v>50</v>
      </c>
      <c r="Q50" s="119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+'26'!J53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0">
        <f t="shared" si="3"/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+'26'!J55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+'26'!J56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+'26'!J58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+'26'!J62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+'26'!J65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+'26'!J66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92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+'26'!J74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0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+'26'!J77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+'26'!J80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+'26'!J81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+'26'!J93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>SUM(M93-O93)</f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ref="P94:P113" si="22">SUM(M94-O94)</f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22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2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2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2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+'26'!J99</f>
        <v>2</v>
      </c>
      <c r="F99" s="71"/>
      <c r="G99" s="46">
        <f t="shared" si="20"/>
        <v>2</v>
      </c>
      <c r="H99" s="78">
        <v>0</v>
      </c>
      <c r="I99" s="76">
        <v>0</v>
      </c>
      <c r="J99" s="46">
        <f t="shared" si="21"/>
        <v>1</v>
      </c>
      <c r="K99" s="72">
        <v>1</v>
      </c>
      <c r="L99" s="20">
        <v>45</v>
      </c>
      <c r="M99" s="65">
        <f t="shared" ref="M99:M105" si="23">+L99*K99</f>
        <v>45</v>
      </c>
      <c r="N99" s="17" t="s">
        <v>16</v>
      </c>
      <c r="O99" s="18">
        <v>25</v>
      </c>
      <c r="P99" s="120">
        <f t="shared" si="22"/>
        <v>20</v>
      </c>
      <c r="Q99" s="118">
        <v>20.350000000000001</v>
      </c>
      <c r="R99" s="43">
        <f t="shared" ref="R99:R105" si="24">+K99*Q99</f>
        <v>20.350000000000001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2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2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+'26'!J102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2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2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2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2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2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2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2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2"/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2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2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+'26'!J112</f>
        <v>10</v>
      </c>
      <c r="F112" s="71"/>
      <c r="G112" s="46">
        <f t="shared" si="20"/>
        <v>10</v>
      </c>
      <c r="H112" s="78">
        <v>0</v>
      </c>
      <c r="I112" s="76">
        <v>0</v>
      </c>
      <c r="J112" s="46">
        <f t="shared" si="21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2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+'26'!J113</f>
        <v>5</v>
      </c>
      <c r="F113" s="71"/>
      <c r="G113" s="46">
        <f t="shared" si="20"/>
        <v>5</v>
      </c>
      <c r="H113" s="78">
        <v>0</v>
      </c>
      <c r="I113" s="76">
        <v>0</v>
      </c>
      <c r="J113" s="46">
        <f t="shared" si="21"/>
        <v>5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2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ref="P114:P172" si="27">SUM(M114-O114)</f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+'26'!J115</f>
        <v>16</v>
      </c>
      <c r="F115" s="71"/>
      <c r="G115" s="46">
        <f t="shared" si="20"/>
        <v>16</v>
      </c>
      <c r="H115" s="78">
        <v>0</v>
      </c>
      <c r="I115" s="76">
        <v>0</v>
      </c>
      <c r="J115" s="46">
        <f t="shared" si="21"/>
        <v>15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0">
        <f t="shared" si="2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+'26'!J116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+'26'!J117</f>
        <v>7</v>
      </c>
      <c r="F117" s="71"/>
      <c r="G117" s="46">
        <f t="shared" si="20"/>
        <v>7</v>
      </c>
      <c r="H117" s="78">
        <v>0</v>
      </c>
      <c r="I117" s="76">
        <v>0</v>
      </c>
      <c r="J117" s="46">
        <f t="shared" si="21"/>
        <v>7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+'26'!J125</f>
        <v>1</v>
      </c>
      <c r="F125" s="71"/>
      <c r="G125" s="46">
        <f t="shared" si="20"/>
        <v>1</v>
      </c>
      <c r="H125" s="78">
        <v>0</v>
      </c>
      <c r="I125" s="76">
        <v>0</v>
      </c>
      <c r="J125" s="46">
        <f t="shared" si="21"/>
        <v>1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+'26'!J131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+'26'!J133</f>
        <v>2</v>
      </c>
      <c r="F133" s="71"/>
      <c r="G133" s="46">
        <f t="shared" si="20"/>
        <v>2</v>
      </c>
      <c r="H133" s="78">
        <v>0</v>
      </c>
      <c r="I133" s="76">
        <v>0</v>
      </c>
      <c r="J133" s="46">
        <f t="shared" si="21"/>
        <v>2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7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+'26'!J152</f>
        <v>4</v>
      </c>
      <c r="F152" s="71"/>
      <c r="G152" s="46">
        <f t="shared" si="20"/>
        <v>4</v>
      </c>
      <c r="H152" s="78">
        <v>0</v>
      </c>
      <c r="I152" s="76">
        <v>0</v>
      </c>
      <c r="J152" s="46">
        <f t="shared" si="21"/>
        <v>4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+'26'!J154</f>
        <v>0</v>
      </c>
      <c r="F154" s="71">
        <v>3</v>
      </c>
      <c r="G154" s="46">
        <f t="shared" si="20"/>
        <v>3</v>
      </c>
      <c r="H154" s="78">
        <v>0</v>
      </c>
      <c r="I154" s="76">
        <v>0</v>
      </c>
      <c r="J154" s="46">
        <f t="shared" si="21"/>
        <v>2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20">
        <f t="shared" si="27"/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1</v>
      </c>
      <c r="F163" s="71"/>
      <c r="G163" s="46">
        <f t="shared" si="28"/>
        <v>1</v>
      </c>
      <c r="H163" s="78">
        <v>0</v>
      </c>
      <c r="I163" s="76">
        <v>0</v>
      </c>
      <c r="J163" s="46">
        <f t="shared" si="29"/>
        <v>1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+'26'!J169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+'26'!J174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+'26'!J175</f>
        <v>1</v>
      </c>
      <c r="F175" s="71">
        <v>5</v>
      </c>
      <c r="G175" s="46">
        <f t="shared" si="28"/>
        <v>6</v>
      </c>
      <c r="H175" s="78">
        <v>0</v>
      </c>
      <c r="I175" s="76">
        <v>0</v>
      </c>
      <c r="J175" s="46">
        <f t="shared" si="29"/>
        <v>5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0">
        <f>SUM(M175-O175)</f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+'26'!J176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ref="P177:P258" si="33">SUM(M177-O177)</f>
        <v>0</v>
      </c>
      <c r="Q177" s="90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8</v>
      </c>
      <c r="F178" s="71"/>
      <c r="G178" s="46">
        <f t="shared" si="28"/>
        <v>8</v>
      </c>
      <c r="H178" s="78">
        <v>0</v>
      </c>
      <c r="I178" s="76">
        <v>0</v>
      </c>
      <c r="J178" s="46">
        <f t="shared" si="29"/>
        <v>8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33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+'26'!J179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33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+'26'!J180</f>
        <v>1</v>
      </c>
      <c r="F180" s="71"/>
      <c r="G180" s="46">
        <f t="shared" si="28"/>
        <v>1</v>
      </c>
      <c r="H180" s="78">
        <v>0</v>
      </c>
      <c r="I180" s="76">
        <v>0</v>
      </c>
      <c r="J180" s="46">
        <f t="shared" si="29"/>
        <v>1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33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33"/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33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+'26'!J185</f>
        <v>9</v>
      </c>
      <c r="F185" s="71"/>
      <c r="G185" s="46">
        <f t="shared" si="28"/>
        <v>9</v>
      </c>
      <c r="H185" s="78">
        <v>0</v>
      </c>
      <c r="I185" s="76">
        <v>0</v>
      </c>
      <c r="J185" s="46">
        <f t="shared" si="29"/>
        <v>9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33"/>
        <v>0</v>
      </c>
      <c r="Q185" s="90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+'26'!J186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33"/>
        <v>0</v>
      </c>
      <c r="Q186" s="90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+'26'!J190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33"/>
        <v>0</v>
      </c>
      <c r="Q190" s="90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33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33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+'26'!J193</f>
        <v>2</v>
      </c>
      <c r="F193" s="71"/>
      <c r="G193" s="46">
        <f t="shared" si="28"/>
        <v>2</v>
      </c>
      <c r="H193" s="78">
        <v>0</v>
      </c>
      <c r="I193" s="76">
        <v>0</v>
      </c>
      <c r="J193" s="46">
        <f t="shared" si="29"/>
        <v>2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33"/>
        <v>0</v>
      </c>
      <c r="Q193" s="90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+'26'!J194</f>
        <v>1</v>
      </c>
      <c r="F194" s="71"/>
      <c r="G194" s="46">
        <f t="shared" si="28"/>
        <v>1</v>
      </c>
      <c r="H194" s="78">
        <v>0</v>
      </c>
      <c r="I194" s="76">
        <v>0</v>
      </c>
      <c r="J194" s="46">
        <f t="shared" si="29"/>
        <v>0</v>
      </c>
      <c r="K194" s="72">
        <v>1</v>
      </c>
      <c r="L194" s="20">
        <v>120</v>
      </c>
      <c r="M194" s="65">
        <f t="shared" si="32"/>
        <v>120</v>
      </c>
      <c r="N194" s="17" t="s">
        <v>16</v>
      </c>
      <c r="O194" s="18"/>
      <c r="P194" s="120">
        <f t="shared" si="33"/>
        <v>120</v>
      </c>
      <c r="Q194" s="90">
        <v>73</v>
      </c>
      <c r="R194" s="43">
        <f t="shared" si="34"/>
        <v>73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+'26'!J195</f>
        <v>6</v>
      </c>
      <c r="F195" s="71"/>
      <c r="G195" s="46">
        <f t="shared" si="28"/>
        <v>6</v>
      </c>
      <c r="H195" s="78">
        <v>0</v>
      </c>
      <c r="I195" s="76">
        <v>0</v>
      </c>
      <c r="J195" s="46">
        <f t="shared" si="29"/>
        <v>6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33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+'26'!J196</f>
        <v>4</v>
      </c>
      <c r="F196" s="71"/>
      <c r="G196" s="46">
        <f t="shared" si="28"/>
        <v>4</v>
      </c>
      <c r="H196" s="78">
        <v>0</v>
      </c>
      <c r="I196" s="76">
        <v>0</v>
      </c>
      <c r="J196" s="46">
        <f t="shared" si="29"/>
        <v>4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33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33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+'26'!J198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33"/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3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3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+'26'!J201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3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+'26'!J202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3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3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3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+'26'!J205</f>
        <v>4</v>
      </c>
      <c r="F205" s="71"/>
      <c r="G205" s="46">
        <f t="shared" si="28"/>
        <v>4</v>
      </c>
      <c r="H205" s="78">
        <v>0</v>
      </c>
      <c r="I205" s="76">
        <v>0</v>
      </c>
      <c r="J205" s="46">
        <f t="shared" si="29"/>
        <v>4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3"/>
        <v>0</v>
      </c>
      <c r="Q205" s="90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3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3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+'26'!J209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3"/>
        <v>0</v>
      </c>
      <c r="Q209" s="90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3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3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3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3"/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3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3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3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3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3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3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3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3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3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3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3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3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3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34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3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3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3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3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58" si="40">E235+F235</f>
        <v>0</v>
      </c>
      <c r="H235" s="78">
        <v>0</v>
      </c>
      <c r="I235" s="76">
        <v>0</v>
      </c>
      <c r="J235" s="46">
        <f t="shared" ref="J235:J257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+'26'!J242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+'26'!J243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+'26'!J244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+'26'!J245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+'26'!J246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+'26'!J247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+'26'!J248</f>
        <v>1</v>
      </c>
      <c r="F248" s="71"/>
      <c r="G248" s="46">
        <f t="shared" si="40"/>
        <v>1</v>
      </c>
      <c r="H248" s="78">
        <v>0</v>
      </c>
      <c r="I248" s="76">
        <v>0</v>
      </c>
      <c r="J248" s="46">
        <f t="shared" si="41"/>
        <v>1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3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+'26'!J249</f>
        <v>3</v>
      </c>
      <c r="F249" s="71"/>
      <c r="G249" s="46">
        <f t="shared" si="40"/>
        <v>3</v>
      </c>
      <c r="H249" s="78">
        <v>0</v>
      </c>
      <c r="I249" s="76">
        <v>0</v>
      </c>
      <c r="J249" s="46">
        <f t="shared" si="41"/>
        <v>2</v>
      </c>
      <c r="K249" s="72">
        <v>1</v>
      </c>
      <c r="L249" s="20">
        <v>50</v>
      </c>
      <c r="M249" s="65">
        <f t="shared" si="32"/>
        <v>50</v>
      </c>
      <c r="N249" s="17" t="s">
        <v>16</v>
      </c>
      <c r="O249" s="18"/>
      <c r="P249" s="120">
        <f t="shared" si="33"/>
        <v>50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3"/>
        <v>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1446</v>
      </c>
      <c r="D251" s="10" t="s">
        <v>564</v>
      </c>
      <c r="E251" s="64">
        <f>+'26'!J251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20</v>
      </c>
      <c r="M251" s="65">
        <f t="shared" si="32"/>
        <v>0</v>
      </c>
      <c r="N251" s="17" t="s">
        <v>16</v>
      </c>
      <c r="O251" s="18"/>
      <c r="P251" s="23">
        <f t="shared" si="33"/>
        <v>0</v>
      </c>
      <c r="Q251" s="90"/>
      <c r="R251" s="43">
        <f t="shared" si="34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1447</v>
      </c>
      <c r="D252" s="10" t="s">
        <v>434</v>
      </c>
      <c r="E252" s="64">
        <f>+'26'!J252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39</v>
      </c>
      <c r="M252" s="65">
        <f t="shared" si="32"/>
        <v>0</v>
      </c>
      <c r="N252" s="17" t="s">
        <v>16</v>
      </c>
      <c r="O252" s="18"/>
      <c r="P252" s="23">
        <f t="shared" si="33"/>
        <v>0</v>
      </c>
      <c r="Q252" s="90"/>
      <c r="R252" s="43">
        <f t="shared" si="34"/>
        <v>0</v>
      </c>
    </row>
    <row r="253" spans="1:18" ht="25.5" x14ac:dyDescent="0.55000000000000004">
      <c r="A253" s="10">
        <v>249</v>
      </c>
      <c r="B253" s="10">
        <v>20038414</v>
      </c>
      <c r="C253" s="19" t="s">
        <v>1448</v>
      </c>
      <c r="D253" s="10" t="s">
        <v>564</v>
      </c>
      <c r="E253" s="64">
        <f>+'26'!J253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39</v>
      </c>
      <c r="M253" s="65">
        <f t="shared" ref="M253" si="48">+L253*K253</f>
        <v>0</v>
      </c>
      <c r="N253" s="17" t="s">
        <v>16</v>
      </c>
      <c r="O253" s="18"/>
      <c r="P253" s="23">
        <f t="shared" ref="P253" si="49">SUM(M253-O253)</f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1449</v>
      </c>
      <c r="D254" s="10" t="s">
        <v>564</v>
      </c>
      <c r="E254" s="64">
        <f>+'26'!J254</f>
        <v>1</v>
      </c>
      <c r="F254" s="71"/>
      <c r="G254" s="46">
        <f t="shared" si="40"/>
        <v>1</v>
      </c>
      <c r="H254" s="78">
        <v>0</v>
      </c>
      <c r="I254" s="76">
        <v>0</v>
      </c>
      <c r="J254" s="46">
        <f t="shared" si="41"/>
        <v>1</v>
      </c>
      <c r="K254" s="72"/>
      <c r="L254" s="20">
        <v>35</v>
      </c>
      <c r="M254" s="65">
        <f t="shared" si="32"/>
        <v>0</v>
      </c>
      <c r="N254" s="17" t="s">
        <v>16</v>
      </c>
      <c r="O254" s="18"/>
      <c r="P254" s="23">
        <f t="shared" si="33"/>
        <v>0</v>
      </c>
      <c r="Q254" s="90"/>
      <c r="R254" s="43">
        <f t="shared" si="34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3"/>
        <v>0</v>
      </c>
      <c r="Q255" s="90"/>
      <c r="R255" s="43">
        <f t="shared" si="34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3"/>
        <v>0</v>
      </c>
      <c r="Q256" s="90"/>
      <c r="R256" s="43">
        <f t="shared" si="34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+'26'!J257</f>
        <v>0</v>
      </c>
      <c r="F257" s="71"/>
      <c r="G257" s="46">
        <f t="shared" si="40"/>
        <v>0</v>
      </c>
      <c r="H257" s="78">
        <v>0</v>
      </c>
      <c r="I257" s="76">
        <v>0</v>
      </c>
      <c r="J257" s="46">
        <f t="shared" si="41"/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ref="P257" si="52">SUM(M257-O257)</f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3"/>
        <v>0</v>
      </c>
      <c r="Q258" s="90"/>
      <c r="R258" s="43">
        <f t="shared" si="34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246.35000000000002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600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145</v>
      </c>
      <c r="O264" s="2">
        <v>25</v>
      </c>
      <c r="P264" s="2">
        <v>120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430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430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I257" sqref="I257"/>
      <selection pane="topRight" activeCell="I257" sqref="I257"/>
      <selection pane="bottomLeft" activeCell="I257" sqref="I257"/>
      <selection pane="bottomRight" activeCell="C269" sqref="C26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+'27'!J5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+'27'!J6</f>
        <v>4</v>
      </c>
      <c r="F6" s="71"/>
      <c r="G6" s="46">
        <f t="shared" si="0"/>
        <v>4</v>
      </c>
      <c r="H6" s="78">
        <v>0</v>
      </c>
      <c r="I6" s="76">
        <v>0</v>
      </c>
      <c r="J6" s="46">
        <f t="shared" si="1"/>
        <v>4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+'27'!J7</f>
        <v>4</v>
      </c>
      <c r="F7" s="71"/>
      <c r="G7" s="46">
        <f t="shared" si="0"/>
        <v>4</v>
      </c>
      <c r="H7" s="78">
        <v>0</v>
      </c>
      <c r="I7" s="76">
        <v>0</v>
      </c>
      <c r="J7" s="46">
        <f t="shared" si="1"/>
        <v>4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+'27'!J11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+'27'!J15</f>
        <v>5</v>
      </c>
      <c r="F15" s="71"/>
      <c r="G15" s="46">
        <f t="shared" si="0"/>
        <v>5</v>
      </c>
      <c r="H15" s="78">
        <v>1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+'27'!J18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+'27'!J20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+'27'!J22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0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>
        <v>250</v>
      </c>
      <c r="P22" s="120">
        <f t="shared" si="3"/>
        <v>250</v>
      </c>
      <c r="Q22" s="119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3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150</v>
      </c>
      <c r="P24" s="120">
        <f t="shared" si="3"/>
        <v>150</v>
      </c>
      <c r="Q24" s="119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+'27'!J26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2</v>
      </c>
      <c r="K26" s="72">
        <v>1</v>
      </c>
      <c r="L26" s="15">
        <v>100</v>
      </c>
      <c r="M26" s="65">
        <f t="shared" si="2"/>
        <v>100</v>
      </c>
      <c r="N26" s="17" t="s">
        <v>16</v>
      </c>
      <c r="O26" s="18">
        <v>50</v>
      </c>
      <c r="P26" s="120">
        <f t="shared" si="3"/>
        <v>50</v>
      </c>
      <c r="Q26" s="119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+'27'!J28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1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0">
        <f t="shared" si="3"/>
        <v>50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+'27'!J29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+'27'!J31</f>
        <v>0</v>
      </c>
      <c r="F31" s="71">
        <v>5</v>
      </c>
      <c r="G31" s="46">
        <f t="shared" si="5"/>
        <v>5</v>
      </c>
      <c r="H31" s="78">
        <v>0</v>
      </c>
      <c r="I31" s="76">
        <v>0</v>
      </c>
      <c r="J31" s="46">
        <f t="shared" si="6"/>
        <v>4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0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+'27'!J32</f>
        <v>1</v>
      </c>
      <c r="F32" s="71"/>
      <c r="G32" s="46">
        <f t="shared" si="5"/>
        <v>1</v>
      </c>
      <c r="H32" s="78">
        <v>1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+'27'!J35</f>
        <v>2</v>
      </c>
      <c r="F35" s="71"/>
      <c r="G35" s="46">
        <f t="shared" si="5"/>
        <v>2</v>
      </c>
      <c r="H35" s="78">
        <v>2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+'27'!J39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0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+'27'!J40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+'27'!J41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+'27'!J46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2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0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+'27'!J47</f>
        <v>0</v>
      </c>
      <c r="F47" s="71">
        <v>2</v>
      </c>
      <c r="G47" s="46">
        <f t="shared" si="5"/>
        <v>2</v>
      </c>
      <c r="H47" s="78">
        <v>0</v>
      </c>
      <c r="I47" s="76">
        <v>0</v>
      </c>
      <c r="J47" s="46">
        <f t="shared" si="6"/>
        <v>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0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+'27'!J48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+'27'!J49</f>
        <v>1</v>
      </c>
      <c r="F49" s="71">
        <v>1</v>
      </c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+'27'!J50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+'27'!J53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+'27'!J55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+'27'!J56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+'27'!J58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+'27'!J62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+'27'!J65</f>
        <v>1</v>
      </c>
      <c r="F65" s="71"/>
      <c r="G65" s="46">
        <f t="shared" si="5"/>
        <v>1</v>
      </c>
      <c r="H65" s="78">
        <v>1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+'27'!J66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+'27'!J74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+'27'!J80</f>
        <v>2</v>
      </c>
      <c r="F80" s="71"/>
      <c r="G80" s="46">
        <f t="shared" si="5"/>
        <v>2</v>
      </c>
      <c r="H80" s="78">
        <v>2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+'27'!J81</f>
        <v>1</v>
      </c>
      <c r="F81" s="71">
        <v>1</v>
      </c>
      <c r="G81" s="46">
        <f t="shared" si="5"/>
        <v>2</v>
      </c>
      <c r="H81" s="78">
        <v>1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+'27'!J93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+'27'!J99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+'27'!J112</f>
        <v>10</v>
      </c>
      <c r="F112" s="71"/>
      <c r="G112" s="46">
        <f t="shared" si="20"/>
        <v>10</v>
      </c>
      <c r="H112" s="78">
        <v>0</v>
      </c>
      <c r="I112" s="76">
        <v>0</v>
      </c>
      <c r="J112" s="46">
        <f t="shared" si="21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+'27'!J113</f>
        <v>5</v>
      </c>
      <c r="F113" s="71"/>
      <c r="G113" s="46">
        <f t="shared" si="20"/>
        <v>5</v>
      </c>
      <c r="H113" s="78">
        <v>0</v>
      </c>
      <c r="I113" s="76">
        <v>0</v>
      </c>
      <c r="J113" s="46">
        <f t="shared" si="21"/>
        <v>5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+'27'!J115</f>
        <v>15</v>
      </c>
      <c r="F115" s="71"/>
      <c r="G115" s="46">
        <f t="shared" si="20"/>
        <v>15</v>
      </c>
      <c r="H115" s="78">
        <v>0</v>
      </c>
      <c r="I115" s="76">
        <v>0</v>
      </c>
      <c r="J115" s="46">
        <f t="shared" si="21"/>
        <v>15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+'27'!J116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+'27'!J117</f>
        <v>7</v>
      </c>
      <c r="F117" s="71"/>
      <c r="G117" s="46">
        <f t="shared" si="20"/>
        <v>7</v>
      </c>
      <c r="H117" s="78">
        <v>0</v>
      </c>
      <c r="I117" s="76">
        <v>0</v>
      </c>
      <c r="J117" s="46">
        <f t="shared" si="21"/>
        <v>6</v>
      </c>
      <c r="K117" s="72">
        <v>1</v>
      </c>
      <c r="L117" s="22">
        <v>55</v>
      </c>
      <c r="M117" s="65">
        <f t="shared" si="8"/>
        <v>55</v>
      </c>
      <c r="N117" s="17" t="s">
        <v>16</v>
      </c>
      <c r="O117" s="18"/>
      <c r="P117" s="120">
        <f t="shared" si="7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+'27'!J125</f>
        <v>1</v>
      </c>
      <c r="F125" s="71"/>
      <c r="G125" s="46">
        <f t="shared" si="20"/>
        <v>1</v>
      </c>
      <c r="H125" s="78">
        <v>0</v>
      </c>
      <c r="I125" s="76">
        <v>0</v>
      </c>
      <c r="J125" s="46">
        <f t="shared" si="21"/>
        <v>1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+'27'!J131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+'27'!J132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+'27'!J133</f>
        <v>2</v>
      </c>
      <c r="F133" s="71"/>
      <c r="G133" s="46">
        <f t="shared" si="20"/>
        <v>2</v>
      </c>
      <c r="H133" s="78">
        <v>0</v>
      </c>
      <c r="I133" s="76">
        <v>0</v>
      </c>
      <c r="J133" s="46">
        <f t="shared" si="21"/>
        <v>2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+'27'!J152</f>
        <v>4</v>
      </c>
      <c r="F152" s="71"/>
      <c r="G152" s="46">
        <f t="shared" si="20"/>
        <v>4</v>
      </c>
      <c r="H152" s="78">
        <v>0</v>
      </c>
      <c r="I152" s="76">
        <v>0</v>
      </c>
      <c r="J152" s="46">
        <f t="shared" si="21"/>
        <v>4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+'27'!J154</f>
        <v>2</v>
      </c>
      <c r="F154" s="71"/>
      <c r="G154" s="46">
        <f t="shared" si="20"/>
        <v>2</v>
      </c>
      <c r="H154" s="78">
        <v>0</v>
      </c>
      <c r="I154" s="76">
        <v>0</v>
      </c>
      <c r="J154" s="46">
        <f t="shared" si="21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1</v>
      </c>
      <c r="F163" s="71"/>
      <c r="G163" s="46">
        <f t="shared" si="27"/>
        <v>1</v>
      </c>
      <c r="H163" s="78">
        <v>0</v>
      </c>
      <c r="I163" s="76">
        <v>0</v>
      </c>
      <c r="J163" s="46">
        <f t="shared" si="28"/>
        <v>1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+'27'!J175</f>
        <v>5</v>
      </c>
      <c r="F175" s="71"/>
      <c r="G175" s="46">
        <f t="shared" si="27"/>
        <v>5</v>
      </c>
      <c r="H175" s="78">
        <v>0</v>
      </c>
      <c r="I175" s="76">
        <v>0</v>
      </c>
      <c r="J175" s="46">
        <f t="shared" si="28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8</v>
      </c>
      <c r="F178" s="71"/>
      <c r="G178" s="46">
        <f t="shared" si="27"/>
        <v>8</v>
      </c>
      <c r="H178" s="78">
        <v>0</v>
      </c>
      <c r="I178" s="76">
        <v>0</v>
      </c>
      <c r="J178" s="46">
        <f t="shared" si="28"/>
        <v>8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+'27'!J180</f>
        <v>1</v>
      </c>
      <c r="F180" s="71"/>
      <c r="G180" s="46">
        <f t="shared" si="27"/>
        <v>1</v>
      </c>
      <c r="H180" s="78">
        <v>0</v>
      </c>
      <c r="I180" s="76">
        <v>0</v>
      </c>
      <c r="J180" s="46">
        <f t="shared" si="28"/>
        <v>1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+'27'!J185</f>
        <v>9</v>
      </c>
      <c r="F185" s="71"/>
      <c r="G185" s="46">
        <f t="shared" si="27"/>
        <v>9</v>
      </c>
      <c r="H185" s="78">
        <v>0</v>
      </c>
      <c r="I185" s="76">
        <v>0</v>
      </c>
      <c r="J185" s="46">
        <f t="shared" si="28"/>
        <v>9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+'27'!J190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+'27'!J193</f>
        <v>2</v>
      </c>
      <c r="F193" s="71"/>
      <c r="G193" s="46">
        <f t="shared" si="27"/>
        <v>2</v>
      </c>
      <c r="H193" s="78">
        <v>0</v>
      </c>
      <c r="I193" s="76">
        <v>0</v>
      </c>
      <c r="J193" s="46">
        <f t="shared" si="28"/>
        <v>2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+'27'!J194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+'27'!J195</f>
        <v>6</v>
      </c>
      <c r="F195" s="71"/>
      <c r="G195" s="46">
        <f t="shared" si="27"/>
        <v>6</v>
      </c>
      <c r="H195" s="78">
        <v>0</v>
      </c>
      <c r="I195" s="76">
        <v>0</v>
      </c>
      <c r="J195" s="46">
        <f t="shared" si="28"/>
        <v>6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+'27'!J196</f>
        <v>4</v>
      </c>
      <c r="F196" s="71"/>
      <c r="G196" s="46">
        <f t="shared" si="27"/>
        <v>4</v>
      </c>
      <c r="H196" s="78">
        <v>0</v>
      </c>
      <c r="I196" s="76">
        <v>0</v>
      </c>
      <c r="J196" s="46">
        <f t="shared" si="28"/>
        <v>4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+'27'!J198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1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+'27'!J201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+'27'!J202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+'27'!J205</f>
        <v>4</v>
      </c>
      <c r="F205" s="71"/>
      <c r="G205" s="46">
        <f t="shared" si="27"/>
        <v>4</v>
      </c>
      <c r="H205" s="78">
        <v>0</v>
      </c>
      <c r="I205" s="76">
        <v>0</v>
      </c>
      <c r="J205" s="46">
        <f t="shared" si="28"/>
        <v>4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+'27'!J209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58" si="39">E235+F235</f>
        <v>0</v>
      </c>
      <c r="H235" s="78">
        <v>0</v>
      </c>
      <c r="I235" s="76">
        <v>0</v>
      </c>
      <c r="J235" s="46">
        <f t="shared" ref="J235:J25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+'27'!J242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+'27'!J243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+'27'!J244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+'27'!J245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+'27'!J246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+'27'!J247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+'27'!J248</f>
        <v>1</v>
      </c>
      <c r="F248" s="71"/>
      <c r="G248" s="46">
        <f t="shared" si="39"/>
        <v>1</v>
      </c>
      <c r="H248" s="78">
        <v>0</v>
      </c>
      <c r="I248" s="76">
        <v>0</v>
      </c>
      <c r="J248" s="46">
        <f t="shared" si="40"/>
        <v>1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+'27'!J249</f>
        <v>2</v>
      </c>
      <c r="F249" s="71"/>
      <c r="G249" s="46">
        <f t="shared" si="39"/>
        <v>2</v>
      </c>
      <c r="H249" s="78">
        <v>0</v>
      </c>
      <c r="I249" s="76">
        <v>0</v>
      </c>
      <c r="J249" s="46">
        <f t="shared" si="40"/>
        <v>2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+'27'!J250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1446</v>
      </c>
      <c r="D251" s="10" t="s">
        <v>564</v>
      </c>
      <c r="E251" s="64">
        <f>+'27'!J251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20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1447</v>
      </c>
      <c r="D252" s="10" t="s">
        <v>434</v>
      </c>
      <c r="E252" s="64">
        <f>+'27'!J252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39</v>
      </c>
      <c r="M252" s="65">
        <f t="shared" si="31"/>
        <v>0</v>
      </c>
      <c r="N252" s="17" t="s">
        <v>16</v>
      </c>
      <c r="O252" s="18"/>
      <c r="P252" s="23">
        <f t="shared" ref="P252:P258" si="45">SUM(M252-O252)</f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20038414</v>
      </c>
      <c r="C253" s="19" t="s">
        <v>1448</v>
      </c>
      <c r="D253" s="10" t="s">
        <v>564</v>
      </c>
      <c r="E253" s="64">
        <f>+'27'!J253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39</v>
      </c>
      <c r="M253" s="65">
        <f t="shared" ref="M253" si="46">+L253*K253</f>
        <v>0</v>
      </c>
      <c r="N253" s="17" t="s">
        <v>16</v>
      </c>
      <c r="O253" s="18"/>
      <c r="P253" s="23">
        <f t="shared" ref="P253" si="47">SUM(M253-O253)</f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1449</v>
      </c>
      <c r="D254" s="10" t="s">
        <v>564</v>
      </c>
      <c r="E254" s="64">
        <f>+'27'!J254</f>
        <v>1</v>
      </c>
      <c r="F254" s="71"/>
      <c r="G254" s="46">
        <f t="shared" si="39"/>
        <v>1</v>
      </c>
      <c r="H254" s="78">
        <v>0</v>
      </c>
      <c r="I254" s="76">
        <v>0</v>
      </c>
      <c r="J254" s="46">
        <f t="shared" si="40"/>
        <v>1</v>
      </c>
      <c r="K254" s="72"/>
      <c r="L254" s="20">
        <v>35</v>
      </c>
      <c r="M254" s="65">
        <f t="shared" si="31"/>
        <v>0</v>
      </c>
      <c r="N254" s="17" t="s">
        <v>16</v>
      </c>
      <c r="O254" s="18"/>
      <c r="P254" s="23">
        <f t="shared" si="4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4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4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ref="P257" si="50">SUM(M257-O257)</f>
        <v>0</v>
      </c>
      <c r="Q257" s="90"/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+'27'!J258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ref="P259" si="55">SUM(M259-O259)</f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429.87000000000006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1305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400</v>
      </c>
      <c r="O264" s="2">
        <v>100</v>
      </c>
      <c r="P264" s="2">
        <v>100</v>
      </c>
      <c r="Q264" s="2">
        <v>100</v>
      </c>
      <c r="R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46"/>
  <sheetViews>
    <sheetView zoomScale="70" zoomScaleNormal="70" workbookViewId="0">
      <pane xSplit="10" ySplit="4" topLeftCell="K257" activePane="bottomRight" state="frozen"/>
      <selection activeCell="I257" sqref="I257"/>
      <selection pane="topRight" activeCell="I257" sqref="I257"/>
      <selection pane="bottomLeft" activeCell="I257" sqref="I257"/>
      <selection pane="bottomRight" activeCell="N267" sqref="N2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+'28'!J5</f>
        <v>3</v>
      </c>
      <c r="F5" s="71">
        <v>10</v>
      </c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+'28'!J6</f>
        <v>4</v>
      </c>
      <c r="F6" s="71"/>
      <c r="G6" s="46">
        <f t="shared" si="0"/>
        <v>4</v>
      </c>
      <c r="H6" s="78">
        <v>0</v>
      </c>
      <c r="I6" s="76">
        <v>0</v>
      </c>
      <c r="J6" s="46">
        <f t="shared" si="1"/>
        <v>4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+'28'!J7</f>
        <v>4</v>
      </c>
      <c r="F7" s="71"/>
      <c r="G7" s="46">
        <f t="shared" si="0"/>
        <v>4</v>
      </c>
      <c r="H7" s="78">
        <v>0</v>
      </c>
      <c r="I7" s="76">
        <v>0</v>
      </c>
      <c r="J7" s="46">
        <f t="shared" si="1"/>
        <v>4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+'28'!J11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+'28'!J15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+'28'!J18</f>
        <v>1</v>
      </c>
      <c r="F18" s="71">
        <v>5</v>
      </c>
      <c r="G18" s="46">
        <f t="shared" si="0"/>
        <v>6</v>
      </c>
      <c r="H18" s="78">
        <v>0</v>
      </c>
      <c r="I18" s="76">
        <v>0</v>
      </c>
      <c r="J18" s="46">
        <f t="shared" si="1"/>
        <v>4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0">
        <f t="shared" si="3"/>
        <v>100</v>
      </c>
      <c r="Q18" s="11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+'28'!J20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+'28'!J22</f>
        <v>0</v>
      </c>
      <c r="F22" s="71">
        <v>3</v>
      </c>
      <c r="G22" s="46">
        <f t="shared" si="0"/>
        <v>3</v>
      </c>
      <c r="H22" s="78">
        <v>0</v>
      </c>
      <c r="I22" s="76">
        <v>0</v>
      </c>
      <c r="J22" s="46">
        <f t="shared" si="1"/>
        <v>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3</v>
      </c>
      <c r="F24" s="71">
        <v>2</v>
      </c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0">
        <f t="shared" si="3"/>
        <v>50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+'28'!J26</f>
        <v>2</v>
      </c>
      <c r="F26" s="71">
        <v>3</v>
      </c>
      <c r="G26" s="46">
        <f t="shared" si="0"/>
        <v>5</v>
      </c>
      <c r="H26" s="78">
        <v>0</v>
      </c>
      <c r="I26" s="76">
        <v>0</v>
      </c>
      <c r="J26" s="46">
        <f t="shared" si="1"/>
        <v>4</v>
      </c>
      <c r="K26" s="72">
        <v>1</v>
      </c>
      <c r="L26" s="15">
        <v>100</v>
      </c>
      <c r="M26" s="65">
        <f t="shared" si="2"/>
        <v>100</v>
      </c>
      <c r="N26" s="17" t="s">
        <v>16</v>
      </c>
      <c r="O26" s="18">
        <v>50</v>
      </c>
      <c r="P26" s="120">
        <f t="shared" si="3"/>
        <v>50</v>
      </c>
      <c r="Q26" s="119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+'28'!J28</f>
        <v>1</v>
      </c>
      <c r="F28" s="71">
        <v>4</v>
      </c>
      <c r="G28" s="46">
        <f t="shared" si="5"/>
        <v>5</v>
      </c>
      <c r="H28" s="78">
        <v>0</v>
      </c>
      <c r="I28" s="76">
        <v>0</v>
      </c>
      <c r="J28" s="46">
        <f t="shared" si="6"/>
        <v>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0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+'28'!J29</f>
        <v>4</v>
      </c>
      <c r="F29" s="71">
        <v>3</v>
      </c>
      <c r="G29" s="46">
        <f t="shared" si="5"/>
        <v>7</v>
      </c>
      <c r="H29" s="78">
        <v>0</v>
      </c>
      <c r="I29" s="76">
        <v>0</v>
      </c>
      <c r="J29" s="46">
        <f t="shared" si="6"/>
        <v>5</v>
      </c>
      <c r="K29" s="72">
        <v>2</v>
      </c>
      <c r="L29" s="15">
        <v>100</v>
      </c>
      <c r="M29" s="65">
        <f t="shared" si="2"/>
        <v>200</v>
      </c>
      <c r="N29" s="17" t="s">
        <v>16</v>
      </c>
      <c r="O29" s="18">
        <v>100</v>
      </c>
      <c r="P29" s="120">
        <f t="shared" si="3"/>
        <v>100</v>
      </c>
      <c r="Q29" s="119">
        <v>27.24</v>
      </c>
      <c r="R29" s="43">
        <f t="shared" si="4"/>
        <v>54.48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+'28'!J31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+'28'!J32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0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+'28'!J35</f>
        <v>0</v>
      </c>
      <c r="F35" s="71">
        <v>3</v>
      </c>
      <c r="G35" s="46">
        <f t="shared" si="5"/>
        <v>3</v>
      </c>
      <c r="H35" s="78">
        <v>0</v>
      </c>
      <c r="I35" s="76">
        <v>0</v>
      </c>
      <c r="J35" s="46">
        <f t="shared" si="6"/>
        <v>1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0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+'28'!J39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+'28'!J40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+'28'!J41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+'28'!J46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+'28'!J47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+'28'!J48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0">
        <f t="shared" si="3"/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+'28'!J49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+'28'!J50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+'28'!J53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0">
        <f t="shared" si="3"/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+'28'!J55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+'28'!J56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+'28'!J58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+'28'!J62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+'28'!J66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+'28'!J74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0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+'28'!J77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+'28'!J81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+'28'!J93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+'28'!J99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+'28'!J112</f>
        <v>10</v>
      </c>
      <c r="F112" s="71"/>
      <c r="G112" s="46">
        <f t="shared" si="20"/>
        <v>10</v>
      </c>
      <c r="H112" s="78">
        <v>0</v>
      </c>
      <c r="I112" s="76">
        <v>0</v>
      </c>
      <c r="J112" s="46">
        <f t="shared" si="21"/>
        <v>8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0">
        <f t="shared" si="7"/>
        <v>200</v>
      </c>
      <c r="Q112" s="119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+'28'!J113</f>
        <v>5</v>
      </c>
      <c r="F113" s="71"/>
      <c r="G113" s="46">
        <f t="shared" si="20"/>
        <v>5</v>
      </c>
      <c r="H113" s="78">
        <v>0</v>
      </c>
      <c r="I113" s="76">
        <v>0</v>
      </c>
      <c r="J113" s="46">
        <f t="shared" si="21"/>
        <v>5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+'28'!J115</f>
        <v>15</v>
      </c>
      <c r="F115" s="71"/>
      <c r="G115" s="46">
        <f t="shared" si="20"/>
        <v>15</v>
      </c>
      <c r="H115" s="78">
        <v>0</v>
      </c>
      <c r="I115" s="76">
        <v>0</v>
      </c>
      <c r="J115" s="46">
        <f t="shared" si="21"/>
        <v>14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0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+'28'!J116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+'28'!J117</f>
        <v>6</v>
      </c>
      <c r="F117" s="71"/>
      <c r="G117" s="46">
        <f t="shared" si="20"/>
        <v>6</v>
      </c>
      <c r="H117" s="78">
        <v>0</v>
      </c>
      <c r="I117" s="76">
        <v>0</v>
      </c>
      <c r="J117" s="46">
        <f t="shared" si="21"/>
        <v>6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+'28'!J125</f>
        <v>1</v>
      </c>
      <c r="F125" s="71"/>
      <c r="G125" s="46">
        <f t="shared" si="20"/>
        <v>1</v>
      </c>
      <c r="H125" s="78">
        <v>0</v>
      </c>
      <c r="I125" s="76">
        <v>0</v>
      </c>
      <c r="J125" s="46">
        <f t="shared" si="21"/>
        <v>1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+'28'!J131</f>
        <v>0</v>
      </c>
      <c r="F131" s="71">
        <v>2</v>
      </c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+'28'!J132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+'28'!J133</f>
        <v>2</v>
      </c>
      <c r="F133" s="71"/>
      <c r="G133" s="46">
        <f t="shared" si="20"/>
        <v>2</v>
      </c>
      <c r="H133" s="78">
        <v>0</v>
      </c>
      <c r="I133" s="76">
        <v>0</v>
      </c>
      <c r="J133" s="46">
        <f t="shared" si="21"/>
        <v>0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20">
        <f t="shared" si="7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+'28'!J152</f>
        <v>4</v>
      </c>
      <c r="F152" s="71"/>
      <c r="G152" s="46">
        <f t="shared" si="20"/>
        <v>4</v>
      </c>
      <c r="H152" s="78">
        <v>0</v>
      </c>
      <c r="I152" s="76">
        <v>0</v>
      </c>
      <c r="J152" s="46">
        <f t="shared" si="21"/>
        <v>4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+'28'!J154</f>
        <v>2</v>
      </c>
      <c r="F154" s="71"/>
      <c r="G154" s="46">
        <f t="shared" si="20"/>
        <v>2</v>
      </c>
      <c r="H154" s="78">
        <v>0</v>
      </c>
      <c r="I154" s="76">
        <v>0</v>
      </c>
      <c r="J154" s="46">
        <f t="shared" si="21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1</v>
      </c>
      <c r="F163" s="71"/>
      <c r="G163" s="46">
        <f t="shared" si="27"/>
        <v>1</v>
      </c>
      <c r="H163" s="78">
        <v>0</v>
      </c>
      <c r="I163" s="76">
        <v>0</v>
      </c>
      <c r="J163" s="46">
        <f t="shared" si="28"/>
        <v>1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+'28'!J175</f>
        <v>5</v>
      </c>
      <c r="F175" s="71"/>
      <c r="G175" s="46">
        <f t="shared" si="27"/>
        <v>5</v>
      </c>
      <c r="H175" s="78">
        <v>0</v>
      </c>
      <c r="I175" s="76">
        <v>0</v>
      </c>
      <c r="J175" s="46">
        <f t="shared" si="28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+'28'!J176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8</v>
      </c>
      <c r="F178" s="71"/>
      <c r="G178" s="46">
        <f t="shared" si="27"/>
        <v>8</v>
      </c>
      <c r="H178" s="78">
        <v>0</v>
      </c>
      <c r="I178" s="76">
        <v>0</v>
      </c>
      <c r="J178" s="46">
        <f t="shared" si="28"/>
        <v>8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+'28'!J180</f>
        <v>1</v>
      </c>
      <c r="F180" s="71"/>
      <c r="G180" s="46">
        <f t="shared" si="27"/>
        <v>1</v>
      </c>
      <c r="H180" s="78">
        <v>0</v>
      </c>
      <c r="I180" s="76">
        <v>0</v>
      </c>
      <c r="J180" s="46">
        <f t="shared" si="28"/>
        <v>1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+'28'!J185</f>
        <v>9</v>
      </c>
      <c r="F185" s="71"/>
      <c r="G185" s="46">
        <f t="shared" si="27"/>
        <v>9</v>
      </c>
      <c r="H185" s="78">
        <v>0</v>
      </c>
      <c r="I185" s="76">
        <v>0</v>
      </c>
      <c r="J185" s="46">
        <f t="shared" si="28"/>
        <v>9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+'28'!J190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+'28'!J193</f>
        <v>2</v>
      </c>
      <c r="F193" s="71"/>
      <c r="G193" s="46">
        <f t="shared" si="27"/>
        <v>2</v>
      </c>
      <c r="H193" s="78">
        <v>0</v>
      </c>
      <c r="I193" s="76">
        <v>0</v>
      </c>
      <c r="J193" s="46">
        <f t="shared" si="28"/>
        <v>2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+'28'!J194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+'28'!J195</f>
        <v>6</v>
      </c>
      <c r="F195" s="71"/>
      <c r="G195" s="46">
        <f t="shared" si="27"/>
        <v>6</v>
      </c>
      <c r="H195" s="78">
        <v>0</v>
      </c>
      <c r="I195" s="76">
        <v>0</v>
      </c>
      <c r="J195" s="46">
        <f t="shared" si="28"/>
        <v>6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+'28'!J196</f>
        <v>4</v>
      </c>
      <c r="F196" s="71"/>
      <c r="G196" s="46">
        <f t="shared" si="27"/>
        <v>4</v>
      </c>
      <c r="H196" s="78">
        <v>0</v>
      </c>
      <c r="I196" s="76">
        <v>0</v>
      </c>
      <c r="J196" s="46">
        <f t="shared" si="28"/>
        <v>4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+'28'!J198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2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+'28'!J201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+'28'!J202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+'28'!J205</f>
        <v>4</v>
      </c>
      <c r="F205" s="71"/>
      <c r="G205" s="46">
        <f t="shared" si="27"/>
        <v>4</v>
      </c>
      <c r="H205" s="78">
        <v>0</v>
      </c>
      <c r="I205" s="76">
        <v>0</v>
      </c>
      <c r="J205" s="46">
        <f t="shared" si="28"/>
        <v>4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+'28'!J209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58" si="39">E235+F235</f>
        <v>0</v>
      </c>
      <c r="H235" s="78">
        <v>0</v>
      </c>
      <c r="I235" s="76">
        <v>0</v>
      </c>
      <c r="J235" s="46">
        <f t="shared" ref="J235:J25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+'28'!J242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+'28'!J243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+'28'!J244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+'28'!J245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+'28'!J246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+'28'!J247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+'28'!J248</f>
        <v>1</v>
      </c>
      <c r="F248" s="71"/>
      <c r="G248" s="46">
        <f t="shared" si="39"/>
        <v>1</v>
      </c>
      <c r="H248" s="78">
        <v>0</v>
      </c>
      <c r="I248" s="76">
        <v>0</v>
      </c>
      <c r="J248" s="46">
        <f t="shared" si="40"/>
        <v>1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+'28'!J249</f>
        <v>2</v>
      </c>
      <c r="F249" s="71"/>
      <c r="G249" s="46">
        <f t="shared" si="39"/>
        <v>2</v>
      </c>
      <c r="H249" s="78">
        <v>0</v>
      </c>
      <c r="I249" s="76">
        <v>0</v>
      </c>
      <c r="J249" s="46">
        <f t="shared" si="40"/>
        <v>0</v>
      </c>
      <c r="K249" s="72">
        <v>2</v>
      </c>
      <c r="L249" s="20">
        <v>50</v>
      </c>
      <c r="M249" s="65">
        <f t="shared" si="31"/>
        <v>100</v>
      </c>
      <c r="N249" s="17" t="s">
        <v>16</v>
      </c>
      <c r="O249" s="18"/>
      <c r="P249" s="120">
        <f t="shared" si="35"/>
        <v>100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+'28'!J250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1446</v>
      </c>
      <c r="D251" s="10" t="s">
        <v>564</v>
      </c>
      <c r="E251" s="64">
        <f>+'28'!J251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20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1447</v>
      </c>
      <c r="D252" s="10" t="s">
        <v>434</v>
      </c>
      <c r="E252" s="64">
        <f>+'28'!J252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39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20038414</v>
      </c>
      <c r="C253" s="19" t="s">
        <v>1448</v>
      </c>
      <c r="D253" s="10" t="s">
        <v>564</v>
      </c>
      <c r="E253" s="64">
        <f>+'28'!J253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39</v>
      </c>
      <c r="M253" s="65">
        <f t="shared" ref="M253" si="45">+L253*K253</f>
        <v>0</v>
      </c>
      <c r="N253" s="17" t="s">
        <v>16</v>
      </c>
      <c r="O253" s="18"/>
      <c r="P253" s="23">
        <f t="shared" ref="P253:P259" si="46">SUM(M253-O253)</f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1449</v>
      </c>
      <c r="D254" s="10" t="s">
        <v>564</v>
      </c>
      <c r="E254" s="64">
        <f>+'28'!J254</f>
        <v>1</v>
      </c>
      <c r="F254" s="71"/>
      <c r="G254" s="46">
        <f t="shared" si="39"/>
        <v>1</v>
      </c>
      <c r="H254" s="78">
        <v>0</v>
      </c>
      <c r="I254" s="76">
        <v>0</v>
      </c>
      <c r="J254" s="46">
        <f t="shared" si="40"/>
        <v>1</v>
      </c>
      <c r="K254" s="72"/>
      <c r="L254" s="20">
        <v>35</v>
      </c>
      <c r="M254" s="65">
        <f t="shared" si="31"/>
        <v>0</v>
      </c>
      <c r="N254" s="17" t="s">
        <v>16</v>
      </c>
      <c r="O254" s="18"/>
      <c r="P254" s="23">
        <f t="shared" si="4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+'28'!J255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4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+'28'!J256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4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+'28'!J257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ref="M257" si="48">+L257*K257</f>
        <v>0</v>
      </c>
      <c r="N257" s="17" t="s">
        <v>16</v>
      </c>
      <c r="O257" s="18"/>
      <c r="P257" s="23">
        <f t="shared" si="46"/>
        <v>0</v>
      </c>
      <c r="Q257" s="90"/>
      <c r="R257" s="43">
        <f t="shared" ref="R257" si="4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+'28'!J258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6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0">E259+F259</f>
        <v>0</v>
      </c>
      <c r="H259" s="78">
        <v>0</v>
      </c>
      <c r="I259" s="76">
        <v>0</v>
      </c>
      <c r="J259" s="46">
        <f t="shared" ref="J259" si="51">+G259-H259-K259-I259</f>
        <v>0</v>
      </c>
      <c r="K259" s="72"/>
      <c r="L259" s="20"/>
      <c r="M259" s="65">
        <f t="shared" ref="M259" si="52">+L259*K259</f>
        <v>0</v>
      </c>
      <c r="N259" s="17" t="s">
        <v>16</v>
      </c>
      <c r="O259" s="18"/>
      <c r="P259" s="23">
        <f t="shared" si="46"/>
        <v>0</v>
      </c>
      <c r="Q259" s="90"/>
      <c r="R259" s="43">
        <f t="shared" ref="R259" si="5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561.8599999999999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1730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750</v>
      </c>
      <c r="O264" s="2">
        <v>100</v>
      </c>
      <c r="P264" s="2">
        <v>590</v>
      </c>
      <c r="Q264" s="2">
        <v>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I257" sqref="I257"/>
      <selection pane="topRight" activeCell="I257" sqref="I257"/>
      <selection pane="bottomLeft" activeCell="I257" sqref="I257"/>
      <selection pane="bottomRight" activeCell="K19" sqref="K1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+'29'!J5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+'29'!J6</f>
        <v>4</v>
      </c>
      <c r="F6" s="71"/>
      <c r="G6" s="46">
        <f t="shared" si="0"/>
        <v>4</v>
      </c>
      <c r="H6" s="78">
        <v>0</v>
      </c>
      <c r="I6" s="76">
        <v>0</v>
      </c>
      <c r="J6" s="46">
        <f t="shared" si="1"/>
        <v>1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0">
        <f t="shared" ref="P6:P69" si="3">SUM(M6-O6)</f>
        <v>300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+'29'!J7</f>
        <v>4</v>
      </c>
      <c r="F7" s="71"/>
      <c r="G7" s="46">
        <f t="shared" si="0"/>
        <v>4</v>
      </c>
      <c r="H7" s="78">
        <v>0</v>
      </c>
      <c r="I7" s="76">
        <v>0</v>
      </c>
      <c r="J7" s="46">
        <f t="shared" si="1"/>
        <v>4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+'29'!J11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+'29'!J15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+'29'!J18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+'29'!J20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0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+'29'!J22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0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1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50</v>
      </c>
      <c r="P24" s="120">
        <f t="shared" si="3"/>
        <v>250</v>
      </c>
      <c r="Q24" s="119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+'29'!J26</f>
        <v>4</v>
      </c>
      <c r="F26" s="71"/>
      <c r="G26" s="46">
        <f t="shared" si="0"/>
        <v>4</v>
      </c>
      <c r="H26" s="78">
        <v>0</v>
      </c>
      <c r="I26" s="76">
        <v>0</v>
      </c>
      <c r="J26" s="46">
        <f t="shared" si="1"/>
        <v>4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+'29'!J28</f>
        <v>4</v>
      </c>
      <c r="F28" s="71"/>
      <c r="G28" s="46">
        <f t="shared" si="5"/>
        <v>4</v>
      </c>
      <c r="H28" s="78">
        <v>1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+'29'!J29</f>
        <v>5</v>
      </c>
      <c r="F29" s="71"/>
      <c r="G29" s="46">
        <f t="shared" si="5"/>
        <v>5</v>
      </c>
      <c r="H29" s="78">
        <v>1</v>
      </c>
      <c r="I29" s="76">
        <v>0</v>
      </c>
      <c r="J29" s="46">
        <f t="shared" si="6"/>
        <v>3</v>
      </c>
      <c r="K29" s="72">
        <v>1</v>
      </c>
      <c r="L29" s="15">
        <v>100</v>
      </c>
      <c r="M29" s="65">
        <f t="shared" si="2"/>
        <v>100</v>
      </c>
      <c r="N29" s="17" t="s">
        <v>16</v>
      </c>
      <c r="O29" s="18">
        <v>50</v>
      </c>
      <c r="P29" s="120">
        <f t="shared" si="3"/>
        <v>50</v>
      </c>
      <c r="Q29" s="119">
        <v>27.24</v>
      </c>
      <c r="R29" s="43">
        <f t="shared" si="4"/>
        <v>27.24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+'29'!J31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3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0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+'29'!J32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+'29'!J35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+'29'!J39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+'29'!J40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0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+'29'!J41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+'29'!J46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+'29'!J47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+'29'!J48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+'29'!J49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20">
        <f t="shared" si="3"/>
        <v>25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+'29'!J50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+'29'!J53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+'29'!J55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+'29'!J56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+'29'!J57</f>
        <v>0</v>
      </c>
      <c r="F57" s="71">
        <v>2</v>
      </c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+'29'!J58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+'29'!J59</f>
        <v>0</v>
      </c>
      <c r="F59" s="71">
        <v>2</v>
      </c>
      <c r="G59" s="46">
        <f t="shared" si="5"/>
        <v>2</v>
      </c>
      <c r="H59" s="78">
        <v>0</v>
      </c>
      <c r="I59" s="76">
        <v>0</v>
      </c>
      <c r="J59" s="46">
        <f t="shared" si="6"/>
        <v>1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60</v>
      </c>
      <c r="P59" s="120">
        <f t="shared" si="3"/>
        <v>60</v>
      </c>
      <c r="Q59" s="119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+'29'!J62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+'29'!J66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+'29'!J74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0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+'29'!J77</f>
        <v>0</v>
      </c>
      <c r="F77" s="71">
        <v>3</v>
      </c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0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+'29'!J81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+'29'!J93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+'29'!J99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0</v>
      </c>
      <c r="K99" s="72">
        <v>1</v>
      </c>
      <c r="L99" s="20">
        <v>45</v>
      </c>
      <c r="M99" s="65">
        <f t="shared" ref="M99:M105" si="22">+L99*K99</f>
        <v>45</v>
      </c>
      <c r="N99" s="17" t="s">
        <v>16</v>
      </c>
      <c r="O99" s="18">
        <v>32</v>
      </c>
      <c r="P99" s="120">
        <f t="shared" si="7"/>
        <v>13</v>
      </c>
      <c r="Q99" s="118">
        <v>20.350000000000001</v>
      </c>
      <c r="R99" s="43">
        <f t="shared" ref="R99:R105" si="23">+K99*Q99</f>
        <v>20.350000000000001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+'29'!J112</f>
        <v>8</v>
      </c>
      <c r="F112" s="71"/>
      <c r="G112" s="46">
        <f t="shared" si="20"/>
        <v>8</v>
      </c>
      <c r="H112" s="78">
        <v>0</v>
      </c>
      <c r="I112" s="76">
        <v>0</v>
      </c>
      <c r="J112" s="46">
        <f t="shared" si="21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+'29'!J113</f>
        <v>5</v>
      </c>
      <c r="F113" s="71"/>
      <c r="G113" s="46">
        <f t="shared" si="20"/>
        <v>5</v>
      </c>
      <c r="H113" s="78">
        <v>0</v>
      </c>
      <c r="I113" s="76">
        <v>0</v>
      </c>
      <c r="J113" s="46">
        <f t="shared" si="21"/>
        <v>5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+'29'!J115</f>
        <v>14</v>
      </c>
      <c r="F115" s="71"/>
      <c r="G115" s="46">
        <f t="shared" si="20"/>
        <v>14</v>
      </c>
      <c r="H115" s="78">
        <v>0</v>
      </c>
      <c r="I115" s="76">
        <v>0</v>
      </c>
      <c r="J115" s="46">
        <f t="shared" si="21"/>
        <v>14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+'29'!J116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+'29'!J117</f>
        <v>6</v>
      </c>
      <c r="F117" s="71"/>
      <c r="G117" s="46">
        <f t="shared" si="20"/>
        <v>6</v>
      </c>
      <c r="H117" s="78">
        <v>0</v>
      </c>
      <c r="I117" s="76">
        <v>0</v>
      </c>
      <c r="J117" s="46">
        <f t="shared" si="21"/>
        <v>6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+'29'!J125</f>
        <v>1</v>
      </c>
      <c r="F125" s="71">
        <v>3</v>
      </c>
      <c r="G125" s="46">
        <f t="shared" si="20"/>
        <v>4</v>
      </c>
      <c r="H125" s="78">
        <v>0</v>
      </c>
      <c r="I125" s="76">
        <v>0</v>
      </c>
      <c r="J125" s="46">
        <f t="shared" si="21"/>
        <v>4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+'29'!J131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1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>
        <v>50</v>
      </c>
      <c r="P131" s="23">
        <f t="shared" si="7"/>
        <v>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+'29'!J133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+'29'!J152</f>
        <v>4</v>
      </c>
      <c r="F152" s="71"/>
      <c r="G152" s="46">
        <f t="shared" si="20"/>
        <v>4</v>
      </c>
      <c r="H152" s="78">
        <v>0</v>
      </c>
      <c r="I152" s="76">
        <v>0</v>
      </c>
      <c r="J152" s="46">
        <f t="shared" si="21"/>
        <v>4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+'29'!J154</f>
        <v>2</v>
      </c>
      <c r="F154" s="71"/>
      <c r="G154" s="46">
        <f t="shared" si="20"/>
        <v>2</v>
      </c>
      <c r="H154" s="78">
        <v>0</v>
      </c>
      <c r="I154" s="76">
        <v>0</v>
      </c>
      <c r="J154" s="46">
        <f t="shared" si="21"/>
        <v>0</v>
      </c>
      <c r="K154" s="72">
        <v>2</v>
      </c>
      <c r="L154" s="20">
        <v>25</v>
      </c>
      <c r="M154" s="65">
        <f>+L154*K154</f>
        <v>50</v>
      </c>
      <c r="N154" s="17" t="s">
        <v>16</v>
      </c>
      <c r="O154" s="18">
        <v>25</v>
      </c>
      <c r="P154" s="120">
        <f t="shared" si="26"/>
        <v>25</v>
      </c>
      <c r="Q154" s="90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1</v>
      </c>
      <c r="F163" s="71"/>
      <c r="G163" s="46">
        <f t="shared" si="27"/>
        <v>1</v>
      </c>
      <c r="H163" s="78">
        <v>0</v>
      </c>
      <c r="I163" s="76">
        <v>0</v>
      </c>
      <c r="J163" s="46">
        <f t="shared" si="28"/>
        <v>0</v>
      </c>
      <c r="K163" s="72">
        <v>1</v>
      </c>
      <c r="L163" s="20">
        <v>40</v>
      </c>
      <c r="M163" s="65">
        <f t="shared" si="8"/>
        <v>40</v>
      </c>
      <c r="N163" s="17" t="s">
        <v>16</v>
      </c>
      <c r="O163" s="18">
        <v>30</v>
      </c>
      <c r="P163" s="120">
        <f t="shared" si="26"/>
        <v>10</v>
      </c>
      <c r="Q163" s="119">
        <v>12.14</v>
      </c>
      <c r="R163" s="43">
        <f t="shared" si="9"/>
        <v>12.14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+'29'!J175</f>
        <v>5</v>
      </c>
      <c r="F175" s="71"/>
      <c r="G175" s="46">
        <f t="shared" si="27"/>
        <v>5</v>
      </c>
      <c r="H175" s="78">
        <v>0</v>
      </c>
      <c r="I175" s="76">
        <v>0</v>
      </c>
      <c r="J175" s="46">
        <f t="shared" si="28"/>
        <v>4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0">
        <f t="shared" si="26"/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8</v>
      </c>
      <c r="F178" s="71"/>
      <c r="G178" s="46">
        <f t="shared" si="27"/>
        <v>8</v>
      </c>
      <c r="H178" s="78">
        <v>0</v>
      </c>
      <c r="I178" s="76">
        <v>0</v>
      </c>
      <c r="J178" s="46">
        <f t="shared" si="28"/>
        <v>8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+'29'!J180</f>
        <v>1</v>
      </c>
      <c r="F180" s="71"/>
      <c r="G180" s="46">
        <f t="shared" si="27"/>
        <v>1</v>
      </c>
      <c r="H180" s="78">
        <v>0</v>
      </c>
      <c r="I180" s="76">
        <v>0</v>
      </c>
      <c r="J180" s="46">
        <f t="shared" si="28"/>
        <v>1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+'29'!J185</f>
        <v>9</v>
      </c>
      <c r="F185" s="71"/>
      <c r="G185" s="46">
        <f t="shared" si="27"/>
        <v>9</v>
      </c>
      <c r="H185" s="78">
        <v>0</v>
      </c>
      <c r="I185" s="76">
        <v>0</v>
      </c>
      <c r="J185" s="46">
        <f t="shared" si="28"/>
        <v>9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+'29'!J193</f>
        <v>2</v>
      </c>
      <c r="F193" s="71"/>
      <c r="G193" s="46">
        <f t="shared" si="27"/>
        <v>2</v>
      </c>
      <c r="H193" s="78">
        <v>0</v>
      </c>
      <c r="I193" s="76">
        <v>0</v>
      </c>
      <c r="J193" s="46">
        <f t="shared" si="28"/>
        <v>2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+'29'!J194</f>
        <v>0</v>
      </c>
      <c r="F194" s="71">
        <v>5</v>
      </c>
      <c r="G194" s="46">
        <f t="shared" si="27"/>
        <v>5</v>
      </c>
      <c r="H194" s="78">
        <v>0</v>
      </c>
      <c r="I194" s="76">
        <v>0</v>
      </c>
      <c r="J194" s="46">
        <f t="shared" si="28"/>
        <v>2</v>
      </c>
      <c r="K194" s="72">
        <v>3</v>
      </c>
      <c r="L194" s="20">
        <v>120</v>
      </c>
      <c r="M194" s="65">
        <f t="shared" si="31"/>
        <v>360</v>
      </c>
      <c r="N194" s="17" t="s">
        <v>16</v>
      </c>
      <c r="O194" s="18">
        <v>60</v>
      </c>
      <c r="P194" s="120">
        <f t="shared" si="26"/>
        <v>300</v>
      </c>
      <c r="Q194" s="90">
        <v>73</v>
      </c>
      <c r="R194" s="43">
        <f t="shared" si="32"/>
        <v>219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+'29'!J195</f>
        <v>6</v>
      </c>
      <c r="F195" s="71"/>
      <c r="G195" s="46">
        <f t="shared" si="27"/>
        <v>6</v>
      </c>
      <c r="H195" s="78">
        <v>0</v>
      </c>
      <c r="I195" s="76">
        <v>0</v>
      </c>
      <c r="J195" s="46">
        <f t="shared" si="28"/>
        <v>5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/>
      <c r="P195" s="120">
        <f t="shared" si="26"/>
        <v>60</v>
      </c>
      <c r="Q195" s="90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+'29'!J196</f>
        <v>4</v>
      </c>
      <c r="F196" s="71"/>
      <c r="G196" s="46">
        <f t="shared" si="27"/>
        <v>4</v>
      </c>
      <c r="H196" s="78">
        <v>0</v>
      </c>
      <c r="I196" s="76">
        <v>0</v>
      </c>
      <c r="J196" s="46">
        <f t="shared" si="28"/>
        <v>4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3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+'29'!J205</f>
        <v>4</v>
      </c>
      <c r="F205" s="71"/>
      <c r="G205" s="46">
        <f t="shared" si="27"/>
        <v>4</v>
      </c>
      <c r="H205" s="78">
        <v>0</v>
      </c>
      <c r="I205" s="76">
        <v>0</v>
      </c>
      <c r="J205" s="46">
        <f t="shared" si="28"/>
        <v>4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58" si="39">E235+F235</f>
        <v>0</v>
      </c>
      <c r="H235" s="78">
        <v>0</v>
      </c>
      <c r="I235" s="76">
        <v>0</v>
      </c>
      <c r="J235" s="46">
        <f t="shared" ref="J235:J25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+'29'!J248</f>
        <v>1</v>
      </c>
      <c r="F248" s="71"/>
      <c r="G248" s="46">
        <f t="shared" si="39"/>
        <v>1</v>
      </c>
      <c r="H248" s="78">
        <v>0</v>
      </c>
      <c r="I248" s="76">
        <v>0</v>
      </c>
      <c r="J248" s="46">
        <f t="shared" si="40"/>
        <v>1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1446</v>
      </c>
      <c r="D251" s="10" t="s">
        <v>564</v>
      </c>
      <c r="E251" s="64">
        <f>+'29'!J251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20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1447</v>
      </c>
      <c r="D252" s="10" t="s">
        <v>434</v>
      </c>
      <c r="E252" s="64">
        <f>+'29'!J252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39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20038414</v>
      </c>
      <c r="C253" s="19" t="s">
        <v>1448</v>
      </c>
      <c r="D253" s="10" t="s">
        <v>564</v>
      </c>
      <c r="E253" s="64">
        <f>+'29'!J253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39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1449</v>
      </c>
      <c r="D254" s="10" t="s">
        <v>564</v>
      </c>
      <c r="E254" s="64">
        <f>+'29'!J254</f>
        <v>1</v>
      </c>
      <c r="F254" s="71"/>
      <c r="G254" s="46">
        <f t="shared" si="39"/>
        <v>1</v>
      </c>
      <c r="H254" s="78">
        <v>0</v>
      </c>
      <c r="I254" s="76">
        <v>0</v>
      </c>
      <c r="J254" s="46">
        <f t="shared" si="40"/>
        <v>1</v>
      </c>
      <c r="K254" s="72"/>
      <c r="L254" s="20">
        <v>35</v>
      </c>
      <c r="M254" s="65">
        <f t="shared" si="31"/>
        <v>0</v>
      </c>
      <c r="N254" s="17" t="s">
        <v>16</v>
      </c>
      <c r="O254" s="18"/>
      <c r="P254" s="23">
        <f t="shared" ref="P254:P259" si="47">SUM(M254-O254)</f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+'29'!J255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47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+'29'!J256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47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+'29'!J257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ref="M257" si="48">+L257*K257</f>
        <v>0</v>
      </c>
      <c r="N257" s="17" t="s">
        <v>16</v>
      </c>
      <c r="O257" s="18"/>
      <c r="P257" s="23">
        <f t="shared" si="47"/>
        <v>0</v>
      </c>
      <c r="Q257" s="90"/>
      <c r="R257" s="43">
        <f t="shared" ref="R257" si="4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9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7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0">E259+F259</f>
        <v>0</v>
      </c>
      <c r="H259" s="78">
        <v>0</v>
      </c>
      <c r="I259" s="76">
        <v>0</v>
      </c>
      <c r="J259" s="46">
        <f t="shared" ref="J259" si="51">+G259-H259-K259-I259</f>
        <v>0</v>
      </c>
      <c r="K259" s="72"/>
      <c r="L259" s="20"/>
      <c r="M259" s="65">
        <f t="shared" ref="M259" si="52">+L259*K259</f>
        <v>0</v>
      </c>
      <c r="N259" s="17" t="s">
        <v>16</v>
      </c>
      <c r="O259" s="18"/>
      <c r="P259" s="23">
        <f t="shared" si="47"/>
        <v>0</v>
      </c>
      <c r="Q259" s="90"/>
      <c r="R259" s="43">
        <f t="shared" ref="R259" si="5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811.37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1940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158</v>
      </c>
      <c r="O264" s="2">
        <v>48</v>
      </c>
      <c r="P264" s="2">
        <v>50</v>
      </c>
      <c r="Q264" s="2">
        <v>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382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I257" sqref="I257"/>
      <selection pane="topRight" activeCell="I257" sqref="I257"/>
      <selection pane="bottomLeft" activeCell="I257" sqref="I257"/>
      <selection pane="bottomRight" activeCell="J17" sqref="J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+'30'!J5</f>
        <v>13</v>
      </c>
      <c r="F5" s="71">
        <v>5</v>
      </c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+'30'!J6</f>
        <v>1</v>
      </c>
      <c r="F6" s="71">
        <v>10</v>
      </c>
      <c r="G6" s="46">
        <f t="shared" si="0"/>
        <v>11</v>
      </c>
      <c r="H6" s="78">
        <v>0</v>
      </c>
      <c r="I6" s="76">
        <v>0</v>
      </c>
      <c r="J6" s="46">
        <f t="shared" si="1"/>
        <v>9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>
        <v>50</v>
      </c>
      <c r="P6" s="120">
        <f t="shared" ref="P6:P69" si="3">SUM(M6-O6)</f>
        <v>150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+'30'!J7</f>
        <v>4</v>
      </c>
      <c r="F7" s="71"/>
      <c r="G7" s="46">
        <f t="shared" si="0"/>
        <v>4</v>
      </c>
      <c r="H7" s="78">
        <v>0</v>
      </c>
      <c r="I7" s="76">
        <v>0</v>
      </c>
      <c r="J7" s="46">
        <f t="shared" si="1"/>
        <v>4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+'30'!J11</f>
        <v>6</v>
      </c>
      <c r="F11" s="71">
        <v>3</v>
      </c>
      <c r="G11" s="46">
        <f t="shared" si="0"/>
        <v>9</v>
      </c>
      <c r="H11" s="78">
        <v>0</v>
      </c>
      <c r="I11" s="76">
        <v>0</v>
      </c>
      <c r="J11" s="46">
        <f t="shared" si="1"/>
        <v>4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>
        <v>125</v>
      </c>
      <c r="P11" s="120">
        <f t="shared" si="3"/>
        <v>125</v>
      </c>
      <c r="Q11" s="119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+'30'!J14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+'30'!J15</f>
        <v>4</v>
      </c>
      <c r="F15" s="71">
        <v>3</v>
      </c>
      <c r="G15" s="46">
        <f t="shared" si="0"/>
        <v>7</v>
      </c>
      <c r="H15" s="78">
        <v>0</v>
      </c>
      <c r="I15" s="76">
        <v>0</v>
      </c>
      <c r="J15" s="46">
        <f t="shared" si="1"/>
        <v>7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+'30'!J18</f>
        <v>4</v>
      </c>
      <c r="F18" s="71">
        <v>3</v>
      </c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+'30'!J20</f>
        <v>1</v>
      </c>
      <c r="F20" s="71">
        <v>3</v>
      </c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0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+'30'!J21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+'30'!J22</f>
        <v>2</v>
      </c>
      <c r="F22" s="71">
        <v>5</v>
      </c>
      <c r="G22" s="46">
        <f t="shared" si="0"/>
        <v>7</v>
      </c>
      <c r="H22" s="78">
        <v>0</v>
      </c>
      <c r="I22" s="76">
        <v>0</v>
      </c>
      <c r="J22" s="46">
        <f t="shared" si="1"/>
        <v>5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0">
        <f t="shared" si="3"/>
        <v>200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1</v>
      </c>
      <c r="F24" s="71">
        <v>5</v>
      </c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+'30'!J26</f>
        <v>4</v>
      </c>
      <c r="F26" s="71"/>
      <c r="G26" s="46">
        <f t="shared" si="0"/>
        <v>4</v>
      </c>
      <c r="H26" s="78">
        <v>0</v>
      </c>
      <c r="I26" s="76">
        <v>0</v>
      </c>
      <c r="J26" s="46">
        <f t="shared" si="1"/>
        <v>4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+'30'!J28</f>
        <v>3</v>
      </c>
      <c r="F28" s="71">
        <v>5</v>
      </c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+'30'!J29</f>
        <v>3</v>
      </c>
      <c r="F29" s="71"/>
      <c r="G29" s="46">
        <f t="shared" si="5"/>
        <v>3</v>
      </c>
      <c r="H29" s="78">
        <v>0</v>
      </c>
      <c r="I29" s="76">
        <v>0</v>
      </c>
      <c r="J29" s="46">
        <f t="shared" si="6"/>
        <v>3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+'30'!J31</f>
        <v>3</v>
      </c>
      <c r="F31" s="71">
        <v>5</v>
      </c>
      <c r="G31" s="46">
        <f t="shared" si="5"/>
        <v>8</v>
      </c>
      <c r="H31" s="78">
        <v>0</v>
      </c>
      <c r="I31" s="76">
        <v>0</v>
      </c>
      <c r="J31" s="46">
        <f t="shared" si="6"/>
        <v>4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0">
        <f t="shared" si="3"/>
        <v>400</v>
      </c>
      <c r="Q31" s="119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+'30'!J32</f>
        <v>1</v>
      </c>
      <c r="F32" s="71">
        <v>3</v>
      </c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+'30'!J33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+'30'!J34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+'30'!J35</f>
        <v>1</v>
      </c>
      <c r="F35" s="71">
        <v>3</v>
      </c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+'30'!J38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+'30'!J39</f>
        <v>0</v>
      </c>
      <c r="F39" s="71">
        <v>2</v>
      </c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+'30'!J40</f>
        <v>1</v>
      </c>
      <c r="F40" s="71">
        <v>2</v>
      </c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+'30'!J41</f>
        <v>1</v>
      </c>
      <c r="F41" s="71">
        <v>2</v>
      </c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+'30'!J46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+'30'!J47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+'30'!J48</f>
        <v>3</v>
      </c>
      <c r="F48" s="71">
        <v>2</v>
      </c>
      <c r="G48" s="46">
        <f t="shared" si="5"/>
        <v>5</v>
      </c>
      <c r="H48" s="78">
        <v>0</v>
      </c>
      <c r="I48" s="76">
        <v>0</v>
      </c>
      <c r="J48" s="46">
        <f t="shared" si="6"/>
        <v>3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>
        <v>25</v>
      </c>
      <c r="P48" s="120">
        <f t="shared" si="3"/>
        <v>75</v>
      </c>
      <c r="Q48" s="119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+'30'!J49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-1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25</v>
      </c>
      <c r="P49" s="120">
        <f t="shared" si="3"/>
        <v>75</v>
      </c>
      <c r="Q49" s="119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+'30'!J50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2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0">
        <f t="shared" si="3"/>
        <v>50</v>
      </c>
      <c r="Q50" s="119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+'30'!J51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+'30'!J53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0">
        <f t="shared" si="3"/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+'30'!J55</f>
        <v>2</v>
      </c>
      <c r="F55" s="71">
        <v>3</v>
      </c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+'30'!J56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+'30'!J57</f>
        <v>2</v>
      </c>
      <c r="F57" s="71">
        <v>2</v>
      </c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+'30'!J58</f>
        <v>1</v>
      </c>
      <c r="F58" s="71">
        <v>2</v>
      </c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+'30'!J59</f>
        <v>1</v>
      </c>
      <c r="F59" s="71">
        <v>2</v>
      </c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+'30'!J62</f>
        <v>4</v>
      </c>
      <c r="F62" s="71">
        <v>2</v>
      </c>
      <c r="G62" s="46">
        <f t="shared" si="5"/>
        <v>6</v>
      </c>
      <c r="H62" s="78">
        <v>0</v>
      </c>
      <c r="I62" s="76">
        <v>0</v>
      </c>
      <c r="J62" s="46">
        <f t="shared" si="6"/>
        <v>6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+'30'!J64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+'30'!J65</f>
        <v>0</v>
      </c>
      <c r="F65" s="71">
        <v>3</v>
      </c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+'30'!J66</f>
        <v>2</v>
      </c>
      <c r="F66" s="71">
        <v>2</v>
      </c>
      <c r="G66" s="46">
        <f t="shared" si="5"/>
        <v>4</v>
      </c>
      <c r="H66" s="78">
        <v>0</v>
      </c>
      <c r="I66" s="76">
        <v>0</v>
      </c>
      <c r="J66" s="46">
        <f t="shared" si="6"/>
        <v>2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>
        <v>25</v>
      </c>
      <c r="P66" s="120">
        <f t="shared" si="3"/>
        <v>75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+'30'!J67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+'30'!J68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+'30'!J72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+'30'!J74</f>
        <v>0</v>
      </c>
      <c r="F74" s="71">
        <v>3</v>
      </c>
      <c r="G74" s="46">
        <f t="shared" si="5"/>
        <v>3</v>
      </c>
      <c r="H74" s="78">
        <v>0</v>
      </c>
      <c r="I74" s="76">
        <v>0</v>
      </c>
      <c r="J74" s="46">
        <f t="shared" si="6"/>
        <v>1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0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+'30'!J77</f>
        <v>2</v>
      </c>
      <c r="F77" s="71">
        <v>2</v>
      </c>
      <c r="G77" s="46">
        <f t="shared" si="5"/>
        <v>4</v>
      </c>
      <c r="H77" s="78">
        <v>0</v>
      </c>
      <c r="I77" s="76">
        <v>0</v>
      </c>
      <c r="J77" s="46">
        <f t="shared" si="6"/>
        <v>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0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+'30'!J80</f>
        <v>0</v>
      </c>
      <c r="F80" s="71">
        <v>2</v>
      </c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+'30'!J81</f>
        <v>1</v>
      </c>
      <c r="F81" s="71">
        <v>2</v>
      </c>
      <c r="G81" s="46">
        <f t="shared" si="5"/>
        <v>3</v>
      </c>
      <c r="H81" s="78">
        <v>0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20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+'30'!J87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+'30'!J88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+'30'!J93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+'30'!J96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+'30'!J99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+'30'!J100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+'30'!J101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+'30'!J102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+'30'!J106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+'30'!J107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+'30'!J108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+'30'!J109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+'30'!J110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+'30'!J111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+'30'!J112</f>
        <v>8</v>
      </c>
      <c r="F112" s="71">
        <v>10</v>
      </c>
      <c r="G112" s="46">
        <f t="shared" si="20"/>
        <v>18</v>
      </c>
      <c r="H112" s="78">
        <v>0</v>
      </c>
      <c r="I112" s="76">
        <v>0</v>
      </c>
      <c r="J112" s="46">
        <f t="shared" si="21"/>
        <v>16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>
        <v>50</v>
      </c>
      <c r="P112" s="120">
        <f t="shared" si="7"/>
        <v>150</v>
      </c>
      <c r="Q112" s="119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+'30'!J113</f>
        <v>5</v>
      </c>
      <c r="F113" s="71"/>
      <c r="G113" s="46">
        <f t="shared" si="20"/>
        <v>5</v>
      </c>
      <c r="H113" s="78">
        <v>0</v>
      </c>
      <c r="I113" s="76">
        <v>0</v>
      </c>
      <c r="J113" s="46">
        <f t="shared" si="21"/>
        <v>5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+'30'!J115</f>
        <v>14</v>
      </c>
      <c r="F115" s="71"/>
      <c r="G115" s="46">
        <f t="shared" si="20"/>
        <v>14</v>
      </c>
      <c r="H115" s="78">
        <v>0</v>
      </c>
      <c r="I115" s="76">
        <v>0</v>
      </c>
      <c r="J115" s="46">
        <f t="shared" si="21"/>
        <v>12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0">
        <f t="shared" si="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+'30'!J116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7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0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+'30'!J117</f>
        <v>6</v>
      </c>
      <c r="F117" s="71"/>
      <c r="G117" s="46">
        <f t="shared" si="20"/>
        <v>6</v>
      </c>
      <c r="H117" s="78">
        <v>0</v>
      </c>
      <c r="I117" s="76">
        <v>0</v>
      </c>
      <c r="J117" s="46">
        <f t="shared" si="21"/>
        <v>5</v>
      </c>
      <c r="K117" s="72">
        <v>1</v>
      </c>
      <c r="L117" s="22">
        <v>55</v>
      </c>
      <c r="M117" s="65">
        <f t="shared" si="8"/>
        <v>55</v>
      </c>
      <c r="N117" s="17" t="s">
        <v>16</v>
      </c>
      <c r="O117" s="18"/>
      <c r="P117" s="120">
        <f t="shared" si="7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+'30'!J120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+'30'!J122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+'30'!J124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+'30'!J125</f>
        <v>4</v>
      </c>
      <c r="F125" s="71"/>
      <c r="G125" s="46">
        <f t="shared" si="20"/>
        <v>4</v>
      </c>
      <c r="H125" s="78">
        <v>0</v>
      </c>
      <c r="I125" s="76">
        <v>0</v>
      </c>
      <c r="J125" s="46">
        <f t="shared" si="21"/>
        <v>3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20">
        <f t="shared" si="7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+'30'!J126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+'30'!J131</f>
        <v>1</v>
      </c>
      <c r="F131" s="71">
        <v>1</v>
      </c>
      <c r="G131" s="46">
        <f t="shared" si="20"/>
        <v>2</v>
      </c>
      <c r="H131" s="78">
        <v>0</v>
      </c>
      <c r="I131" s="76">
        <v>0</v>
      </c>
      <c r="J131" s="46">
        <f t="shared" si="21"/>
        <v>1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0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+'30'!J132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+'30'!J133</f>
        <v>0</v>
      </c>
      <c r="F133" s="71">
        <v>3</v>
      </c>
      <c r="G133" s="46">
        <f t="shared" si="20"/>
        <v>3</v>
      </c>
      <c r="H133" s="78">
        <v>0</v>
      </c>
      <c r="I133" s="76">
        <v>0</v>
      </c>
      <c r="J133" s="46">
        <f t="shared" si="21"/>
        <v>2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0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+'30'!J134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+'30'!J135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+'30'!J136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+'30'!J137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+'30'!J142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+'30'!J143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+'30'!J144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+'30'!J145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+'30'!J146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+'30'!J148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+'30'!J150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+'30'!J152</f>
        <v>4</v>
      </c>
      <c r="F152" s="71"/>
      <c r="G152" s="46">
        <f t="shared" si="20"/>
        <v>4</v>
      </c>
      <c r="H152" s="78">
        <v>0</v>
      </c>
      <c r="I152" s="76">
        <v>0</v>
      </c>
      <c r="J152" s="46">
        <f t="shared" si="21"/>
        <v>4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+'30'!J154</f>
        <v>0</v>
      </c>
      <c r="F154" s="71">
        <v>3</v>
      </c>
      <c r="G154" s="46">
        <f t="shared" si="20"/>
        <v>3</v>
      </c>
      <c r="H154" s="78">
        <v>0</v>
      </c>
      <c r="I154" s="76">
        <v>0</v>
      </c>
      <c r="J154" s="46">
        <f t="shared" si="21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+'30'!J155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+'30'!J157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+'30'!J163</f>
        <v>0</v>
      </c>
      <c r="F163" s="71">
        <v>2</v>
      </c>
      <c r="G163" s="46">
        <f t="shared" si="27"/>
        <v>2</v>
      </c>
      <c r="H163" s="78">
        <v>0</v>
      </c>
      <c r="I163" s="76">
        <v>0</v>
      </c>
      <c r="J163" s="46">
        <f t="shared" si="28"/>
        <v>2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+'30'!J164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+'30'!J165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+'30'!J166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+'30'!J167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+'30'!J168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+'30'!J169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+'30'!J171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+'30'!J172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+'30'!J173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+'30'!J174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+'30'!J175</f>
        <v>4</v>
      </c>
      <c r="F175" s="71"/>
      <c r="G175" s="46">
        <f t="shared" si="27"/>
        <v>4</v>
      </c>
      <c r="H175" s="78">
        <v>0</v>
      </c>
      <c r="I175" s="76">
        <v>0</v>
      </c>
      <c r="J175" s="46">
        <f t="shared" si="28"/>
        <v>3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0">
        <f t="shared" si="26"/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+'30'!J176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+'30'!J177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+'30'!J178</f>
        <v>8</v>
      </c>
      <c r="F178" s="71"/>
      <c r="G178" s="46">
        <f t="shared" si="27"/>
        <v>8</v>
      </c>
      <c r="H178" s="78">
        <v>0</v>
      </c>
      <c r="I178" s="76">
        <v>0</v>
      </c>
      <c r="J178" s="46">
        <f t="shared" si="28"/>
        <v>8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+'30'!J179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+'30'!J180</f>
        <v>1</v>
      </c>
      <c r="F180" s="71"/>
      <c r="G180" s="46">
        <f t="shared" si="27"/>
        <v>1</v>
      </c>
      <c r="H180" s="78">
        <v>0</v>
      </c>
      <c r="I180" s="76">
        <v>0</v>
      </c>
      <c r="J180" s="46">
        <f t="shared" si="28"/>
        <v>1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+'30'!J181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+'30'!J182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+'30'!J184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+'30'!J185</f>
        <v>9</v>
      </c>
      <c r="F185" s="71"/>
      <c r="G185" s="46">
        <f t="shared" si="27"/>
        <v>9</v>
      </c>
      <c r="H185" s="78">
        <v>0</v>
      </c>
      <c r="I185" s="76">
        <v>0</v>
      </c>
      <c r="J185" s="46">
        <f t="shared" si="28"/>
        <v>7</v>
      </c>
      <c r="K185" s="72">
        <v>2</v>
      </c>
      <c r="L185" s="20">
        <v>80</v>
      </c>
      <c r="M185" s="65">
        <f t="shared" si="31"/>
        <v>160</v>
      </c>
      <c r="N185" s="17" t="s">
        <v>16</v>
      </c>
      <c r="O185" s="18"/>
      <c r="P185" s="120">
        <f t="shared" si="26"/>
        <v>160</v>
      </c>
      <c r="Q185" s="90">
        <v>63</v>
      </c>
      <c r="R185" s="43">
        <f t="shared" si="32"/>
        <v>126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+'30'!J186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+'30'!J187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+'30'!J188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+'30'!J189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+'30'!J190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+'30'!J192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+'30'!J193</f>
        <v>2</v>
      </c>
      <c r="F193" s="71">
        <v>5</v>
      </c>
      <c r="G193" s="46">
        <f t="shared" si="27"/>
        <v>7</v>
      </c>
      <c r="H193" s="78">
        <v>0</v>
      </c>
      <c r="I193" s="76">
        <v>0</v>
      </c>
      <c r="J193" s="46">
        <f t="shared" si="28"/>
        <v>7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+'30'!J194</f>
        <v>2</v>
      </c>
      <c r="F194" s="71">
        <v>5</v>
      </c>
      <c r="G194" s="46">
        <f t="shared" si="27"/>
        <v>7</v>
      </c>
      <c r="H194" s="78">
        <v>0</v>
      </c>
      <c r="I194" s="76">
        <v>0</v>
      </c>
      <c r="J194" s="46">
        <f t="shared" si="28"/>
        <v>6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>
        <v>60</v>
      </c>
      <c r="P194" s="120">
        <f t="shared" si="26"/>
        <v>60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+'30'!J195</f>
        <v>5</v>
      </c>
      <c r="F195" s="71">
        <v>5</v>
      </c>
      <c r="G195" s="46">
        <f t="shared" si="27"/>
        <v>10</v>
      </c>
      <c r="H195" s="78">
        <v>0</v>
      </c>
      <c r="I195" s="76">
        <v>0</v>
      </c>
      <c r="J195" s="46">
        <f t="shared" si="28"/>
        <v>9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>
        <v>30</v>
      </c>
      <c r="P195" s="120">
        <f t="shared" si="26"/>
        <v>30</v>
      </c>
      <c r="Q195" s="90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+'30'!J196</f>
        <v>4</v>
      </c>
      <c r="F196" s="71">
        <v>5</v>
      </c>
      <c r="G196" s="46">
        <f t="shared" si="27"/>
        <v>9</v>
      </c>
      <c r="H196" s="78">
        <v>0</v>
      </c>
      <c r="I196" s="76">
        <v>0</v>
      </c>
      <c r="J196" s="46">
        <f t="shared" si="28"/>
        <v>9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+'30'!J197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+'30'!J198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+'30'!J199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+'30'!J200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+'30'!J201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+'30'!J202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+'30'!J203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+'30'!J204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+'30'!J205</f>
        <v>4</v>
      </c>
      <c r="F205" s="71"/>
      <c r="G205" s="46">
        <f t="shared" si="27"/>
        <v>4</v>
      </c>
      <c r="H205" s="78">
        <v>0</v>
      </c>
      <c r="I205" s="76">
        <v>0</v>
      </c>
      <c r="J205" s="46">
        <f t="shared" si="28"/>
        <v>4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+'30'!J208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+'30'!J209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+'30'!J210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+'30'!J211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+'30'!J212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+'30'!J213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+'30'!J214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+'30'!J215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+'30'!J216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+'30'!J217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+'30'!J218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+'30'!J221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+'30'!J223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+'30'!J224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+'30'!J226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+'30'!J227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+'30'!J228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+'30'!J229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+'30'!J230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+'30'!J231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+'30'!J232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+'30'!J234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+'30'!J235</f>
        <v>0</v>
      </c>
      <c r="F235" s="71"/>
      <c r="G235" s="46">
        <f t="shared" ref="G235:G258" si="39">E235+F235</f>
        <v>0</v>
      </c>
      <c r="H235" s="78">
        <v>0</v>
      </c>
      <c r="I235" s="76">
        <v>0</v>
      </c>
      <c r="J235" s="46">
        <f t="shared" ref="J235:J25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+'30'!J237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+'30'!J238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+'30'!J239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+'30'!J240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+'30'!J242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+'30'!J243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+'30'!J244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+'30'!J245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+'30'!J246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+'30'!J247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+'30'!J248</f>
        <v>1</v>
      </c>
      <c r="F248" s="71"/>
      <c r="G248" s="46">
        <f t="shared" si="39"/>
        <v>1</v>
      </c>
      <c r="H248" s="78">
        <v>0</v>
      </c>
      <c r="I248" s="76">
        <v>0</v>
      </c>
      <c r="J248" s="46">
        <f t="shared" si="40"/>
        <v>1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+'30'!J249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+'30'!J250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1446</v>
      </c>
      <c r="D251" s="10" t="s">
        <v>564</v>
      </c>
      <c r="E251" s="64">
        <f>+'30'!J251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20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1447</v>
      </c>
      <c r="D252" s="10" t="s">
        <v>434</v>
      </c>
      <c r="E252" s="64">
        <f>+'30'!J252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39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20038414</v>
      </c>
      <c r="C253" s="19" t="s">
        <v>1448</v>
      </c>
      <c r="D253" s="10" t="s">
        <v>564</v>
      </c>
      <c r="E253" s="64">
        <f>+'30'!J253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39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1449</v>
      </c>
      <c r="D254" s="10" t="s">
        <v>564</v>
      </c>
      <c r="E254" s="64">
        <f>+'30'!J254</f>
        <v>1</v>
      </c>
      <c r="F254" s="71"/>
      <c r="G254" s="46">
        <f t="shared" si="39"/>
        <v>1</v>
      </c>
      <c r="H254" s="78">
        <v>0</v>
      </c>
      <c r="I254" s="76">
        <v>0</v>
      </c>
      <c r="J254" s="46">
        <f t="shared" si="40"/>
        <v>1</v>
      </c>
      <c r="K254" s="72"/>
      <c r="L254" s="20">
        <v>35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+'30'!J257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ref="M257" si="47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48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+'30'!J258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49">E259+F259</f>
        <v>0</v>
      </c>
      <c r="H259" s="78">
        <v>0</v>
      </c>
      <c r="I259" s="76">
        <v>0</v>
      </c>
      <c r="J259" s="46">
        <f t="shared" ref="J259" si="50">+G259-H259-K259-I259</f>
        <v>0</v>
      </c>
      <c r="K259" s="72"/>
      <c r="L259" s="20"/>
      <c r="M259" s="65">
        <f t="shared" ref="M259" si="51">+L259*K259</f>
        <v>0</v>
      </c>
      <c r="N259" s="17" t="s">
        <v>16</v>
      </c>
      <c r="O259" s="18"/>
      <c r="P259" s="23">
        <f t="shared" ref="P259" si="52">SUM(M259-O259)</f>
        <v>0</v>
      </c>
      <c r="Q259" s="90"/>
      <c r="R259" s="43">
        <f t="shared" ref="R259" si="53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1109.98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2785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1245</v>
      </c>
      <c r="O264" s="2">
        <v>150</v>
      </c>
      <c r="P264" s="2">
        <v>50</v>
      </c>
      <c r="Q264" s="2">
        <v>165</v>
      </c>
      <c r="R264" s="2">
        <v>180</v>
      </c>
      <c r="S264" s="2">
        <v>150</v>
      </c>
      <c r="T264" s="2">
        <v>250</v>
      </c>
      <c r="U264" s="2">
        <v>100</v>
      </c>
      <c r="V264" s="2">
        <v>200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390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1150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1150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1" t="s">
        <v>242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O2" s="182" t="s">
        <v>0</v>
      </c>
      <c r="P2" s="182"/>
      <c r="Q2" s="182"/>
      <c r="R2" s="182"/>
      <c r="S2" s="182"/>
      <c r="T2" s="182"/>
      <c r="U2" s="182"/>
      <c r="V2" s="182"/>
      <c r="W2" s="182"/>
      <c r="X2" s="182"/>
      <c r="Y2" s="182"/>
    </row>
    <row r="3" spans="1:26" s="5" customFormat="1" ht="26.25" x14ac:dyDescent="0.55000000000000004">
      <c r="A3" s="183" t="s">
        <v>1</v>
      </c>
      <c r="B3" s="183" t="s">
        <v>2</v>
      </c>
      <c r="C3" s="184" t="s">
        <v>3</v>
      </c>
      <c r="D3" s="184" t="s">
        <v>4</v>
      </c>
      <c r="E3" s="184" t="s">
        <v>5</v>
      </c>
      <c r="F3" s="4" t="s">
        <v>6</v>
      </c>
      <c r="G3" s="186" t="s">
        <v>7</v>
      </c>
      <c r="H3" s="188" t="s">
        <v>8</v>
      </c>
      <c r="I3" s="189"/>
      <c r="J3" s="190"/>
      <c r="K3" s="191" t="s">
        <v>9</v>
      </c>
      <c r="L3" s="178" t="s">
        <v>10</v>
      </c>
      <c r="O3" s="183" t="s">
        <v>1</v>
      </c>
      <c r="P3" s="183" t="s">
        <v>2</v>
      </c>
      <c r="Q3" s="184" t="s">
        <v>3</v>
      </c>
      <c r="R3" s="184" t="s">
        <v>4</v>
      </c>
      <c r="S3" s="184" t="s">
        <v>5</v>
      </c>
      <c r="T3" s="4" t="s">
        <v>6</v>
      </c>
      <c r="U3" s="186" t="s">
        <v>7</v>
      </c>
      <c r="V3" s="188" t="s">
        <v>8</v>
      </c>
      <c r="W3" s="189"/>
      <c r="X3" s="190"/>
      <c r="Y3" s="191" t="s">
        <v>9</v>
      </c>
      <c r="Z3" s="178" t="s">
        <v>10</v>
      </c>
    </row>
    <row r="4" spans="1:26" s="5" customFormat="1" ht="27" thickBot="1" x14ac:dyDescent="0.6">
      <c r="A4" s="183"/>
      <c r="B4" s="183"/>
      <c r="C4" s="185"/>
      <c r="D4" s="185"/>
      <c r="E4" s="185"/>
      <c r="F4" s="6" t="s">
        <v>11</v>
      </c>
      <c r="G4" s="187"/>
      <c r="H4" s="7" t="s">
        <v>12</v>
      </c>
      <c r="I4" s="8" t="s">
        <v>13</v>
      </c>
      <c r="J4" s="9" t="s">
        <v>14</v>
      </c>
      <c r="K4" s="192"/>
      <c r="L4" s="178"/>
      <c r="O4" s="183"/>
      <c r="P4" s="183"/>
      <c r="Q4" s="185"/>
      <c r="R4" s="185"/>
      <c r="S4" s="185"/>
      <c r="T4" s="6" t="s">
        <v>11</v>
      </c>
      <c r="U4" s="187"/>
      <c r="V4" s="7" t="s">
        <v>12</v>
      </c>
      <c r="W4" s="8" t="s">
        <v>13</v>
      </c>
      <c r="X4" s="9" t="s">
        <v>14</v>
      </c>
      <c r="Y4" s="192"/>
      <c r="Z4" s="178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3" t="s">
        <v>119</v>
      </c>
      <c r="Q107" s="194"/>
      <c r="R107" s="194"/>
      <c r="S107" s="194"/>
      <c r="T107" s="194"/>
      <c r="U107" s="194"/>
      <c r="V107" s="194"/>
      <c r="W107" s="195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8" t="s">
        <v>213</v>
      </c>
      <c r="N205" s="198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2" t="s">
        <v>212</v>
      </c>
      <c r="I206" s="17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99" t="s">
        <v>202</v>
      </c>
      <c r="J207" s="199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96" t="s">
        <v>203</v>
      </c>
      <c r="J208" s="197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96" t="s">
        <v>205</v>
      </c>
      <c r="J210" s="197"/>
      <c r="K210" s="36">
        <v>0</v>
      </c>
    </row>
    <row r="211" spans="1:11" ht="25.5" x14ac:dyDescent="0.55000000000000004">
      <c r="A211" s="1"/>
      <c r="C211" s="31"/>
      <c r="E211" s="31"/>
      <c r="G211" s="31"/>
      <c r="I211" s="196" t="s">
        <v>206</v>
      </c>
      <c r="J211" s="197"/>
      <c r="K211" s="36">
        <v>0</v>
      </c>
    </row>
    <row r="212" spans="1:11" ht="25.5" x14ac:dyDescent="0.55000000000000004">
      <c r="A212" s="1"/>
      <c r="C212" s="31"/>
      <c r="E212" s="31"/>
      <c r="G212" s="31"/>
      <c r="I212" s="196" t="s">
        <v>207</v>
      </c>
      <c r="J212" s="197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96" t="s">
        <v>208</v>
      </c>
      <c r="J213" s="197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96" t="s">
        <v>209</v>
      </c>
      <c r="J214" s="197"/>
      <c r="K214" s="37">
        <v>0</v>
      </c>
    </row>
    <row r="215" spans="1:11" ht="25.5" x14ac:dyDescent="0.55000000000000004">
      <c r="A215" s="1"/>
      <c r="C215" s="31"/>
      <c r="E215" s="31"/>
      <c r="G215" s="31"/>
      <c r="I215" s="196" t="s">
        <v>210</v>
      </c>
      <c r="J215" s="197"/>
      <c r="K215" s="33">
        <f>+K214-K213</f>
        <v>0</v>
      </c>
    </row>
    <row r="216" spans="1:11" ht="25.5" x14ac:dyDescent="0.55000000000000004">
      <c r="G216" s="2"/>
      <c r="I216" s="196" t="s">
        <v>211</v>
      </c>
      <c r="J216" s="197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2025-06-02T04:14:04Z</cp:lastPrinted>
  <dcterms:created xsi:type="dcterms:W3CDTF">2023-12-01T06:41:03Z</dcterms:created>
  <dcterms:modified xsi:type="dcterms:W3CDTF">2025-06-02T04:14:10Z</dcterms:modified>
</cp:coreProperties>
</file>