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8C08CFBB-F2A1-4B90-89F2-58C9933B6764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8" l="1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K28" i="8"/>
  <c r="K29" i="8"/>
  <c r="K30" i="8"/>
  <c r="K31" i="8"/>
  <c r="K32" i="8"/>
  <c r="K33" i="8"/>
  <c r="K34" i="8"/>
  <c r="K35" i="8"/>
  <c r="J35" i="8" s="1"/>
  <c r="K36" i="8"/>
  <c r="K37" i="8"/>
  <c r="K38" i="8"/>
  <c r="K39" i="8"/>
  <c r="K40" i="8"/>
  <c r="K41" i="8"/>
  <c r="K42" i="8"/>
  <c r="K43" i="8"/>
  <c r="J43" i="8" s="1"/>
  <c r="K44" i="8"/>
  <c r="K45" i="8"/>
  <c r="K46" i="8"/>
  <c r="K47" i="8"/>
  <c r="K48" i="8"/>
  <c r="K49" i="8"/>
  <c r="K50" i="8"/>
  <c r="K51" i="8"/>
  <c r="J51" i="8" s="1"/>
  <c r="K52" i="8"/>
  <c r="K53" i="8"/>
  <c r="K54" i="8"/>
  <c r="K55" i="8"/>
  <c r="K56" i="8"/>
  <c r="K57" i="8"/>
  <c r="K58" i="8"/>
  <c r="K59" i="8"/>
  <c r="J59" i="8" s="1"/>
  <c r="K60" i="8"/>
  <c r="K61" i="8"/>
  <c r="K62" i="8"/>
  <c r="K63" i="8"/>
  <c r="K64" i="8"/>
  <c r="K65" i="8"/>
  <c r="K66" i="8"/>
  <c r="K67" i="8"/>
  <c r="J67" i="8" s="1"/>
  <c r="K68" i="8"/>
  <c r="K69" i="8"/>
  <c r="K70" i="8"/>
  <c r="K71" i="8"/>
  <c r="K72" i="8"/>
  <c r="K73" i="8"/>
  <c r="K74" i="8"/>
  <c r="K75" i="8"/>
  <c r="J75" i="8" s="1"/>
  <c r="K76" i="8"/>
  <c r="K77" i="8"/>
  <c r="K78" i="8"/>
  <c r="K79" i="8"/>
  <c r="K80" i="8"/>
  <c r="K81" i="8"/>
  <c r="K82" i="8"/>
  <c r="K83" i="8"/>
  <c r="J83" i="8" s="1"/>
  <c r="K84" i="8"/>
  <c r="K85" i="8"/>
  <c r="K86" i="8"/>
  <c r="K87" i="8"/>
  <c r="K88" i="8"/>
  <c r="K89" i="8"/>
  <c r="K90" i="8"/>
  <c r="K91" i="8"/>
  <c r="J91" i="8" s="1"/>
  <c r="K92" i="8"/>
  <c r="K93" i="8"/>
  <c r="K94" i="8"/>
  <c r="K95" i="8"/>
  <c r="K96" i="8"/>
  <c r="K97" i="8"/>
  <c r="K98" i="8"/>
  <c r="K99" i="8"/>
  <c r="J99" i="8" s="1"/>
  <c r="K100" i="8"/>
  <c r="K101" i="8"/>
  <c r="K102" i="8"/>
  <c r="K103" i="8"/>
  <c r="K104" i="8"/>
  <c r="K105" i="8"/>
  <c r="K106" i="8"/>
  <c r="K107" i="8"/>
  <c r="J107" i="8" s="1"/>
  <c r="K108" i="8"/>
  <c r="K109" i="8"/>
  <c r="K110" i="8"/>
  <c r="K111" i="8"/>
  <c r="K112" i="8"/>
  <c r="K113" i="8"/>
  <c r="K114" i="8"/>
  <c r="K115" i="8"/>
  <c r="J115" i="8" s="1"/>
  <c r="K116" i="8"/>
  <c r="K117" i="8"/>
  <c r="K118" i="8"/>
  <c r="K119" i="8"/>
  <c r="K120" i="8"/>
  <c r="K121" i="8"/>
  <c r="K122" i="8"/>
  <c r="K123" i="8"/>
  <c r="J123" i="8" s="1"/>
  <c r="K124" i="8"/>
  <c r="K125" i="8"/>
  <c r="K126" i="8"/>
  <c r="K127" i="8"/>
  <c r="K128" i="8"/>
  <c r="K129" i="8"/>
  <c r="K130" i="8"/>
  <c r="K131" i="8"/>
  <c r="J131" i="8" s="1"/>
  <c r="K132" i="8"/>
  <c r="K133" i="8"/>
  <c r="K134" i="8"/>
  <c r="K135" i="8"/>
  <c r="K136" i="8"/>
  <c r="K137" i="8"/>
  <c r="K138" i="8"/>
  <c r="K139" i="8"/>
  <c r="J139" i="8" s="1"/>
  <c r="K140" i="8"/>
  <c r="K141" i="8"/>
  <c r="K142" i="8"/>
  <c r="K143" i="8"/>
  <c r="K144" i="8"/>
  <c r="K145" i="8"/>
  <c r="K146" i="8"/>
  <c r="K147" i="8"/>
  <c r="J147" i="8" s="1"/>
  <c r="K148" i="8"/>
  <c r="K149" i="8"/>
  <c r="K150" i="8"/>
  <c r="K151" i="8"/>
  <c r="K152" i="8"/>
  <c r="K153" i="8"/>
  <c r="K154" i="8"/>
  <c r="K155" i="8"/>
  <c r="J155" i="8" s="1"/>
  <c r="K156" i="8"/>
  <c r="K157" i="8"/>
  <c r="K158" i="8"/>
  <c r="K159" i="8"/>
  <c r="K160" i="8"/>
  <c r="K161" i="8"/>
  <c r="K162" i="8"/>
  <c r="K163" i="8"/>
  <c r="J163" i="8" s="1"/>
  <c r="K164" i="8"/>
  <c r="K165" i="8"/>
  <c r="K166" i="8"/>
  <c r="K167" i="8"/>
  <c r="K168" i="8"/>
  <c r="K169" i="8"/>
  <c r="K170" i="8"/>
  <c r="K171" i="8"/>
  <c r="J171" i="8" s="1"/>
  <c r="K172" i="8"/>
  <c r="K173" i="8"/>
  <c r="K174" i="8"/>
  <c r="K175" i="8"/>
  <c r="K176" i="8"/>
  <c r="K177" i="8"/>
  <c r="K178" i="8"/>
  <c r="K179" i="8"/>
  <c r="J179" i="8" s="1"/>
  <c r="K180" i="8"/>
  <c r="K181" i="8"/>
  <c r="K182" i="8"/>
  <c r="K183" i="8"/>
  <c r="K184" i="8"/>
  <c r="K185" i="8"/>
  <c r="K186" i="8"/>
  <c r="K187" i="8"/>
  <c r="J187" i="8" s="1"/>
  <c r="K188" i="8"/>
  <c r="K189" i="8"/>
  <c r="K190" i="8"/>
  <c r="K191" i="8"/>
  <c r="K192" i="8"/>
  <c r="K193" i="8"/>
  <c r="K194" i="8"/>
  <c r="K195" i="8"/>
  <c r="J195" i="8" s="1"/>
  <c r="K196" i="8"/>
  <c r="K197" i="8"/>
  <c r="K198" i="8"/>
  <c r="K199" i="8"/>
  <c r="K200" i="8"/>
  <c r="K201" i="8"/>
  <c r="K202" i="8"/>
  <c r="K203" i="8"/>
  <c r="J203" i="8" s="1"/>
  <c r="K204" i="8"/>
  <c r="K205" i="8"/>
  <c r="K206" i="8"/>
  <c r="K207" i="8"/>
  <c r="K208" i="8"/>
  <c r="K209" i="8"/>
  <c r="K210" i="8"/>
  <c r="K211" i="8"/>
  <c r="J211" i="8" s="1"/>
  <c r="K212" i="8"/>
  <c r="K213" i="8"/>
  <c r="K214" i="8"/>
  <c r="K215" i="8"/>
  <c r="K216" i="8"/>
  <c r="K217" i="8"/>
  <c r="K218" i="8"/>
  <c r="K219" i="8"/>
  <c r="J219" i="8" s="1"/>
  <c r="K220" i="8"/>
  <c r="K221" i="8"/>
  <c r="K222" i="8"/>
  <c r="K223" i="8"/>
  <c r="K224" i="8"/>
  <c r="K225" i="8"/>
  <c r="K226" i="8"/>
  <c r="K227" i="8"/>
  <c r="J227" i="8" s="1"/>
  <c r="K228" i="8"/>
  <c r="K229" i="8"/>
  <c r="K230" i="8"/>
  <c r="K231" i="8"/>
  <c r="K232" i="8"/>
  <c r="K233" i="8"/>
  <c r="K234" i="8"/>
  <c r="K235" i="8"/>
  <c r="J235" i="8" s="1"/>
  <c r="K236" i="8"/>
  <c r="K237" i="8"/>
  <c r="K238" i="8"/>
  <c r="K239" i="8"/>
  <c r="K240" i="8"/>
  <c r="K241" i="8"/>
  <c r="K242" i="8"/>
  <c r="K243" i="8"/>
  <c r="J243" i="8" s="1"/>
  <c r="K244" i="8"/>
  <c r="K245" i="8"/>
  <c r="K246" i="8"/>
  <c r="K247" i="8"/>
  <c r="K248" i="8"/>
  <c r="K249" i="8"/>
  <c r="K250" i="8"/>
  <c r="K251" i="8"/>
  <c r="J251" i="8" s="1"/>
  <c r="K252" i="8"/>
  <c r="K253" i="8"/>
  <c r="K254" i="8"/>
  <c r="K255" i="8"/>
  <c r="K256" i="8"/>
  <c r="K257" i="8"/>
  <c r="K6" i="8"/>
  <c r="K7" i="8"/>
  <c r="K8" i="8"/>
  <c r="K9" i="8"/>
  <c r="K10" i="8"/>
  <c r="K11" i="8"/>
  <c r="K12" i="8"/>
  <c r="J12" i="8" s="1"/>
  <c r="K13" i="8"/>
  <c r="J13" i="8" s="1"/>
  <c r="K14" i="8"/>
  <c r="K15" i="8"/>
  <c r="K16" i="8"/>
  <c r="K17" i="8"/>
  <c r="K18" i="8"/>
  <c r="K19" i="8"/>
  <c r="J19" i="8" s="1"/>
  <c r="K20" i="8"/>
  <c r="J20" i="8" s="1"/>
  <c r="K21" i="8"/>
  <c r="J21" i="8" s="1"/>
  <c r="K22" i="8"/>
  <c r="K23" i="8"/>
  <c r="K24" i="8"/>
  <c r="K25" i="8"/>
  <c r="K26" i="8"/>
  <c r="J26" i="8" s="1"/>
  <c r="K27" i="8"/>
  <c r="J27" i="8" s="1"/>
  <c r="J28" i="8"/>
  <c r="J29" i="8"/>
  <c r="J30" i="8"/>
  <c r="J31" i="8"/>
  <c r="J32" i="8"/>
  <c r="J33" i="8"/>
  <c r="J34" i="8"/>
  <c r="J36" i="8"/>
  <c r="J37" i="8"/>
  <c r="J38" i="8"/>
  <c r="J39" i="8"/>
  <c r="J40" i="8"/>
  <c r="J41" i="8"/>
  <c r="J42" i="8"/>
  <c r="J44" i="8"/>
  <c r="J45" i="8"/>
  <c r="J46" i="8"/>
  <c r="J47" i="8"/>
  <c r="J48" i="8"/>
  <c r="J49" i="8"/>
  <c r="J50" i="8"/>
  <c r="J52" i="8"/>
  <c r="J53" i="8"/>
  <c r="J54" i="8"/>
  <c r="J55" i="8"/>
  <c r="J56" i="8"/>
  <c r="J57" i="8"/>
  <c r="J58" i="8"/>
  <c r="J60" i="8"/>
  <c r="J61" i="8"/>
  <c r="J62" i="8"/>
  <c r="J63" i="8"/>
  <c r="J64" i="8"/>
  <c r="J65" i="8"/>
  <c r="J66" i="8"/>
  <c r="J68" i="8"/>
  <c r="J69" i="8"/>
  <c r="J70" i="8"/>
  <c r="J71" i="8"/>
  <c r="J72" i="8"/>
  <c r="J73" i="8"/>
  <c r="J74" i="8"/>
  <c r="J76" i="8"/>
  <c r="J77" i="8"/>
  <c r="J78" i="8"/>
  <c r="J79" i="8"/>
  <c r="J80" i="8"/>
  <c r="J81" i="8"/>
  <c r="J82" i="8"/>
  <c r="J84" i="8"/>
  <c r="J85" i="8"/>
  <c r="J86" i="8"/>
  <c r="J87" i="8"/>
  <c r="J88" i="8"/>
  <c r="J89" i="8"/>
  <c r="J90" i="8"/>
  <c r="J92" i="8"/>
  <c r="J93" i="8"/>
  <c r="J94" i="8"/>
  <c r="J95" i="8"/>
  <c r="J96" i="8"/>
  <c r="J97" i="8"/>
  <c r="J98" i="8"/>
  <c r="J100" i="8"/>
  <c r="J101" i="8"/>
  <c r="J102" i="8"/>
  <c r="J103" i="8"/>
  <c r="J104" i="8"/>
  <c r="J105" i="8"/>
  <c r="J106" i="8"/>
  <c r="J108" i="8"/>
  <c r="J109" i="8"/>
  <c r="J110" i="8"/>
  <c r="J111" i="8"/>
  <c r="J112" i="8"/>
  <c r="J113" i="8"/>
  <c r="J114" i="8"/>
  <c r="J116" i="8"/>
  <c r="J117" i="8"/>
  <c r="J118" i="8"/>
  <c r="J119" i="8"/>
  <c r="J120" i="8"/>
  <c r="J121" i="8"/>
  <c r="J122" i="8"/>
  <c r="J124" i="8"/>
  <c r="J125" i="8"/>
  <c r="J126" i="8"/>
  <c r="J127" i="8"/>
  <c r="J128" i="8"/>
  <c r="J129" i="8"/>
  <c r="J130" i="8"/>
  <c r="J132" i="8"/>
  <c r="J133" i="8"/>
  <c r="J134" i="8"/>
  <c r="J135" i="8"/>
  <c r="J136" i="8"/>
  <c r="J137" i="8"/>
  <c r="J138" i="8"/>
  <c r="J140" i="8"/>
  <c r="J141" i="8"/>
  <c r="J142" i="8"/>
  <c r="J143" i="8"/>
  <c r="J144" i="8"/>
  <c r="J145" i="8"/>
  <c r="J146" i="8"/>
  <c r="J148" i="8"/>
  <c r="J149" i="8"/>
  <c r="J150" i="8"/>
  <c r="J151" i="8"/>
  <c r="J152" i="8"/>
  <c r="J153" i="8"/>
  <c r="J154" i="8"/>
  <c r="J156" i="8"/>
  <c r="J157" i="8"/>
  <c r="J158" i="8"/>
  <c r="J159" i="8"/>
  <c r="J160" i="8"/>
  <c r="J161" i="8"/>
  <c r="J162" i="8"/>
  <c r="J164" i="8"/>
  <c r="J165" i="8"/>
  <c r="J166" i="8"/>
  <c r="J167" i="8"/>
  <c r="J168" i="8"/>
  <c r="J169" i="8"/>
  <c r="J170" i="8"/>
  <c r="J172" i="8"/>
  <c r="J173" i="8"/>
  <c r="J174" i="8"/>
  <c r="J175" i="8"/>
  <c r="J176" i="8"/>
  <c r="J177" i="8"/>
  <c r="J178" i="8"/>
  <c r="J180" i="8"/>
  <c r="J181" i="8"/>
  <c r="J182" i="8"/>
  <c r="J183" i="8"/>
  <c r="J184" i="8"/>
  <c r="J185" i="8"/>
  <c r="J186" i="8"/>
  <c r="J188" i="8"/>
  <c r="J189" i="8"/>
  <c r="J190" i="8"/>
  <c r="J191" i="8"/>
  <c r="J192" i="8"/>
  <c r="J193" i="8"/>
  <c r="J194" i="8"/>
  <c r="J196" i="8"/>
  <c r="J197" i="8"/>
  <c r="J198" i="8"/>
  <c r="J199" i="8"/>
  <c r="J200" i="8"/>
  <c r="J201" i="8"/>
  <c r="J202" i="8"/>
  <c r="J204" i="8"/>
  <c r="J205" i="8"/>
  <c r="J206" i="8"/>
  <c r="J207" i="8"/>
  <c r="J208" i="8"/>
  <c r="J209" i="8"/>
  <c r="J210" i="8"/>
  <c r="J212" i="8"/>
  <c r="J213" i="8"/>
  <c r="J214" i="8"/>
  <c r="J215" i="8"/>
  <c r="J216" i="8"/>
  <c r="J217" i="8"/>
  <c r="J218" i="8"/>
  <c r="J220" i="8"/>
  <c r="J221" i="8"/>
  <c r="J222" i="8"/>
  <c r="J223" i="8"/>
  <c r="J224" i="8"/>
  <c r="J225" i="8"/>
  <c r="J226" i="8"/>
  <c r="J228" i="8"/>
  <c r="J229" i="8"/>
  <c r="J230" i="8"/>
  <c r="J231" i="8"/>
  <c r="J232" i="8"/>
  <c r="J233" i="8"/>
  <c r="J234" i="8"/>
  <c r="J236" i="8"/>
  <c r="J237" i="8"/>
  <c r="J238" i="8"/>
  <c r="J239" i="8"/>
  <c r="J240" i="8"/>
  <c r="J241" i="8"/>
  <c r="J242" i="8"/>
  <c r="J244" i="8"/>
  <c r="J245" i="8"/>
  <c r="J246" i="8"/>
  <c r="J247" i="8"/>
  <c r="J248" i="8"/>
  <c r="J249" i="8"/>
  <c r="J250" i="8"/>
  <c r="J252" i="8"/>
  <c r="J253" i="8"/>
  <c r="J254" i="8"/>
  <c r="J255" i="8"/>
  <c r="J256" i="8"/>
  <c r="J257" i="8"/>
  <c r="J258" i="8"/>
  <c r="J6" i="8"/>
  <c r="J7" i="8"/>
  <c r="J8" i="8"/>
  <c r="J9" i="8"/>
  <c r="J10" i="8"/>
  <c r="J11" i="8"/>
  <c r="J14" i="8"/>
  <c r="J15" i="8"/>
  <c r="J16" i="8"/>
  <c r="J17" i="8"/>
  <c r="J18" i="8"/>
  <c r="J22" i="8"/>
  <c r="J23" i="8"/>
  <c r="J24" i="8"/>
  <c r="J25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F29" i="8"/>
  <c r="F30" i="8"/>
  <c r="F31" i="8"/>
  <c r="F32" i="8"/>
  <c r="F33" i="8"/>
  <c r="F34" i="8"/>
  <c r="F35" i="8"/>
  <c r="F36" i="8"/>
  <c r="G36" i="8" s="1"/>
  <c r="F37" i="8"/>
  <c r="F38" i="8"/>
  <c r="F39" i="8"/>
  <c r="F40" i="8"/>
  <c r="F41" i="8"/>
  <c r="F42" i="8"/>
  <c r="F43" i="8"/>
  <c r="F44" i="8"/>
  <c r="G44" i="8" s="1"/>
  <c r="F45" i="8"/>
  <c r="F46" i="8"/>
  <c r="F47" i="8"/>
  <c r="F48" i="8"/>
  <c r="F49" i="8"/>
  <c r="F50" i="8"/>
  <c r="F51" i="8"/>
  <c r="F52" i="8"/>
  <c r="G52" i="8" s="1"/>
  <c r="F53" i="8"/>
  <c r="F54" i="8"/>
  <c r="F55" i="8"/>
  <c r="F56" i="8"/>
  <c r="F57" i="8"/>
  <c r="F58" i="8"/>
  <c r="F59" i="8"/>
  <c r="F60" i="8"/>
  <c r="G60" i="8" s="1"/>
  <c r="F61" i="8"/>
  <c r="F62" i="8"/>
  <c r="F63" i="8"/>
  <c r="F64" i="8"/>
  <c r="F65" i="8"/>
  <c r="F66" i="8"/>
  <c r="F67" i="8"/>
  <c r="F68" i="8"/>
  <c r="G68" i="8" s="1"/>
  <c r="F69" i="8"/>
  <c r="F70" i="8"/>
  <c r="F71" i="8"/>
  <c r="F72" i="8"/>
  <c r="F73" i="8"/>
  <c r="F74" i="8"/>
  <c r="F75" i="8"/>
  <c r="F76" i="8"/>
  <c r="G76" i="8" s="1"/>
  <c r="F77" i="8"/>
  <c r="F78" i="8"/>
  <c r="F79" i="8"/>
  <c r="F80" i="8"/>
  <c r="F81" i="8"/>
  <c r="F82" i="8"/>
  <c r="F83" i="8"/>
  <c r="F84" i="8"/>
  <c r="G84" i="8" s="1"/>
  <c r="F85" i="8"/>
  <c r="F86" i="8"/>
  <c r="F87" i="8"/>
  <c r="F88" i="8"/>
  <c r="F89" i="8"/>
  <c r="F90" i="8"/>
  <c r="F91" i="8"/>
  <c r="F92" i="8"/>
  <c r="G92" i="8" s="1"/>
  <c r="F93" i="8"/>
  <c r="F94" i="8"/>
  <c r="F95" i="8"/>
  <c r="F96" i="8"/>
  <c r="F97" i="8"/>
  <c r="F98" i="8"/>
  <c r="F99" i="8"/>
  <c r="F100" i="8"/>
  <c r="G100" i="8" s="1"/>
  <c r="F101" i="8"/>
  <c r="F102" i="8"/>
  <c r="F103" i="8"/>
  <c r="F104" i="8"/>
  <c r="F105" i="8"/>
  <c r="F106" i="8"/>
  <c r="F107" i="8"/>
  <c r="F108" i="8"/>
  <c r="G108" i="8" s="1"/>
  <c r="F109" i="8"/>
  <c r="F110" i="8"/>
  <c r="F111" i="8"/>
  <c r="F112" i="8"/>
  <c r="F113" i="8"/>
  <c r="F114" i="8"/>
  <c r="F115" i="8"/>
  <c r="F116" i="8"/>
  <c r="G116" i="8" s="1"/>
  <c r="F117" i="8"/>
  <c r="F118" i="8"/>
  <c r="F119" i="8"/>
  <c r="F120" i="8"/>
  <c r="F121" i="8"/>
  <c r="F122" i="8"/>
  <c r="F123" i="8"/>
  <c r="F124" i="8"/>
  <c r="G124" i="8" s="1"/>
  <c r="F125" i="8"/>
  <c r="F126" i="8"/>
  <c r="F127" i="8"/>
  <c r="F128" i="8"/>
  <c r="F129" i="8"/>
  <c r="F130" i="8"/>
  <c r="F131" i="8"/>
  <c r="F132" i="8"/>
  <c r="G132" i="8" s="1"/>
  <c r="F133" i="8"/>
  <c r="F134" i="8"/>
  <c r="F135" i="8"/>
  <c r="F136" i="8"/>
  <c r="F137" i="8"/>
  <c r="F138" i="8"/>
  <c r="F139" i="8"/>
  <c r="F140" i="8"/>
  <c r="G140" i="8" s="1"/>
  <c r="F141" i="8"/>
  <c r="F142" i="8"/>
  <c r="F143" i="8"/>
  <c r="F144" i="8"/>
  <c r="F145" i="8"/>
  <c r="F146" i="8"/>
  <c r="F147" i="8"/>
  <c r="F148" i="8"/>
  <c r="G148" i="8" s="1"/>
  <c r="F149" i="8"/>
  <c r="F150" i="8"/>
  <c r="F151" i="8"/>
  <c r="F152" i="8"/>
  <c r="F153" i="8"/>
  <c r="F154" i="8"/>
  <c r="F155" i="8"/>
  <c r="F156" i="8"/>
  <c r="G156" i="8" s="1"/>
  <c r="F157" i="8"/>
  <c r="F158" i="8"/>
  <c r="F159" i="8"/>
  <c r="F160" i="8"/>
  <c r="F161" i="8"/>
  <c r="F162" i="8"/>
  <c r="F163" i="8"/>
  <c r="F164" i="8"/>
  <c r="G164" i="8" s="1"/>
  <c r="F165" i="8"/>
  <c r="F166" i="8"/>
  <c r="F167" i="8"/>
  <c r="F168" i="8"/>
  <c r="F169" i="8"/>
  <c r="F170" i="8"/>
  <c r="F171" i="8"/>
  <c r="F172" i="8"/>
  <c r="G172" i="8" s="1"/>
  <c r="F173" i="8"/>
  <c r="F174" i="8"/>
  <c r="F175" i="8"/>
  <c r="F176" i="8"/>
  <c r="F177" i="8"/>
  <c r="F178" i="8"/>
  <c r="F179" i="8"/>
  <c r="F180" i="8"/>
  <c r="G180" i="8" s="1"/>
  <c r="F181" i="8"/>
  <c r="F182" i="8"/>
  <c r="F183" i="8"/>
  <c r="F184" i="8"/>
  <c r="F185" i="8"/>
  <c r="F186" i="8"/>
  <c r="F187" i="8"/>
  <c r="F188" i="8"/>
  <c r="G188" i="8" s="1"/>
  <c r="F189" i="8"/>
  <c r="F190" i="8"/>
  <c r="F191" i="8"/>
  <c r="F192" i="8"/>
  <c r="F193" i="8"/>
  <c r="F194" i="8"/>
  <c r="F195" i="8"/>
  <c r="F196" i="8"/>
  <c r="G196" i="8" s="1"/>
  <c r="F197" i="8"/>
  <c r="F198" i="8"/>
  <c r="F199" i="8"/>
  <c r="F200" i="8"/>
  <c r="F201" i="8"/>
  <c r="F202" i="8"/>
  <c r="F203" i="8"/>
  <c r="F204" i="8"/>
  <c r="G204" i="8" s="1"/>
  <c r="F205" i="8"/>
  <c r="F206" i="8"/>
  <c r="F207" i="8"/>
  <c r="F208" i="8"/>
  <c r="F209" i="8"/>
  <c r="F210" i="8"/>
  <c r="F211" i="8"/>
  <c r="F212" i="8"/>
  <c r="G212" i="8" s="1"/>
  <c r="F213" i="8"/>
  <c r="F214" i="8"/>
  <c r="F215" i="8"/>
  <c r="F216" i="8"/>
  <c r="F217" i="8"/>
  <c r="F218" i="8"/>
  <c r="F219" i="8"/>
  <c r="F220" i="8"/>
  <c r="G220" i="8" s="1"/>
  <c r="F221" i="8"/>
  <c r="F222" i="8"/>
  <c r="F223" i="8"/>
  <c r="F224" i="8"/>
  <c r="F225" i="8"/>
  <c r="F226" i="8"/>
  <c r="F227" i="8"/>
  <c r="F228" i="8"/>
  <c r="G228" i="8" s="1"/>
  <c r="F229" i="8"/>
  <c r="F230" i="8"/>
  <c r="F231" i="8"/>
  <c r="F232" i="8"/>
  <c r="F233" i="8"/>
  <c r="F234" i="8"/>
  <c r="F235" i="8"/>
  <c r="F236" i="8"/>
  <c r="G236" i="8" s="1"/>
  <c r="F237" i="8"/>
  <c r="F238" i="8"/>
  <c r="F239" i="8"/>
  <c r="F240" i="8"/>
  <c r="F241" i="8"/>
  <c r="F242" i="8"/>
  <c r="F243" i="8"/>
  <c r="F244" i="8"/>
  <c r="G244" i="8" s="1"/>
  <c r="F245" i="8"/>
  <c r="F246" i="8"/>
  <c r="F247" i="8"/>
  <c r="F248" i="8"/>
  <c r="F249" i="8"/>
  <c r="F250" i="8"/>
  <c r="F251" i="8"/>
  <c r="F252" i="8"/>
  <c r="G252" i="8" s="1"/>
  <c r="F253" i="8"/>
  <c r="F254" i="8"/>
  <c r="F255" i="8"/>
  <c r="F256" i="8"/>
  <c r="F257" i="8"/>
  <c r="F258" i="8"/>
  <c r="F6" i="8"/>
  <c r="F7" i="8"/>
  <c r="F8" i="8"/>
  <c r="F9" i="8"/>
  <c r="F10" i="8"/>
  <c r="F11" i="8"/>
  <c r="G11" i="8" s="1"/>
  <c r="F12" i="8"/>
  <c r="F13" i="8"/>
  <c r="G13" i="8" s="1"/>
  <c r="F14" i="8"/>
  <c r="F15" i="8"/>
  <c r="F16" i="8"/>
  <c r="F17" i="8"/>
  <c r="F18" i="8"/>
  <c r="F19" i="8"/>
  <c r="G19" i="8" s="1"/>
  <c r="F20" i="8"/>
  <c r="F21" i="8"/>
  <c r="F22" i="8"/>
  <c r="F23" i="8"/>
  <c r="F24" i="8"/>
  <c r="F25" i="8"/>
  <c r="F26" i="8"/>
  <c r="F27" i="8"/>
  <c r="G27" i="8" s="1"/>
  <c r="F28" i="8"/>
  <c r="G28" i="8" s="1"/>
  <c r="G26" i="8"/>
  <c r="G29" i="8"/>
  <c r="G30" i="8"/>
  <c r="G31" i="8"/>
  <c r="G32" i="8"/>
  <c r="G33" i="8"/>
  <c r="G34" i="8"/>
  <c r="G35" i="8"/>
  <c r="G37" i="8"/>
  <c r="G38" i="8"/>
  <c r="G39" i="8"/>
  <c r="G40" i="8"/>
  <c r="G41" i="8"/>
  <c r="G42" i="8"/>
  <c r="G43" i="8"/>
  <c r="G45" i="8"/>
  <c r="G46" i="8"/>
  <c r="G47" i="8"/>
  <c r="G48" i="8"/>
  <c r="G49" i="8"/>
  <c r="G50" i="8"/>
  <c r="G51" i="8"/>
  <c r="G53" i="8"/>
  <c r="G54" i="8"/>
  <c r="G55" i="8"/>
  <c r="G56" i="8"/>
  <c r="G57" i="8"/>
  <c r="G58" i="8"/>
  <c r="G59" i="8"/>
  <c r="G61" i="8"/>
  <c r="G62" i="8"/>
  <c r="G63" i="8"/>
  <c r="G64" i="8"/>
  <c r="G65" i="8"/>
  <c r="G66" i="8"/>
  <c r="G67" i="8"/>
  <c r="G69" i="8"/>
  <c r="G70" i="8"/>
  <c r="G71" i="8"/>
  <c r="G72" i="8"/>
  <c r="G73" i="8"/>
  <c r="G74" i="8"/>
  <c r="G75" i="8"/>
  <c r="G77" i="8"/>
  <c r="G78" i="8"/>
  <c r="G79" i="8"/>
  <c r="G80" i="8"/>
  <c r="G81" i="8"/>
  <c r="G82" i="8"/>
  <c r="G83" i="8"/>
  <c r="G85" i="8"/>
  <c r="G86" i="8"/>
  <c r="G87" i="8"/>
  <c r="G88" i="8"/>
  <c r="G89" i="8"/>
  <c r="G90" i="8"/>
  <c r="G91" i="8"/>
  <c r="G93" i="8"/>
  <c r="G94" i="8"/>
  <c r="G95" i="8"/>
  <c r="G96" i="8"/>
  <c r="G97" i="8"/>
  <c r="G98" i="8"/>
  <c r="G99" i="8"/>
  <c r="G101" i="8"/>
  <c r="G102" i="8"/>
  <c r="G103" i="8"/>
  <c r="G104" i="8"/>
  <c r="G105" i="8"/>
  <c r="G106" i="8"/>
  <c r="G107" i="8"/>
  <c r="G109" i="8"/>
  <c r="G110" i="8"/>
  <c r="G111" i="8"/>
  <c r="G112" i="8"/>
  <c r="G113" i="8"/>
  <c r="G114" i="8"/>
  <c r="G115" i="8"/>
  <c r="G117" i="8"/>
  <c r="G118" i="8"/>
  <c r="G119" i="8"/>
  <c r="G120" i="8"/>
  <c r="G121" i="8"/>
  <c r="G122" i="8"/>
  <c r="G123" i="8"/>
  <c r="G125" i="8"/>
  <c r="G126" i="8"/>
  <c r="G127" i="8"/>
  <c r="G128" i="8"/>
  <c r="G129" i="8"/>
  <c r="G130" i="8"/>
  <c r="G131" i="8"/>
  <c r="G133" i="8"/>
  <c r="G134" i="8"/>
  <c r="G135" i="8"/>
  <c r="G136" i="8"/>
  <c r="G137" i="8"/>
  <c r="G138" i="8"/>
  <c r="G139" i="8"/>
  <c r="G141" i="8"/>
  <c r="G142" i="8"/>
  <c r="G143" i="8"/>
  <c r="G144" i="8"/>
  <c r="G145" i="8"/>
  <c r="G146" i="8"/>
  <c r="G147" i="8"/>
  <c r="G149" i="8"/>
  <c r="G150" i="8"/>
  <c r="G151" i="8"/>
  <c r="G152" i="8"/>
  <c r="G153" i="8"/>
  <c r="G154" i="8"/>
  <c r="G155" i="8"/>
  <c r="G157" i="8"/>
  <c r="G158" i="8"/>
  <c r="G159" i="8"/>
  <c r="G160" i="8"/>
  <c r="G161" i="8"/>
  <c r="G162" i="8"/>
  <c r="G163" i="8"/>
  <c r="G165" i="8"/>
  <c r="G166" i="8"/>
  <c r="G167" i="8"/>
  <c r="G168" i="8"/>
  <c r="G169" i="8"/>
  <c r="G170" i="8"/>
  <c r="G171" i="8"/>
  <c r="G173" i="8"/>
  <c r="G174" i="8"/>
  <c r="G175" i="8"/>
  <c r="G176" i="8"/>
  <c r="G177" i="8"/>
  <c r="G178" i="8"/>
  <c r="G179" i="8"/>
  <c r="G181" i="8"/>
  <c r="G182" i="8"/>
  <c r="G183" i="8"/>
  <c r="G184" i="8"/>
  <c r="G185" i="8"/>
  <c r="G186" i="8"/>
  <c r="G187" i="8"/>
  <c r="G189" i="8"/>
  <c r="G190" i="8"/>
  <c r="G191" i="8"/>
  <c r="G192" i="8"/>
  <c r="G193" i="8"/>
  <c r="G194" i="8"/>
  <c r="G195" i="8"/>
  <c r="G197" i="8"/>
  <c r="G198" i="8"/>
  <c r="G199" i="8"/>
  <c r="G200" i="8"/>
  <c r="G201" i="8"/>
  <c r="G202" i="8"/>
  <c r="G203" i="8"/>
  <c r="G205" i="8"/>
  <c r="G206" i="8"/>
  <c r="G207" i="8"/>
  <c r="G208" i="8"/>
  <c r="G209" i="8"/>
  <c r="G210" i="8"/>
  <c r="G211" i="8"/>
  <c r="G213" i="8"/>
  <c r="G214" i="8"/>
  <c r="G215" i="8"/>
  <c r="G216" i="8"/>
  <c r="G217" i="8"/>
  <c r="G218" i="8"/>
  <c r="G219" i="8"/>
  <c r="G221" i="8"/>
  <c r="G222" i="8"/>
  <c r="G223" i="8"/>
  <c r="G224" i="8"/>
  <c r="G225" i="8"/>
  <c r="G226" i="8"/>
  <c r="G227" i="8"/>
  <c r="G229" i="8"/>
  <c r="G230" i="8"/>
  <c r="G231" i="8"/>
  <c r="G232" i="8"/>
  <c r="G233" i="8"/>
  <c r="G234" i="8"/>
  <c r="G235" i="8"/>
  <c r="G237" i="8"/>
  <c r="G238" i="8"/>
  <c r="G239" i="8"/>
  <c r="G240" i="8"/>
  <c r="G241" i="8"/>
  <c r="G242" i="8"/>
  <c r="G243" i="8"/>
  <c r="G245" i="8"/>
  <c r="G246" i="8"/>
  <c r="G247" i="8"/>
  <c r="G248" i="8"/>
  <c r="G249" i="8"/>
  <c r="G250" i="8"/>
  <c r="G251" i="8"/>
  <c r="G253" i="8"/>
  <c r="G254" i="8"/>
  <c r="G255" i="8"/>
  <c r="G256" i="8"/>
  <c r="G257" i="8"/>
  <c r="G258" i="8"/>
  <c r="G6" i="8"/>
  <c r="G7" i="8"/>
  <c r="G8" i="8"/>
  <c r="G9" i="8"/>
  <c r="G10" i="8"/>
  <c r="G12" i="8"/>
  <c r="G14" i="8"/>
  <c r="G15" i="8"/>
  <c r="G16" i="8"/>
  <c r="G17" i="8"/>
  <c r="G18" i="8"/>
  <c r="G20" i="8"/>
  <c r="G21" i="8"/>
  <c r="G22" i="8"/>
  <c r="G23" i="8"/>
  <c r="G24" i="8"/>
  <c r="G25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G246" i="107" s="1"/>
  <c r="J246" i="107" s="1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5" i="107"/>
  <c r="N267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5" i="106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G248" i="105" s="1"/>
  <c r="J248" i="105" s="1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5" i="105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G245" i="104" s="1"/>
  <c r="J245" i="104" s="1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5" i="104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G247" i="103" s="1"/>
  <c r="J247" i="103" s="1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5" i="103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G249" i="102" s="1"/>
  <c r="E250" i="102"/>
  <c r="E251" i="102"/>
  <c r="E252" i="102"/>
  <c r="E253" i="102"/>
  <c r="E254" i="102"/>
  <c r="E255" i="102"/>
  <c r="E256" i="102"/>
  <c r="E257" i="102"/>
  <c r="E258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6" i="102"/>
  <c r="E7" i="102"/>
  <c r="E8" i="102"/>
  <c r="E9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5" i="102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G249" i="101" s="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5" i="101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G244" i="100" s="1"/>
  <c r="J244" i="100" s="1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1" i="100"/>
  <c r="E12" i="100"/>
  <c r="E13" i="100"/>
  <c r="E14" i="100"/>
  <c r="E15" i="100"/>
  <c r="E16" i="100"/>
  <c r="E17" i="100"/>
  <c r="E18" i="100"/>
  <c r="E19" i="100"/>
  <c r="E20" i="100"/>
  <c r="E5" i="100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5" i="99"/>
  <c r="G250" i="98"/>
  <c r="J250" i="98" s="1"/>
  <c r="G251" i="98"/>
  <c r="J251" i="98" s="1"/>
  <c r="G252" i="98"/>
  <c r="J252" i="98" s="1"/>
  <c r="G253" i="98"/>
  <c r="J253" i="98" s="1"/>
  <c r="G254" i="98"/>
  <c r="J254" i="98" s="1"/>
  <c r="G255" i="98"/>
  <c r="J255" i="98" s="1"/>
  <c r="G256" i="98"/>
  <c r="J256" i="98" s="1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G244" i="98" s="1"/>
  <c r="J244" i="98" s="1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6" i="98"/>
  <c r="E7" i="98"/>
  <c r="E8" i="98"/>
  <c r="E9" i="98"/>
  <c r="E11" i="98"/>
  <c r="E12" i="98"/>
  <c r="E13" i="98"/>
  <c r="E14" i="98"/>
  <c r="E15" i="98"/>
  <c r="E16" i="98"/>
  <c r="E17" i="98"/>
  <c r="E18" i="98"/>
  <c r="E19" i="98"/>
  <c r="E20" i="98"/>
  <c r="E5" i="98"/>
  <c r="J250" i="97"/>
  <c r="J253" i="97"/>
  <c r="G246" i="97"/>
  <c r="J246" i="97" s="1"/>
  <c r="G247" i="97"/>
  <c r="J247" i="97" s="1"/>
  <c r="G248" i="97"/>
  <c r="J248" i="97" s="1"/>
  <c r="G249" i="97"/>
  <c r="J249" i="97" s="1"/>
  <c r="G250" i="97"/>
  <c r="G251" i="97"/>
  <c r="J251" i="97" s="1"/>
  <c r="G252" i="97"/>
  <c r="J252" i="97" s="1"/>
  <c r="G253" i="97"/>
  <c r="G254" i="97"/>
  <c r="J254" i="97" s="1"/>
  <c r="G255" i="97"/>
  <c r="J255" i="97" s="1"/>
  <c r="G256" i="97"/>
  <c r="J256" i="97" s="1"/>
  <c r="G257" i="97"/>
  <c r="J257" i="97" s="1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5" i="97"/>
  <c r="G247" i="96"/>
  <c r="J247" i="96" s="1"/>
  <c r="G248" i="96"/>
  <c r="J248" i="96" s="1"/>
  <c r="G249" i="96"/>
  <c r="J249" i="96" s="1"/>
  <c r="G250" i="96"/>
  <c r="J250" i="96" s="1"/>
  <c r="G251" i="96"/>
  <c r="J251" i="96" s="1"/>
  <c r="G252" i="96"/>
  <c r="J252" i="96" s="1"/>
  <c r="G253" i="96"/>
  <c r="J253" i="96" s="1"/>
  <c r="G254" i="96"/>
  <c r="J254" i="96" s="1"/>
  <c r="G255" i="96"/>
  <c r="J255" i="96" s="1"/>
  <c r="G256" i="96"/>
  <c r="J256" i="96" s="1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5" i="96"/>
  <c r="S23" i="8"/>
  <c r="R23" i="8"/>
  <c r="S22" i="8"/>
  <c r="R22" i="8"/>
  <c r="S21" i="8"/>
  <c r="R21" i="8"/>
  <c r="S20" i="8"/>
  <c r="R20" i="8"/>
  <c r="J253" i="95"/>
  <c r="J256" i="95"/>
  <c r="J257" i="95"/>
  <c r="G245" i="95"/>
  <c r="J245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1" i="95"/>
  <c r="J251" i="95" s="1"/>
  <c r="G252" i="95"/>
  <c r="J252" i="95" s="1"/>
  <c r="G253" i="95"/>
  <c r="G254" i="95"/>
  <c r="J254" i="95" s="1"/>
  <c r="G255" i="95"/>
  <c r="J255" i="95" s="1"/>
  <c r="G256" i="95"/>
  <c r="G257" i="95"/>
  <c r="G258" i="95"/>
  <c r="J258" i="95" s="1"/>
  <c r="E247" i="95"/>
  <c r="E248" i="95"/>
  <c r="E249" i="95"/>
  <c r="E250" i="95"/>
  <c r="E251" i="95"/>
  <c r="E252" i="95"/>
  <c r="E253" i="95"/>
  <c r="E254" i="95"/>
  <c r="E255" i="95"/>
  <c r="E256" i="95"/>
  <c r="E257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G244" i="95" s="1"/>
  <c r="J244" i="95" s="1"/>
  <c r="E245" i="95"/>
  <c r="E246" i="95"/>
  <c r="E258" i="95"/>
  <c r="E6" i="95"/>
  <c r="E7" i="95"/>
  <c r="E8" i="95"/>
  <c r="E9" i="95"/>
  <c r="E11" i="95"/>
  <c r="E12" i="95"/>
  <c r="E13" i="95"/>
  <c r="E14" i="95"/>
  <c r="E15" i="95"/>
  <c r="E16" i="95"/>
  <c r="E17" i="95"/>
  <c r="E18" i="95"/>
  <c r="E19" i="95"/>
  <c r="E20" i="95"/>
  <c r="E5" i="95"/>
  <c r="G245" i="94"/>
  <c r="J245" i="94" s="1"/>
  <c r="G246" i="94"/>
  <c r="J246" i="94" s="1"/>
  <c r="G247" i="94"/>
  <c r="J247" i="94" s="1"/>
  <c r="G248" i="94"/>
  <c r="J248" i="94" s="1"/>
  <c r="G249" i="94"/>
  <c r="J249" i="94" s="1"/>
  <c r="G250" i="94"/>
  <c r="J250" i="94" s="1"/>
  <c r="G251" i="94"/>
  <c r="J251" i="94" s="1"/>
  <c r="G252" i="94"/>
  <c r="J252" i="94" s="1"/>
  <c r="G253" i="94"/>
  <c r="J253" i="94" s="1"/>
  <c r="G254" i="94"/>
  <c r="J254" i="94" s="1"/>
  <c r="G255" i="94"/>
  <c r="J255" i="94" s="1"/>
  <c r="G256" i="94"/>
  <c r="J256" i="94" s="1"/>
  <c r="G257" i="94"/>
  <c r="J257" i="94" s="1"/>
  <c r="G258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6" i="94"/>
  <c r="E7" i="94"/>
  <c r="E8" i="94"/>
  <c r="E9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5" i="94"/>
  <c r="G246" i="93"/>
  <c r="J246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G252" i="93"/>
  <c r="J252" i="93" s="1"/>
  <c r="G253" i="93"/>
  <c r="J253" i="93" s="1"/>
  <c r="G254" i="93"/>
  <c r="J254" i="93" s="1"/>
  <c r="G255" i="93"/>
  <c r="J255" i="93" s="1"/>
  <c r="G256" i="93"/>
  <c r="J256" i="93" s="1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2" i="93"/>
  <c r="E13" i="93"/>
  <c r="E14" i="93"/>
  <c r="E15" i="93"/>
  <c r="E16" i="93"/>
  <c r="E17" i="93"/>
  <c r="E18" i="93"/>
  <c r="E19" i="93"/>
  <c r="E20" i="93"/>
  <c r="E21" i="93"/>
  <c r="E22" i="93"/>
  <c r="E5" i="93"/>
  <c r="G234" i="92"/>
  <c r="G235" i="92"/>
  <c r="G236" i="92"/>
  <c r="G237" i="92"/>
  <c r="G238" i="92"/>
  <c r="J238" i="92" s="1"/>
  <c r="G239" i="92"/>
  <c r="J239" i="92" s="1"/>
  <c r="G240" i="92"/>
  <c r="J240" i="92" s="1"/>
  <c r="G241" i="92"/>
  <c r="J241" i="92" s="1"/>
  <c r="G242" i="92"/>
  <c r="G243" i="92"/>
  <c r="G244" i="92"/>
  <c r="G245" i="92"/>
  <c r="G246" i="92"/>
  <c r="G247" i="92"/>
  <c r="J247" i="92" s="1"/>
  <c r="G248" i="92"/>
  <c r="J248" i="92" s="1"/>
  <c r="G249" i="92"/>
  <c r="J249" i="92" s="1"/>
  <c r="G250" i="92"/>
  <c r="G251" i="92"/>
  <c r="J251" i="92" s="1"/>
  <c r="G252" i="92"/>
  <c r="G253" i="92"/>
  <c r="G254" i="92"/>
  <c r="J254" i="92" s="1"/>
  <c r="G255" i="92"/>
  <c r="J255" i="92" s="1"/>
  <c r="G256" i="92"/>
  <c r="J256" i="92" s="1"/>
  <c r="J237" i="92"/>
  <c r="J242" i="92"/>
  <c r="J243" i="92"/>
  <c r="J244" i="92"/>
  <c r="J245" i="92"/>
  <c r="J246" i="92"/>
  <c r="J250" i="92"/>
  <c r="J252" i="92"/>
  <c r="J253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5" i="91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G247" i="90" s="1"/>
  <c r="J247" i="90" s="1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5" i="90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G250" i="89" s="1"/>
  <c r="J250" i="89" s="1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5" i="89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G244" i="88" s="1"/>
  <c r="J244" i="88" s="1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5" i="88"/>
  <c r="P150" i="87"/>
  <c r="P151" i="87"/>
  <c r="P152" i="87"/>
  <c r="P153" i="87"/>
  <c r="P154" i="87"/>
  <c r="P155" i="87"/>
  <c r="P15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G250" i="87" s="1"/>
  <c r="J250" i="87" s="1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5" i="87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5" i="86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G249" i="85" s="1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5" i="85"/>
  <c r="K258" i="8"/>
  <c r="E258" i="8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G245" i="84" s="1"/>
  <c r="J245" i="84" s="1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5" i="84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G250" i="83" s="1"/>
  <c r="J250" i="83" s="1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5" i="83"/>
  <c r="J252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G245" i="82" s="1"/>
  <c r="J245" i="82" s="1"/>
  <c r="E246" i="82"/>
  <c r="E247" i="82"/>
  <c r="E248" i="82"/>
  <c r="E249" i="82"/>
  <c r="E250" i="82"/>
  <c r="E251" i="82"/>
  <c r="G251" i="82" s="1"/>
  <c r="J251" i="82" s="1"/>
  <c r="E252" i="82"/>
  <c r="E253" i="82"/>
  <c r="E254" i="82"/>
  <c r="E255" i="82"/>
  <c r="E256" i="82"/>
  <c r="E257" i="82"/>
  <c r="E258" i="82"/>
  <c r="E5" i="82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G245" i="81" s="1"/>
  <c r="J245" i="81" s="1"/>
  <c r="E246" i="81"/>
  <c r="G246" i="81" s="1"/>
  <c r="J246" i="81" s="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5" i="81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G245" i="80" s="1"/>
  <c r="J245" i="80" s="1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5" i="80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G243" i="79" s="1"/>
  <c r="J243" i="79" s="1"/>
  <c r="E244" i="79"/>
  <c r="E245" i="79"/>
  <c r="E246" i="79"/>
  <c r="E247" i="79"/>
  <c r="E248" i="79"/>
  <c r="E249" i="79"/>
  <c r="E250" i="79"/>
  <c r="E251" i="79"/>
  <c r="G251" i="79" s="1"/>
  <c r="J251" i="79" s="1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5" i="79"/>
  <c r="J25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G246" i="78" s="1"/>
  <c r="J246" i="78" s="1"/>
  <c r="E247" i="78"/>
  <c r="E248" i="78"/>
  <c r="E249" i="78"/>
  <c r="E250" i="78"/>
  <c r="E251" i="78"/>
  <c r="G251" i="78" s="1"/>
  <c r="J251" i="78" s="1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5" i="78"/>
  <c r="J243" i="74"/>
  <c r="J244" i="74"/>
  <c r="J245" i="74"/>
  <c r="J246" i="74"/>
  <c r="J247" i="74"/>
  <c r="J248" i="74"/>
  <c r="E248" i="77" s="1"/>
  <c r="G248" i="77" s="1"/>
  <c r="J248" i="77" s="1"/>
  <c r="J249" i="74"/>
  <c r="J250" i="74"/>
  <c r="E250" i="77" s="1"/>
  <c r="G250" i="77" s="1"/>
  <c r="J250" i="77" s="1"/>
  <c r="J251" i="74"/>
  <c r="J252" i="74"/>
  <c r="J253" i="74"/>
  <c r="J254" i="74"/>
  <c r="J255" i="74"/>
  <c r="J256" i="74"/>
  <c r="E237" i="77"/>
  <c r="E238" i="77"/>
  <c r="E239" i="77"/>
  <c r="E240" i="77"/>
  <c r="E241" i="77"/>
  <c r="E242" i="77"/>
  <c r="E243" i="77"/>
  <c r="E244" i="77"/>
  <c r="G244" i="77" s="1"/>
  <c r="J244" i="77" s="1"/>
  <c r="E245" i="77"/>
  <c r="E246" i="77"/>
  <c r="E247" i="77"/>
  <c r="E249" i="77"/>
  <c r="G251" i="80"/>
  <c r="J251" i="80" s="1"/>
  <c r="G251" i="81"/>
  <c r="J251" i="81" s="1"/>
  <c r="G251" i="83"/>
  <c r="J251" i="83" s="1"/>
  <c r="G251" i="84"/>
  <c r="J251" i="84" s="1"/>
  <c r="G251" i="85"/>
  <c r="J251" i="85" s="1"/>
  <c r="G251" i="86"/>
  <c r="J251" i="86" s="1"/>
  <c r="G251" i="87"/>
  <c r="J251" i="87" s="1"/>
  <c r="G251" i="88"/>
  <c r="J251" i="88" s="1"/>
  <c r="G251" i="89"/>
  <c r="J251" i="89" s="1"/>
  <c r="G251" i="90"/>
  <c r="J251" i="90" s="1"/>
  <c r="G251" i="91"/>
  <c r="J251" i="91" s="1"/>
  <c r="G251" i="99"/>
  <c r="J251" i="99" s="1"/>
  <c r="G251" i="100"/>
  <c r="J251" i="100" s="1"/>
  <c r="G251" i="101"/>
  <c r="J251" i="101" s="1"/>
  <c r="G251" i="102"/>
  <c r="J251" i="102" s="1"/>
  <c r="G251" i="103" s="1"/>
  <c r="J251" i="103" s="1"/>
  <c r="G251" i="104"/>
  <c r="J251" i="104" s="1"/>
  <c r="G251" i="105"/>
  <c r="J251" i="105" s="1"/>
  <c r="G251" i="106"/>
  <c r="J251" i="106" s="1"/>
  <c r="G251" i="107" s="1"/>
  <c r="J251" i="107" s="1"/>
  <c r="E251" i="77"/>
  <c r="G251" i="77" s="1"/>
  <c r="J251" i="77" s="1"/>
  <c r="G251" i="74"/>
  <c r="P94" i="107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258" i="95"/>
  <c r="M259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P94" i="96"/>
  <c r="P94" i="102"/>
  <c r="P94" i="104"/>
  <c r="P94" i="105"/>
  <c r="P94" i="106"/>
  <c r="G250" i="78"/>
  <c r="J250" i="78" s="1"/>
  <c r="G249" i="78"/>
  <c r="J249" i="78" s="1"/>
  <c r="G248" i="78"/>
  <c r="J248" i="78" s="1"/>
  <c r="G247" i="78"/>
  <c r="J247" i="78" s="1"/>
  <c r="G245" i="78"/>
  <c r="J245" i="78" s="1"/>
  <c r="G244" i="78"/>
  <c r="J244" i="78" s="1"/>
  <c r="G243" i="78"/>
  <c r="J243" i="78" s="1"/>
  <c r="G250" i="79"/>
  <c r="J250" i="79" s="1"/>
  <c r="G249" i="79"/>
  <c r="G248" i="79"/>
  <c r="J248" i="79" s="1"/>
  <c r="G247" i="79"/>
  <c r="J247" i="79" s="1"/>
  <c r="G246" i="79"/>
  <c r="J246" i="79" s="1"/>
  <c r="G245" i="79"/>
  <c r="J245" i="79" s="1"/>
  <c r="G244" i="79"/>
  <c r="J244" i="79" s="1"/>
  <c r="G250" i="80"/>
  <c r="J250" i="80" s="1"/>
  <c r="G249" i="80"/>
  <c r="G248" i="80"/>
  <c r="J248" i="80" s="1"/>
  <c r="G247" i="80"/>
  <c r="J247" i="80" s="1"/>
  <c r="G246" i="80"/>
  <c r="J246" i="80" s="1"/>
  <c r="G244" i="80"/>
  <c r="J244" i="80" s="1"/>
  <c r="G243" i="80"/>
  <c r="J243" i="80" s="1"/>
  <c r="G250" i="81"/>
  <c r="J250" i="81" s="1"/>
  <c r="G249" i="81"/>
  <c r="G248" i="81"/>
  <c r="J248" i="81" s="1"/>
  <c r="G247" i="81"/>
  <c r="J247" i="81" s="1"/>
  <c r="G244" i="81"/>
  <c r="J244" i="81" s="1"/>
  <c r="G243" i="81"/>
  <c r="J243" i="81" s="1"/>
  <c r="G250" i="82"/>
  <c r="J250" i="82" s="1"/>
  <c r="G249" i="82"/>
  <c r="J249" i="82" s="1"/>
  <c r="G248" i="82"/>
  <c r="J248" i="82" s="1"/>
  <c r="G247" i="82"/>
  <c r="J247" i="82" s="1"/>
  <c r="G246" i="82"/>
  <c r="J246" i="82" s="1"/>
  <c r="G244" i="82"/>
  <c r="J244" i="82" s="1"/>
  <c r="G243" i="82"/>
  <c r="J243" i="82" s="1"/>
  <c r="G249" i="83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G248" i="84"/>
  <c r="J248" i="84" s="1"/>
  <c r="G247" i="84"/>
  <c r="J247" i="84" s="1"/>
  <c r="G246" i="84"/>
  <c r="J246" i="84" s="1"/>
  <c r="G244" i="84"/>
  <c r="J244" i="84" s="1"/>
  <c r="G243" i="84"/>
  <c r="J243" i="84" s="1"/>
  <c r="G250" i="85"/>
  <c r="J250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49" i="87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G248" i="88"/>
  <c r="J248" i="88" s="1"/>
  <c r="G247" i="88"/>
  <c r="J247" i="88" s="1"/>
  <c r="G246" i="88"/>
  <c r="J246" i="88" s="1"/>
  <c r="G245" i="88"/>
  <c r="J245" i="88" s="1"/>
  <c r="G243" i="88"/>
  <c r="J243" i="88" s="1"/>
  <c r="G249" i="89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9" i="90"/>
  <c r="G248" i="90"/>
  <c r="J248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45" i="93"/>
  <c r="J245" i="93" s="1"/>
  <c r="G244" i="93"/>
  <c r="J244" i="93" s="1"/>
  <c r="G243" i="93"/>
  <c r="J243" i="93" s="1"/>
  <c r="G244" i="94"/>
  <c r="J244" i="94" s="1"/>
  <c r="G243" i="94"/>
  <c r="J243" i="94" s="1"/>
  <c r="G243" i="95"/>
  <c r="J243" i="95" s="1"/>
  <c r="G246" i="96"/>
  <c r="J246" i="96" s="1"/>
  <c r="G245" i="96"/>
  <c r="J245" i="96" s="1"/>
  <c r="G244" i="96"/>
  <c r="J244" i="96" s="1"/>
  <c r="G243" i="96"/>
  <c r="J243" i="96" s="1"/>
  <c r="G245" i="97"/>
  <c r="J245" i="97" s="1"/>
  <c r="G244" i="97"/>
  <c r="J244" i="97" s="1"/>
  <c r="G243" i="97"/>
  <c r="J243" i="97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3" i="98"/>
  <c r="J243" i="98" s="1"/>
  <c r="G250" i="99"/>
  <c r="J250" i="99" s="1"/>
  <c r="G249" i="99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G248" i="100"/>
  <c r="J248" i="100" s="1"/>
  <c r="G247" i="100"/>
  <c r="J247" i="100" s="1"/>
  <c r="G246" i="100"/>
  <c r="J246" i="100" s="1"/>
  <c r="G245" i="100"/>
  <c r="J245" i="100" s="1"/>
  <c r="G243" i="100"/>
  <c r="J243" i="100" s="1"/>
  <c r="G250" i="101"/>
  <c r="J250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8" i="102"/>
  <c r="J248" i="102" s="1"/>
  <c r="G247" i="102"/>
  <c r="J247" i="102" s="1"/>
  <c r="J246" i="102"/>
  <c r="G246" i="102"/>
  <c r="G245" i="102"/>
  <c r="J245" i="102" s="1"/>
  <c r="G244" i="102"/>
  <c r="J244" i="102" s="1"/>
  <c r="G243" i="102"/>
  <c r="J243" i="102" s="1"/>
  <c r="G250" i="103"/>
  <c r="J250" i="103" s="1"/>
  <c r="G249" i="103"/>
  <c r="G248" i="103"/>
  <c r="J248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G248" i="104"/>
  <c r="J248" i="104" s="1"/>
  <c r="G247" i="104"/>
  <c r="J247" i="104" s="1"/>
  <c r="G246" i="104"/>
  <c r="J246" i="104" s="1"/>
  <c r="G244" i="104"/>
  <c r="J244" i="104" s="1"/>
  <c r="G243" i="104"/>
  <c r="J243" i="104" s="1"/>
  <c r="G250" i="105"/>
  <c r="J250" i="105" s="1"/>
  <c r="G249" i="105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G248" i="107"/>
  <c r="J248" i="107" s="1"/>
  <c r="G247" i="107"/>
  <c r="J247" i="107" s="1"/>
  <c r="G245" i="107"/>
  <c r="J245" i="107" s="1"/>
  <c r="G244" i="107"/>
  <c r="J244" i="107" s="1"/>
  <c r="G243" i="107"/>
  <c r="J243" i="107" s="1"/>
  <c r="G249" i="77"/>
  <c r="J249" i="77" s="1"/>
  <c r="G247" i="77"/>
  <c r="J247" i="77" s="1"/>
  <c r="G246" i="77"/>
  <c r="J246" i="77" s="1"/>
  <c r="G245" i="77"/>
  <c r="J245" i="77" s="1"/>
  <c r="G243" i="77"/>
  <c r="J243" i="77" s="1"/>
  <c r="G249" i="74"/>
  <c r="G248" i="74"/>
  <c r="G247" i="74"/>
  <c r="G246" i="74"/>
  <c r="G245" i="74"/>
  <c r="G244" i="74"/>
  <c r="G243" i="74"/>
  <c r="E236" i="77" l="1"/>
  <c r="P94" i="101"/>
  <c r="M94" i="103"/>
  <c r="P94" i="103" s="1"/>
  <c r="P249" i="8"/>
  <c r="P250" i="8"/>
  <c r="P251" i="8"/>
  <c r="P252" i="8"/>
  <c r="P253" i="8"/>
  <c r="P257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R257" i="95"/>
  <c r="P257" i="95"/>
  <c r="R257" i="96"/>
  <c r="M257" i="96"/>
  <c r="P257" i="96" s="1"/>
  <c r="G257" i="96"/>
  <c r="J257" i="96" s="1"/>
  <c r="R257" i="97"/>
  <c r="M257" i="97"/>
  <c r="P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P257" i="82"/>
  <c r="M257" i="82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G253" i="74"/>
  <c r="E253" i="77" s="1"/>
  <c r="R252" i="74"/>
  <c r="M252" i="74"/>
  <c r="P252" i="74" s="1"/>
  <c r="R251" i="74"/>
  <c r="M251" i="74"/>
  <c r="P251" i="74" s="1"/>
  <c r="R250" i="74"/>
  <c r="M250" i="74"/>
  <c r="P250" i="74" s="1"/>
  <c r="G250" i="74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R252" i="85"/>
  <c r="M252" i="85"/>
  <c r="R251" i="85"/>
  <c r="M251" i="85"/>
  <c r="R250" i="85"/>
  <c r="M250" i="85"/>
  <c r="R249" i="85"/>
  <c r="M249" i="85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R245" i="85"/>
  <c r="M245" i="85"/>
  <c r="R244" i="85"/>
  <c r="M244" i="85"/>
  <c r="R243" i="85"/>
  <c r="M243" i="85"/>
  <c r="R242" i="85"/>
  <c r="M242" i="85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R241" i="85"/>
  <c r="M241" i="85"/>
  <c r="R240" i="85"/>
  <c r="M240" i="85"/>
  <c r="R239" i="85"/>
  <c r="M239" i="85"/>
  <c r="R238" i="85"/>
  <c r="M238" i="85"/>
  <c r="R237" i="85"/>
  <c r="M237" i="85"/>
  <c r="R236" i="85"/>
  <c r="M236" i="85"/>
  <c r="R235" i="85"/>
  <c r="M235" i="85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P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41" i="85" l="1"/>
  <c r="P238" i="85"/>
  <c r="P244" i="85"/>
  <c r="P174" i="85"/>
  <c r="P247" i="85"/>
  <c r="P250" i="85"/>
  <c r="P245" i="85"/>
  <c r="P87" i="85"/>
  <c r="P235" i="85"/>
  <c r="P236" i="85"/>
  <c r="P240" i="85"/>
  <c r="P242" i="85"/>
  <c r="P246" i="85"/>
  <c r="P257" i="85"/>
  <c r="P252" i="85"/>
  <c r="P102" i="85"/>
  <c r="P237" i="85"/>
  <c r="P243" i="85"/>
  <c r="P88" i="85"/>
  <c r="P239" i="85"/>
  <c r="P249" i="85"/>
  <c r="P253" i="85"/>
  <c r="P251" i="85"/>
  <c r="E87" i="77"/>
  <c r="G259" i="8"/>
  <c r="M259" i="8"/>
  <c r="J259" i="8"/>
  <c r="P237" i="82"/>
  <c r="P87" i="77"/>
  <c r="P241" i="78"/>
  <c r="P242" i="77"/>
  <c r="P238" i="77"/>
  <c r="G242" i="77"/>
  <c r="J242" i="77" s="1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E254" i="77" s="1"/>
  <c r="G255" i="74"/>
  <c r="E255" i="77" s="1"/>
  <c r="G256" i="74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M155" i="87"/>
  <c r="M154" i="87"/>
  <c r="M153" i="87"/>
  <c r="M152" i="87"/>
  <c r="M151" i="87"/>
  <c r="M150" i="87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M207" i="85"/>
  <c r="M189" i="85"/>
  <c r="M188" i="85"/>
  <c r="M187" i="85"/>
  <c r="M105" i="85"/>
  <c r="M104" i="85"/>
  <c r="M103" i="85"/>
  <c r="M82" i="85"/>
  <c r="M173" i="85"/>
  <c r="M258" i="85"/>
  <c r="M256" i="85"/>
  <c r="M255" i="85"/>
  <c r="M254" i="85"/>
  <c r="M248" i="85"/>
  <c r="M234" i="85"/>
  <c r="M233" i="85"/>
  <c r="M232" i="85"/>
  <c r="M231" i="85"/>
  <c r="M230" i="85"/>
  <c r="M229" i="85"/>
  <c r="M228" i="85"/>
  <c r="M227" i="85"/>
  <c r="M226" i="85"/>
  <c r="M225" i="85"/>
  <c r="M224" i="85"/>
  <c r="M223" i="85"/>
  <c r="M222" i="85"/>
  <c r="M221" i="85"/>
  <c r="M220" i="85"/>
  <c r="M219" i="85"/>
  <c r="M218" i="85"/>
  <c r="M217" i="85"/>
  <c r="M216" i="85"/>
  <c r="M215" i="85"/>
  <c r="M214" i="85"/>
  <c r="M213" i="85"/>
  <c r="M212" i="85"/>
  <c r="M211" i="85"/>
  <c r="M210" i="85"/>
  <c r="M209" i="85"/>
  <c r="M208" i="85"/>
  <c r="M206" i="85"/>
  <c r="M205" i="85"/>
  <c r="M204" i="85"/>
  <c r="M203" i="85"/>
  <c r="M202" i="85"/>
  <c r="M201" i="85"/>
  <c r="M200" i="85"/>
  <c r="M199" i="85"/>
  <c r="M198" i="85"/>
  <c r="M197" i="85"/>
  <c r="M196" i="85"/>
  <c r="M195" i="85"/>
  <c r="M194" i="85"/>
  <c r="M193" i="85"/>
  <c r="M192" i="85"/>
  <c r="M191" i="85"/>
  <c r="M190" i="85"/>
  <c r="M186" i="85"/>
  <c r="M185" i="85"/>
  <c r="M184" i="85"/>
  <c r="M183" i="85"/>
  <c r="M182" i="85"/>
  <c r="M181" i="85"/>
  <c r="M180" i="85"/>
  <c r="M179" i="85"/>
  <c r="M178" i="85"/>
  <c r="M177" i="85"/>
  <c r="M176" i="85"/>
  <c r="M175" i="85"/>
  <c r="M172" i="85"/>
  <c r="M171" i="85"/>
  <c r="M170" i="85"/>
  <c r="M169" i="85"/>
  <c r="M168" i="85"/>
  <c r="M167" i="85"/>
  <c r="M166" i="85"/>
  <c r="M165" i="85"/>
  <c r="M164" i="85"/>
  <c r="M163" i="85"/>
  <c r="M162" i="85"/>
  <c r="M161" i="85"/>
  <c r="M160" i="85"/>
  <c r="M159" i="85"/>
  <c r="M158" i="85"/>
  <c r="M157" i="85"/>
  <c r="M156" i="85"/>
  <c r="M155" i="85"/>
  <c r="M154" i="85"/>
  <c r="M153" i="85"/>
  <c r="M152" i="85"/>
  <c r="M151" i="85"/>
  <c r="M150" i="85"/>
  <c r="M149" i="85"/>
  <c r="M148" i="85"/>
  <c r="M147" i="85"/>
  <c r="M146" i="85"/>
  <c r="M145" i="85"/>
  <c r="M144" i="85"/>
  <c r="M143" i="85"/>
  <c r="M142" i="85"/>
  <c r="M141" i="85"/>
  <c r="M140" i="85"/>
  <c r="M139" i="85"/>
  <c r="M138" i="85"/>
  <c r="M137" i="85"/>
  <c r="M136" i="85"/>
  <c r="M135" i="85"/>
  <c r="M134" i="85"/>
  <c r="M133" i="85"/>
  <c r="M132" i="85"/>
  <c r="M131" i="85"/>
  <c r="M130" i="85"/>
  <c r="M129" i="85"/>
  <c r="M128" i="85"/>
  <c r="M127" i="85"/>
  <c r="M126" i="85"/>
  <c r="M125" i="85"/>
  <c r="M124" i="85"/>
  <c r="M123" i="85"/>
  <c r="M122" i="85"/>
  <c r="M121" i="85"/>
  <c r="M120" i="85"/>
  <c r="M119" i="85"/>
  <c r="M118" i="85"/>
  <c r="M117" i="85"/>
  <c r="M116" i="85"/>
  <c r="M115" i="85"/>
  <c r="M114" i="85"/>
  <c r="M113" i="85"/>
  <c r="M112" i="85"/>
  <c r="M111" i="85"/>
  <c r="M110" i="85"/>
  <c r="M109" i="85"/>
  <c r="M108" i="85"/>
  <c r="M107" i="85"/>
  <c r="M106" i="85"/>
  <c r="M101" i="85"/>
  <c r="M100" i="85"/>
  <c r="M99" i="85"/>
  <c r="M98" i="85"/>
  <c r="M97" i="85"/>
  <c r="M96" i="85"/>
  <c r="M95" i="85"/>
  <c r="M93" i="85"/>
  <c r="M92" i="85"/>
  <c r="M91" i="85"/>
  <c r="M90" i="85"/>
  <c r="M89" i="85"/>
  <c r="M86" i="85"/>
  <c r="M85" i="85"/>
  <c r="M84" i="85"/>
  <c r="M83" i="85"/>
  <c r="M81" i="85"/>
  <c r="M80" i="85"/>
  <c r="M79" i="85"/>
  <c r="M78" i="85"/>
  <c r="M77" i="85"/>
  <c r="M75" i="85"/>
  <c r="M74" i="85"/>
  <c r="M73" i="85"/>
  <c r="M72" i="85"/>
  <c r="M71" i="85"/>
  <c r="M70" i="85"/>
  <c r="M69" i="85"/>
  <c r="M68" i="85"/>
  <c r="M67" i="85"/>
  <c r="M66" i="85"/>
  <c r="M65" i="85"/>
  <c r="M64" i="85"/>
  <c r="M63" i="85"/>
  <c r="M62" i="85"/>
  <c r="M61" i="85"/>
  <c r="M60" i="85"/>
  <c r="M59" i="85"/>
  <c r="M58" i="85"/>
  <c r="M57" i="85"/>
  <c r="M56" i="85"/>
  <c r="M55" i="85"/>
  <c r="M54" i="85"/>
  <c r="M53" i="85"/>
  <c r="M52" i="85"/>
  <c r="M51" i="85"/>
  <c r="M50" i="85"/>
  <c r="M49" i="85"/>
  <c r="M48" i="85"/>
  <c r="M47" i="85"/>
  <c r="M46" i="85"/>
  <c r="M45" i="85"/>
  <c r="M44" i="85"/>
  <c r="M43" i="85"/>
  <c r="M42" i="85"/>
  <c r="M41" i="85"/>
  <c r="M40" i="85"/>
  <c r="M39" i="85"/>
  <c r="M38" i="85"/>
  <c r="M37" i="85"/>
  <c r="M36" i="85"/>
  <c r="M35" i="85"/>
  <c r="M34" i="85"/>
  <c r="M33" i="85"/>
  <c r="M32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M18" i="85"/>
  <c r="M17" i="85"/>
  <c r="M16" i="85"/>
  <c r="M15" i="85"/>
  <c r="M14" i="85"/>
  <c r="M13" i="85"/>
  <c r="M12" i="85"/>
  <c r="M11" i="85"/>
  <c r="M10" i="85"/>
  <c r="M9" i="85"/>
  <c r="M8" i="85"/>
  <c r="M7" i="85"/>
  <c r="M6" i="85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7" i="85" l="1"/>
  <c r="P43" i="85"/>
  <c r="P59" i="85"/>
  <c r="P75" i="85"/>
  <c r="P116" i="85"/>
  <c r="P156" i="85"/>
  <c r="P172" i="85"/>
  <c r="P193" i="85"/>
  <c r="P210" i="85"/>
  <c r="P234" i="85"/>
  <c r="P12" i="85"/>
  <c r="P20" i="85"/>
  <c r="P28" i="85"/>
  <c r="P36" i="85"/>
  <c r="P44" i="85"/>
  <c r="P52" i="85"/>
  <c r="P60" i="85"/>
  <c r="P68" i="85"/>
  <c r="P77" i="85"/>
  <c r="P86" i="85"/>
  <c r="P97" i="85"/>
  <c r="P109" i="85"/>
  <c r="P117" i="85"/>
  <c r="P125" i="85"/>
  <c r="P141" i="85"/>
  <c r="P149" i="85"/>
  <c r="P157" i="85"/>
  <c r="P165" i="85"/>
  <c r="P175" i="85"/>
  <c r="P183" i="85"/>
  <c r="P194" i="85"/>
  <c r="P202" i="85"/>
  <c r="P211" i="85"/>
  <c r="P219" i="85"/>
  <c r="P227" i="85"/>
  <c r="P248" i="85"/>
  <c r="P104" i="85"/>
  <c r="P85" i="85"/>
  <c r="P13" i="85"/>
  <c r="P21" i="85"/>
  <c r="P29" i="85"/>
  <c r="P37" i="85"/>
  <c r="P45" i="85"/>
  <c r="P53" i="85"/>
  <c r="P61" i="85"/>
  <c r="P69" i="85"/>
  <c r="P78" i="85"/>
  <c r="P89" i="85"/>
  <c r="P98" i="85"/>
  <c r="P110" i="85"/>
  <c r="P118" i="85"/>
  <c r="P126" i="85"/>
  <c r="P134" i="85"/>
  <c r="P142" i="85"/>
  <c r="P150" i="85"/>
  <c r="P158" i="85"/>
  <c r="P166" i="85"/>
  <c r="P176" i="85"/>
  <c r="P184" i="85"/>
  <c r="P195" i="85"/>
  <c r="P203" i="85"/>
  <c r="P212" i="85"/>
  <c r="P220" i="85"/>
  <c r="P228" i="85"/>
  <c r="P254" i="85"/>
  <c r="P105" i="85"/>
  <c r="P11" i="85"/>
  <c r="P140" i="85"/>
  <c r="P14" i="85"/>
  <c r="P30" i="85"/>
  <c r="P38" i="85"/>
  <c r="P46" i="85"/>
  <c r="P54" i="85"/>
  <c r="P62" i="85"/>
  <c r="P70" i="85"/>
  <c r="P79" i="85"/>
  <c r="P90" i="85"/>
  <c r="P99" i="85"/>
  <c r="P111" i="85"/>
  <c r="P119" i="85"/>
  <c r="P127" i="85"/>
  <c r="P135" i="85"/>
  <c r="P143" i="85"/>
  <c r="P151" i="85"/>
  <c r="P159" i="85"/>
  <c r="P167" i="85"/>
  <c r="P177" i="85"/>
  <c r="P185" i="85"/>
  <c r="P196" i="85"/>
  <c r="P204" i="85"/>
  <c r="P213" i="85"/>
  <c r="P221" i="85"/>
  <c r="P229" i="85"/>
  <c r="P255" i="85"/>
  <c r="P187" i="85"/>
  <c r="P103" i="85"/>
  <c r="P7" i="85"/>
  <c r="P15" i="85"/>
  <c r="P23" i="85"/>
  <c r="P31" i="85"/>
  <c r="P39" i="85"/>
  <c r="P47" i="85"/>
  <c r="P55" i="85"/>
  <c r="P63" i="85"/>
  <c r="P71" i="85"/>
  <c r="P91" i="85"/>
  <c r="P100" i="85"/>
  <c r="P112" i="85"/>
  <c r="P120" i="85"/>
  <c r="P128" i="85"/>
  <c r="P136" i="85"/>
  <c r="P144" i="85"/>
  <c r="P160" i="85"/>
  <c r="P168" i="85"/>
  <c r="P178" i="85"/>
  <c r="P186" i="85"/>
  <c r="P197" i="85"/>
  <c r="P205" i="85"/>
  <c r="P214" i="85"/>
  <c r="P222" i="85"/>
  <c r="P230" i="85"/>
  <c r="P256" i="85"/>
  <c r="P188" i="85"/>
  <c r="P108" i="85"/>
  <c r="P8" i="85"/>
  <c r="P16" i="85"/>
  <c r="P24" i="85"/>
  <c r="P48" i="85"/>
  <c r="P56" i="85"/>
  <c r="P64" i="85"/>
  <c r="P72" i="85"/>
  <c r="P81" i="85"/>
  <c r="P92" i="85"/>
  <c r="P101" i="85"/>
  <c r="P113" i="85"/>
  <c r="P121" i="85"/>
  <c r="P129" i="85"/>
  <c r="P137" i="85"/>
  <c r="P145" i="85"/>
  <c r="P153" i="85"/>
  <c r="P161" i="85"/>
  <c r="P169" i="85"/>
  <c r="P179" i="85"/>
  <c r="P190" i="85"/>
  <c r="P198" i="85"/>
  <c r="P206" i="85"/>
  <c r="P215" i="85"/>
  <c r="P223" i="85"/>
  <c r="P231" i="85"/>
  <c r="P258" i="85"/>
  <c r="P189" i="85"/>
  <c r="P19" i="85"/>
  <c r="P35" i="85"/>
  <c r="P51" i="85"/>
  <c r="P67" i="85"/>
  <c r="P96" i="85"/>
  <c r="P124" i="85"/>
  <c r="P148" i="85"/>
  <c r="P164" i="85"/>
  <c r="P182" i="85"/>
  <c r="P201" i="85"/>
  <c r="P218" i="85"/>
  <c r="P226" i="85"/>
  <c r="P9" i="85"/>
  <c r="P17" i="85"/>
  <c r="P25" i="85"/>
  <c r="P33" i="85"/>
  <c r="P49" i="85"/>
  <c r="P57" i="85"/>
  <c r="P65" i="85"/>
  <c r="P73" i="85"/>
  <c r="P83" i="85"/>
  <c r="P93" i="85"/>
  <c r="P106" i="85"/>
  <c r="P114" i="85"/>
  <c r="P122" i="85"/>
  <c r="P130" i="85"/>
  <c r="P138" i="85"/>
  <c r="P146" i="85"/>
  <c r="P154" i="85"/>
  <c r="P162" i="85"/>
  <c r="P170" i="85"/>
  <c r="P180" i="85"/>
  <c r="P191" i="85"/>
  <c r="P199" i="85"/>
  <c r="P208" i="85"/>
  <c r="P216" i="85"/>
  <c r="P224" i="85"/>
  <c r="P232" i="85"/>
  <c r="P173" i="85"/>
  <c r="P207" i="85"/>
  <c r="P10" i="85"/>
  <c r="P18" i="85"/>
  <c r="P26" i="85"/>
  <c r="P34" i="85"/>
  <c r="P42" i="85"/>
  <c r="P50" i="85"/>
  <c r="P58" i="85"/>
  <c r="P66" i="85"/>
  <c r="P74" i="85"/>
  <c r="P84" i="85"/>
  <c r="P95" i="85"/>
  <c r="P107" i="85"/>
  <c r="P123" i="85"/>
  <c r="P139" i="85"/>
  <c r="P147" i="85"/>
  <c r="P155" i="85"/>
  <c r="P163" i="85"/>
  <c r="P171" i="85"/>
  <c r="P181" i="85"/>
  <c r="P192" i="85"/>
  <c r="P200" i="85"/>
  <c r="P209" i="85"/>
  <c r="P217" i="85"/>
  <c r="P225" i="85"/>
  <c r="P233" i="85"/>
  <c r="P82" i="85"/>
  <c r="P76" i="85"/>
  <c r="P152" i="85"/>
  <c r="P133" i="85"/>
  <c r="P132" i="85"/>
  <c r="P131" i="85"/>
  <c r="P115" i="85"/>
  <c r="P80" i="85"/>
  <c r="P41" i="85"/>
  <c r="P40" i="85"/>
  <c r="P32" i="85"/>
  <c r="P22" i="85"/>
  <c r="P6" i="85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6" i="8"/>
  <c r="R7" i="8"/>
  <c r="X7" i="8" s="1"/>
  <c r="R30" i="8"/>
  <c r="R28" i="8"/>
  <c r="R9" i="8"/>
  <c r="R18" i="8"/>
  <c r="R25" i="8"/>
  <c r="R17" i="8"/>
  <c r="R10" i="8"/>
  <c r="R8" i="8"/>
  <c r="X8" i="8" s="1"/>
  <c r="R14" i="8"/>
  <c r="R32" i="8"/>
  <c r="R31" i="8"/>
  <c r="R13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E10" i="89" l="1"/>
  <c r="G10" i="89" s="1"/>
  <c r="J10" i="89" s="1"/>
  <c r="E10" i="90" s="1"/>
  <c r="G10" i="90" s="1"/>
  <c r="J10" i="90" s="1"/>
  <c r="E10" i="91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E10" i="92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G239" i="96"/>
  <c r="J239" i="96" s="1"/>
  <c r="J231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E6" i="82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10" i="97" l="1"/>
  <c r="G10" i="97" s="1"/>
  <c r="J10" i="97" s="1"/>
  <c r="E10" i="98" s="1"/>
  <c r="G10" i="98" s="1"/>
  <c r="J10" i="98" s="1"/>
  <c r="E10" i="99" s="1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0" i="100" l="1"/>
  <c r="G10" i="100" s="1"/>
  <c r="J10" i="100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0" i="101" l="1"/>
  <c r="G10" i="101" s="1"/>
  <c r="J10" i="101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0" i="102" l="1"/>
  <c r="G10" i="102" s="1"/>
  <c r="J10" i="102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40" i="100"/>
  <c r="J240" i="100" s="1"/>
  <c r="G232" i="100"/>
  <c r="J232" i="100" s="1"/>
  <c r="G259" i="100"/>
  <c r="J259" i="100" s="1"/>
  <c r="G228" i="92"/>
  <c r="J228" i="92" s="1"/>
  <c r="J236" i="92"/>
  <c r="G227" i="92"/>
  <c r="J227" i="92" s="1"/>
  <c r="J235" i="92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233" i="93"/>
  <c r="J233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J234" i="92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J258" i="94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9" i="96" l="1"/>
  <c r="J99" i="96" s="1"/>
  <c r="J99" i="95"/>
  <c r="G21" i="96"/>
  <c r="J21" i="96" s="1"/>
  <c r="J21" i="95"/>
  <c r="G93" i="96"/>
  <c r="J93" i="96" s="1"/>
  <c r="J93" i="95"/>
  <c r="G77" i="96"/>
  <c r="J77" i="96" s="1"/>
  <c r="J77" i="95"/>
  <c r="G66" i="96"/>
  <c r="J66" i="96" s="1"/>
  <c r="J66" i="95"/>
  <c r="G98" i="96"/>
  <c r="J98" i="96" s="1"/>
  <c r="J98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236" i="96"/>
  <c r="J236" i="96" s="1"/>
  <c r="J228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105" i="98"/>
  <c r="J105" i="98" s="1"/>
  <c r="G258" i="98"/>
  <c r="J258" i="98" s="1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<sst xmlns="http://schemas.openxmlformats.org/spreadsheetml/2006/main" count="38869" uniqueCount="1443">
  <si>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</si>
  <si>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</si>
  <si>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</si>
  <si>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</si>
  <si>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</si>
  <si>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</si>
  <si>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</si>
  <si>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</si>
  <si>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</si>
  <si>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</si>
  <si>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</si>
  <si>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</si>
  <si>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</si>
  <si>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</si>
  <si>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</si>
  <si>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</si>
  <si>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</si>
  <si>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</si>
  <si>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</si>
  <si>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</si>
  <si>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</si>
  <si>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</si>
  <si>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</si>
  <si>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</si>
  <si>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</si>
  <si>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</si>
  <si>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</si>
  <si>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</si>
  <si>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</si>
  <si>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</si>
  <si>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</si>
  <si>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</si>
  <si>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</si>
  <si>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</si>
  <si>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</si>
  <si>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</si>
  <si>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</si>
  <si>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</si>
  <si>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</si>
  <si>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</si>
  <si>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</si>
  <si>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</si>
  <si>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</si>
  <si>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</si>
  <si>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</si>
  <si>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</si>
  <si>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</si>
  <si>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</si>
  <si>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</si>
  <si>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</si>
  <si>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</si>
  <si>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</si>
  <si>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</si>
  <si>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</si>
  <si>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</si>
  <si>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</si>
  <si>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</si>
  <si>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</si>
  <si>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</si>
  <si>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</si>
  <si>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</si>
  <si>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</si>
  <si>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</si>
  <si>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</si>
  <si>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</si>
  <si>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</si>
  <si>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</si>
  <si>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</si>
  <si>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</si>
  <si>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</si>
  <si>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</si>
  <si>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</si>
  <si>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</si>
  <si>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</si>
  <si>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</si>
  <si>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</si>
  <si>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</si>
  <si>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</si>
  <si>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</si>
  <si>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</si>
  <si>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</si>
  <si>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</si>
  <si>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</si>
  <si>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</si>
  <si>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</si>
  <si>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</si>
  <si>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</si>
  <si>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</si>
  <si>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</si>
  <si>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</si>
  <si>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</si>
  <si>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</si>
  <si>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</si>
  <si>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</si>
  <si>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</si>
  <si>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</si>
  <si>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</si>
  <si>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</si>
  <si>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</si>
  <si>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</si>
  <si>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</si>
  <si>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</si>
  <si>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</si>
  <si>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</si>
  <si>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</si>
  <si>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</si>
  <si>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</si>
  <si>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</si>
  <si>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</si>
  <si>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</si>
  <si>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</si>
  <si>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</si>
  <si>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</si>
  <si>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</si>
  <si>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</si>
  <si>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</si>
  <si>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</si>
  <si>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</si>
  <si>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</si>
  <si>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</si>
  <si>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</si>
  <si>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</si>
  <si>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</si>
  <si>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</si>
  <si>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</si>
  <si>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</si>
  <si>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</si>
  <si>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</si>
  <si>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</si>
  <si>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</si>
  <si>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</si>
  <si>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</si>
  <si>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</si>
  <si>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</si>
  <si>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</si>
  <si>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</si>
  <si>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</si>
  <si>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</si>
  <si>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</si>
  <si>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</si>
  <si>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</si>
  <si>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</si>
  <si>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</si>
  <si>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</si>
  <si>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</si>
  <si>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</si>
  <si>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</si>
  <si>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</si>
  <si>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</si>
  <si>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</si>
  <si>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</si>
  <si>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</si>
  <si>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</si>
  <si>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</si>
  <si>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</si>
  <si>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</si>
  <si>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</si>
  <si>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</si>
  <si>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</si>
  <si>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</si>
  <si>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</si>
  <si>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</si>
  <si>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</si>
  <si>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</si>
  <si>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</si>
  <si>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</si>
  <si>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</si>
  <si>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</si>
  <si>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</si>
  <si>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</si>
  <si>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</si>
  <si>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</si>
  <si>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</si>
  <si>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</si>
  <si>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</si>
  <si>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</si>
  <si>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</si>
  <si>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</si>
  <si>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</si>
  <si>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</si>
  <si>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</si>
  <si>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</si>
  <si>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</si>
  <si>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</si>
  <si>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</si>
  <si>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</si>
  <si>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</si>
  <si>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</si>
  <si>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</si>
  <si>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</si>
  <si>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</si>
  <si>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</si>
  <si>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</si>
  <si>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</si>
  <si>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</si>
  <si>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</si>
  <si>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</si>
  <si>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</si>
  <si>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</si>
  <si>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</si>
  <si>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</si>
  <si>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</si>
  <si>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</si>
  <si>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</si>
  <si>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</si>
  <si>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</si>
  <si>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</si>
  <si>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</si>
  <si>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</si>
  <si>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</si>
  <si>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</si>
  <si>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</si>
  <si>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</si>
  <si>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</si>
  <si>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</si>
  <si>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</si>
  <si>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</si>
  <si>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</si>
  <si>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</si>
  <si>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</si>
  <si>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</si>
  <si>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</si>
  <si>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</si>
  <si>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</si>
  <si>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</si>
  <si>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</si>
  <si>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</si>
  <si>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</si>
  <si>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</si>
  <si>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</si>
  <si>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</si>
  <si>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</si>
  <si>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</si>
  <si>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</si>
  <si>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</si>
  <si>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</si>
  <si>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</si>
  <si>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</si>
  <si>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</si>
  <si>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</si>
  <si>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</si>
  <si>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</si>
  <si>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</si>
  <si>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</si>
  <si>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</si>
  <si>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</si>
  <si>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</si>
  <si>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</si>
  <si>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</si>
  <si>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</si>
  <si>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</si>
  <si>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</si>
  <si>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</si>
  <si>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</si>
  <si>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</si>
  <si>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</si>
  <si>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</si>
  <si>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</si>
  <si>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</si>
  <si>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</si>
  <si>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</si>
  <si>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</si>
  <si>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</si>
  <si>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</si>
  <si>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</si>
  <si>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</si>
  <si>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</si>
  <si>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</si>
  <si>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</si>
  <si>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</si>
  <si>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</si>
  <si>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</si>
  <si>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</si>
  <si>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</si>
  <si>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</si>
  <si>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</si>
  <si>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</si>
  <si>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</si>
  <si>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</si>
  <si>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</si>
  <si>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</si>
  <si>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</si>
  <si>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</si>
  <si>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</si>
  <si>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</si>
  <si>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</si>
  <si>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</si>
  <si>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</si>
  <si>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</si>
  <si>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</si>
  <si>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</si>
  <si>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</si>
  <si>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</si>
  <si>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</si>
  <si>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</si>
  <si>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</si>
  <si>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</si>
  <si>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</si>
  <si>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</si>
  <si>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</si>
  <si>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</si>
  <si>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</si>
  <si>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</si>
  <si>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</si>
  <si>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</si>
  <si>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</si>
  <si>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</si>
  <si>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</si>
  <si>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</si>
  <si>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</si>
  <si>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</si>
  <si>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</si>
  <si>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</si>
  <si>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</si>
  <si>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</si>
  <si>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</si>
  <si>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</si>
  <si>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</si>
  <si>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</si>
  <si>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</si>
  <si>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</si>
  <si>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</si>
  <si>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</si>
  <si>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</si>
  <si>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</si>
  <si>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</si>
  <si>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</si>
  <si>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</si>
  <si>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</si>
  <si>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</si>
  <si>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</si>
  <si>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</si>
  <si>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</si>
  <si>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</si>
  <si>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</si>
  <si>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</si>
  <si>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</si>
  <si>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</si>
  <si>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</si>
  <si>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</si>
  <si>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</si>
  <si>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</si>
  <si>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</si>
  <si>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</si>
  <si>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</si>
  <si>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</si>
  <si>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</si>
  <si>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</si>
  <si>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</si>
  <si>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</si>
  <si>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</si>
  <si>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</si>
  <si>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</si>
  <si>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</si>
  <si>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</si>
  <si>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</si>
  <si>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</si>
  <si>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</si>
  <si>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</si>
  <si>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</si>
  <si>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</si>
  <si>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</si>
  <si>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</si>
  <si>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</si>
  <si>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</si>
  <si>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</si>
  <si>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</si>
  <si>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</si>
  <si>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</si>
  <si>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</si>
  <si>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</si>
  <si>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</si>
  <si>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</si>
  <si>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</si>
  <si>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</si>
  <si>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</si>
  <si>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</si>
  <si>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</si>
  <si>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</si>
  <si>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</si>
  <si>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</si>
  <si>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</si>
  <si>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</si>
  <si>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</si>
  <si>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</si>
  <si>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</si>
  <si>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</si>
  <si>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</si>
  <si>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</si>
  <si>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</si>
  <si>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</si>
  <si>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</si>
  <si>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</si>
  <si>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</si>
  <si>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</si>
  <si>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</si>
  <si>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</si>
  <si>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</si>
  <si>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</si>
  <si>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</si>
  <si>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</si>
  <si>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</si>
  <si>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</si>
  <si>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</si>
  <si>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</si>
  <si>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</si>
  <si>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</si>
  <si>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</si>
  <si>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</si>
  <si>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</si>
  <si>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</si>
  <si>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</si>
  <si>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</si>
  <si>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</si>
  <si>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</si>
  <si>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</si>
  <si>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</si>
  <si>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</si>
  <si>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</si>
  <si>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</si>
  <si>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</si>
  <si>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</si>
  <si>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</si>
  <si>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</si>
  <si>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</si>
  <si>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</si>
  <si>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</si>
  <si>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</si>
  <si>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</si>
  <si>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</si>
  <si>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</si>
  <si>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</si>
  <si>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</si>
  <si>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</si>
  <si>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</si>
  <si>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</si>
  <si>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</si>
  <si>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</si>
  <si>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</si>
  <si>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</si>
  <si>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</si>
  <si>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</si>
  <si>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</si>
  <si>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</si>
  <si>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</si>
  <si>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</si>
  <si>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</si>
  <si>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</si>
  <si>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</si>
  <si>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</si>
  <si>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</si>
  <si>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</si>
  <si>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</si>
  <si>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</si>
  <si>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</si>
  <si>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</si>
  <si>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</si>
  <si>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</si>
  <si>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</si>
  <si>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</si>
  <si>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</si>
  <si>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</si>
  <si>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</si>
  <si>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</si>
  <si>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</si>
  <si>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</si>
  <si>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</si>
  <si>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</si>
  <si>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</si>
  <si>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</si>
  <si>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</si>
  <si>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</si>
  <si>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</si>
  <si>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</si>
  <si>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</si>
  <si>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</si>
  <si>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</si>
  <si>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</si>
  <si>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</si>
  <si>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</si>
  <si>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</si>
  <si>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</si>
  <si>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</si>
  <si>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</si>
  <si>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</si>
  <si>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</si>
  <si>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</si>
  <si>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</si>
  <si>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</si>
  <si>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</si>
  <si>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</si>
  <si>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</si>
  <si>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</si>
  <si>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</si>
  <si>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</si>
  <si>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</si>
  <si>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</si>
  <si>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</si>
  <si>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</si>
  <si>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</si>
  <si>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</si>
  <si>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</si>
  <si>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</si>
  <si>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</si>
  <si>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</si>
  <si>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</si>
  <si>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</si>
  <si>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</si>
  <si>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</si>
  <si>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</si>
  <si>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</si>
  <si>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</si>
  <si>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</si>
  <si>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</si>
  <si>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</si>
  <si>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</si>
  <si>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</si>
  <si>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</si>
  <si>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</si>
  <si>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</si>
  <si>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</si>
  <si>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</si>
  <si>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</si>
  <si>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</si>
  <si>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</si>
  <si>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</si>
  <si>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</si>
  <si>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</si>
  <si>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</si>
  <si>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</si>
  <si>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</si>
  <si>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</si>
  <si>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</si>
  <si>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</si>
  <si>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</si>
  <si>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</si>
  <si>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</si>
  <si>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</si>
  <si>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</si>
  <si>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</si>
  <si>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</si>
  <si>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</si>
  <si>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</si>
  <si>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</si>
  <si>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</si>
  <si>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</si>
  <si>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</si>
  <si>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</si>
  <si>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</si>
  <si>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</si>
  <si>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</si>
  <si>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</si>
  <si>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</si>
  <si>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</si>
  <si>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</si>
  <si>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</si>
  <si>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</si>
  <si>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</si>
  <si>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</si>
  <si>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</si>
  <si>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</si>
  <si>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</si>
  <si>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</si>
  <si>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</si>
  <si>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</si>
  <si>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</si>
  <si>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</si>
  <si>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</si>
  <si>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</si>
  <si>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</si>
  <si>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</si>
  <si>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</si>
  <si>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</si>
  <si>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</si>
  <si>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</si>
  <si>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</si>
  <si>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</si>
  <si>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</si>
  <si>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</si>
  <si>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</si>
  <si>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</si>
  <si>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</si>
  <si>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</si>
  <si>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</si>
  <si>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</si>
  <si>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</si>
  <si>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</si>
  <si>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</si>
  <si>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</si>
  <si>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</si>
  <si>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</si>
  <si>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</si>
  <si>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</si>
  <si>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</si>
  <si>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</si>
  <si>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</si>
  <si>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</si>
  <si>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</si>
  <si>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</si>
  <si>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</si>
  <si>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</si>
  <si>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</si>
  <si>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</si>
  <si>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</si>
  <si>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</si>
  <si>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</si>
  <si>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</si>
  <si>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</si>
  <si>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</si>
  <si>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</si>
  <si>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</si>
  <si>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</si>
  <si>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</si>
  <si>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</si>
  <si>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</si>
  <si>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</si>
  <si>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</si>
  <si>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</si>
  <si>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</si>
  <si>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</si>
  <si>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</si>
  <si>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</si>
  <si>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</si>
  <si>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</si>
  <si>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</si>
  <si>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</si>
  <si>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</si>
  <si>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</si>
  <si>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</si>
  <si>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</si>
  <si>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</si>
  <si>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</si>
  <si>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</si>
  <si>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</si>
  <si>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</si>
  <si>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</si>
  <si>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</si>
  <si>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</si>
  <si>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</si>
  <si>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</si>
  <si>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</si>
  <si>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</si>
  <si>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</si>
  <si>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</si>
  <si>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</si>
  <si>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</si>
  <si>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</si>
  <si>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</si>
  <si>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</si>
  <si>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</si>
  <si>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</si>
  <si>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</si>
  <si>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</si>
  <si>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</si>
  <si>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</si>
  <si>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</si>
  <si>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</si>
  <si>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</si>
  <si>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</si>
  <si>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</si>
  <si>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</si>
  <si>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</si>
  <si>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</si>
  <si>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</si>
  <si>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</si>
  <si>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</si>
  <si>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</si>
  <si>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</si>
  <si>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</si>
  <si>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</si>
  <si>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</si>
  <si>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</si>
  <si>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</si>
  <si>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</si>
  <si>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</si>
  <si>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</si>
  <si>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</si>
  <si>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</si>
  <si>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</si>
  <si>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</si>
  <si>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</si>
  <si>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</si>
  <si>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</si>
  <si>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</si>
  <si>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</si>
  <si>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</si>
  <si>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</si>
  <si>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</si>
  <si>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</si>
  <si>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</si>
  <si>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</si>
  <si>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</si>
  <si>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</si>
  <si>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</si>
  <si>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</si>
  <si>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</si>
  <si>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</si>
  <si>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</si>
  <si>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</si>
  <si>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</si>
  <si>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</si>
  <si>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</si>
  <si>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</si>
  <si>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</si>
  <si>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</si>
  <si>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</si>
  <si>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</si>
  <si>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</si>
  <si>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</si>
  <si>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</si>
  <si>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</si>
  <si>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</si>
  <si>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</si>
  <si>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</si>
  <si>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</si>
  <si>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</si>
  <si>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</si>
  <si>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</si>
  <si>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</si>
  <si>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</si>
  <si>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</si>
  <si>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</si>
  <si>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</si>
  <si>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</si>
  <si>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</si>
  <si>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</si>
  <si>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</si>
  <si>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</si>
  <si>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</si>
  <si>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</si>
  <si>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</si>
  <si>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</si>
  <si>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</si>
  <si>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</si>
  <si>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</si>
  <si>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</si>
  <si>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</si>
  <si>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</si>
  <si>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</si>
  <si>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</si>
  <si>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</si>
  <si>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</si>
  <si>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</si>
  <si>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</si>
  <si>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</si>
  <si>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</si>
  <si>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</si>
  <si>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</si>
  <si>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</si>
  <si>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</si>
  <si>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</si>
  <si>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</si>
  <si>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</si>
  <si>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</si>
  <si>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</si>
  <si>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</si>
  <si>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</si>
  <si>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</si>
  <si>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</si>
  <si>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</si>
  <si>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</si>
  <si>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</si>
  <si>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</si>
  <si>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</si>
  <si>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</si>
  <si>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</si>
  <si>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</si>
  <si>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</si>
  <si>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</si>
  <si>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</si>
  <si>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</si>
  <si>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</si>
  <si>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</si>
  <si>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</si>
  <si>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</si>
  <si>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</si>
  <si>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</si>
  <si>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</si>
  <si>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</si>
  <si>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</si>
  <si>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</si>
  <si>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</si>
  <si>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</si>
  <si>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</si>
  <si>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</si>
  <si>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</si>
  <si>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</si>
  <si>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</si>
  <si>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</si>
  <si>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</si>
  <si>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</si>
  <si>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</si>
  <si>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</si>
  <si>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</si>
  <si>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</si>
  <si>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</si>
  <si>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</si>
  <si>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</si>
  <si>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</si>
  <si>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</si>
  <si>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</si>
  <si>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</si>
  <si>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</si>
  <si>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</si>
  <si>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</si>
  <si>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</si>
  <si>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</si>
  <si>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</si>
  <si>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</si>
  <si>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</si>
  <si>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</si>
  <si>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</si>
  <si>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</si>
  <si>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</si>
  <si>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</si>
  <si>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</si>
  <si>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</si>
  <si>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</si>
  <si>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</si>
  <si>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</si>
  <si>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</si>
  <si>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</si>
  <si>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</si>
  <si>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</si>
  <si>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</si>
  <si>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</si>
  <si>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</si>
  <si>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</si>
  <si>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</si>
  <si>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</si>
  <si>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</si>
  <si>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</si>
  <si>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</si>
  <si>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</si>
  <si>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</si>
  <si>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</si>
  <si>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</si>
  <si>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</si>
  <si>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</si>
  <si>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</si>
  <si>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</si>
  <si>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</si>
  <si>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</si>
  <si>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</si>
  <si>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</si>
  <si>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</si>
  <si>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</si>
  <si>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</si>
  <si>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</si>
  <si>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</si>
  <si>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</si>
  <si>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</si>
  <si>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</si>
  <si>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</si>
  <si>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</si>
  <si>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</si>
  <si>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</si>
  <si>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</si>
  <si>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</si>
  <si>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</si>
  <si>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</si>
  <si>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</si>
  <si>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</si>
  <si>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</si>
  <si>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</si>
  <si>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</si>
  <si>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</si>
  <si>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</si>
  <si>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</si>
  <si>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</si>
  <si>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</si>
  <si>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</si>
  <si>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</si>
  <si>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</si>
  <si>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</si>
  <si>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</si>
  <si>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</si>
  <si>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</si>
  <si>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</si>
  <si>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</si>
  <si>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</si>
  <si>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</si>
  <si>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</si>
  <si>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</si>
  <si>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</si>
  <si>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</si>
  <si>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</si>
  <si>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</si>
  <si>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</si>
  <si>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</si>
  <si>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</si>
  <si>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</si>
  <si>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</si>
  <si>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</si>
  <si>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</si>
  <si>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</si>
  <si>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</si>
  <si>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</si>
  <si>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</si>
  <si>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</si>
  <si>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</si>
  <si>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</si>
  <si>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</si>
  <si>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</si>
  <si>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</si>
  <si>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</si>
  <si>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</si>
  <si>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</si>
  <si>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</si>
  <si>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</si>
  <si>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</si>
  <si>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</si>
  <si>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</si>
  <si>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</si>
  <si>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</si>
  <si>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</si>
  <si>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</si>
  <si>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</si>
  <si>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</si>
  <si>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</si>
  <si>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</si>
  <si>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</si>
  <si>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</si>
  <si>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</si>
  <si>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</si>
  <si>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</si>
  <si>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</si>
  <si>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</si>
  <si>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</si>
  <si>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</si>
  <si>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</si>
  <si>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</si>
  <si>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</si>
  <si>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</si>
  <si>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</si>
  <si>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</si>
  <si>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</si>
  <si>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</si>
  <si>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</si>
  <si>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</si>
  <si>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</si>
  <si>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</si>
  <si>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</si>
  <si>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</si>
  <si>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</si>
  <si>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</si>
  <si>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</si>
  <si>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</si>
  <si>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</si>
  <si>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</si>
  <si>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</si>
  <si>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</si>
  <si>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</si>
  <si>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</si>
  <si>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</si>
  <si>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</si>
  <si>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</si>
  <si>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</si>
  <si>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</si>
  <si>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</si>
  <si>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</si>
  <si>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</si>
  <si>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</si>
  <si>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</si>
  <si>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</si>
  <si>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</si>
  <si>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</si>
  <si>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</si>
  <si>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</si>
  <si>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</si>
  <si>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</si>
  <si>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</si>
  <si>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</si>
  <si>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</si>
  <si>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</si>
  <si>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</si>
  <si>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</si>
  <si>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</si>
  <si>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</si>
  <si>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</si>
  <si>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</si>
  <si>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</si>
  <si>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</si>
  <si>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</si>
  <si>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</si>
  <si>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</si>
  <si>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</si>
  <si>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</si>
  <si>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</si>
  <si>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</si>
  <si>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</si>
  <si>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</si>
  <si>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</si>
  <si>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</si>
  <si>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</si>
  <si>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</si>
  <si>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</si>
  <si>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</si>
  <si>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</si>
  <si>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</si>
  <si>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</si>
  <si>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</si>
  <si>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</si>
  <si>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</si>
  <si>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</si>
  <si>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</si>
  <si>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</si>
  <si>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</si>
  <si>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</si>
  <si>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</si>
  <si>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</si>
  <si>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</si>
  <si>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</si>
  <si>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</si>
  <si>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</si>
  <si>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</si>
  <si>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</si>
  <si>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</si>
  <si>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</si>
  <si>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</si>
  <si>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</si>
  <si>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</si>
  <si>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</si>
  <si>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</si>
  <si>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</si>
  <si>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</si>
  <si>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</si>
  <si>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</si>
  <si>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</si>
  <si>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</si>
  <si>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</si>
  <si>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</si>
  <si>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</si>
  <si>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</si>
  <si>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</si>
  <si>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</si>
  <si>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</si>
  <si>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</si>
  <si>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</si>
  <si>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</si>
  <si>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</si>
  <si>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</si>
  <si>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</si>
  <si>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</si>
  <si>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</si>
  <si>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</si>
  <si>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</si>
  <si>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</si>
  <si>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</si>
  <si>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</si>
  <si>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</si>
  <si>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</si>
  <si>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</si>
  <si>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</si>
  <si>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</si>
  <si>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</si>
  <si>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</si>
  <si>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</si>
  <si>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</si>
  <si>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</si>
  <si>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</si>
  <si>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</si>
  <si>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</si>
  <si>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</si>
  <si>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</si>
  <si>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</si>
  <si>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</si>
  <si>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</si>
  <si>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</si>
  <si>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</si>
  <si>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</si>
  <si>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</si>
  <si>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</si>
  <si>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</si>
  <si>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</si>
  <si>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</si>
  <si>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</si>
  <si>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</si>
  <si>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</si>
  <si>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</si>
  <si>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</si>
  <si>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</si>
  <si>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</si>
  <si>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</si>
  <si>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</si>
  <si>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</si>
  <si>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</si>
  <si>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</si>
  <si>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</si>
  <si>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</si>
  <si>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</si>
  <si>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</si>
  <si>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</si>
  <si>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</si>
  <si>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</si>
  <si>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</si>
  <si>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</si>
  <si>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</si>
  <si>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</si>
  <si>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</si>
  <si>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</si>
  <si>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</si>
  <si>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</si>
  <si>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</si>
  <si>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</si>
  <si>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</si>
  <si>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</si>
  <si>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</si>
  <si>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</si>
  <si>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</si>
  <si>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</si>
  <si>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</si>
  <si>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</si>
  <si>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</si>
  <si>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</si>
  <si>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</si>
  <si>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</si>
  <si>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</si>
  <si>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</si>
  <si>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</si>
  <si>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</si>
  <si>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</si>
  <si>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</si>
  <si>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</si>
  <si>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</si>
  <si>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</si>
  <si>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</si>
  <si>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</si>
  <si>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</si>
  <si>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</si>
  <si>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</si>
  <si>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</si>
  <si>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</si>
  <si>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</si>
  <si>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</si>
  <si>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</si>
  <si>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</si>
  <si>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</si>
  <si>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</si>
  <si>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</si>
  <si>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</si>
  <si>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</si>
  <si>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</si>
  <si>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</si>
  <si>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</si>
  <si>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</si>
  <si>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</si>
  <si>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</si>
  <si>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</si>
  <si>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</si>
  <si>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</si>
  <si>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</si>
  <si>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</si>
  <si>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</si>
  <si>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</si>
  <si>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</si>
  <si>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</si>
  <si>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</si>
  <si>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</si>
  <si>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</si>
  <si>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</si>
  <si>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</si>
  <si>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</si>
  <si>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</si>
  <si>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</si>
  <si>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</si>
  <si>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</si>
  <si>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</si>
  <si>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</si>
  <si>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</si>
  <si>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</si>
  <si>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</si>
  <si>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</si>
  <si>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</si>
  <si>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</si>
  <si>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</si>
  <si>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</si>
  <si>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</si>
  <si>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</si>
  <si>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</si>
  <si>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</si>
  <si>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</si>
  <si>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</si>
  <si>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</si>
  <si>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</si>
  <si>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</si>
  <si>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</si>
  <si>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</si>
  <si>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</si>
  <si>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</si>
  <si>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</si>
  <si>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</si>
  <si>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</si>
  <si>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</si>
  <si>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</si>
  <si>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</si>
  <si>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</si>
  <si>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</si>
  <si>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</si>
  <si>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</si>
  <si>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</si>
  <si>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</si>
  <si>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</si>
  <si>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</si>
  <si>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</si>
  <si>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</si>
  <si>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</si>
  <si>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</si>
  <si>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</si>
  <si>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</si>
  <si>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</si>
  <si>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</si>
  <si>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</si>
  <si>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</si>
  <si>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</si>
  <si>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</si>
  <si>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</si>
  <si>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</si>
  <si>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</si>
  <si>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</si>
  <si>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</si>
  <si>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</si>
  <si>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</si>
  <si>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</si>
  <si>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</si>
  <si>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</si>
  <si>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</si>
  <si>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</si>
  <si>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</si>
  <si>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</si>
  <si>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</si>
  <si>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</si>
  <si>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</si>
  <si>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</si>
  <si>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</si>
  <si>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</si>
  <si>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</si>
  <si>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</si>
  <si>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</si>
  <si>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</si>
  <si>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</si>
  <si>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</si>
  <si>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</si>
  <si>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</si>
  <si>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</si>
  <si>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</si>
  <si>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</si>
  <si>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</si>
  <si>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</si>
  <si>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</si>
  <si>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</si>
  <si>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</si>
  <si>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</si>
  <si>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</si>
  <si>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</si>
  <si>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</si>
  <si>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</si>
  <si>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</si>
  <si>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</si>
  <si>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</si>
  <si>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</si>
  <si>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</si>
  <si>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</si>
  <si>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</si>
  <si>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</si>
  <si>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</si>
  <si>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</si>
  <si>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</si>
  <si>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</si>
  <si>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</si>
  <si>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</si>
  <si>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</si>
  <si>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</si>
  <si>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</si>
  <si>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</si>
  <si>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</si>
  <si>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</si>
  <si>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</si>
  <si>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</si>
  <si>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</si>
  <si>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</si>
  <si>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</si>
  <si>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</si>
  <si>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</si>
  <si>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</si>
  <si>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</si>
  <si>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</si>
  <si>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</si>
  <si>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</si>
  <si>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</si>
  <si>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</si>
  <si>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</si>
  <si>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</si>
  <si>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</si>
  <si>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</si>
  <si>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</si>
  <si>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</si>
  <si>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</si>
  <si>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</si>
  <si>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</si>
  <si>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</si>
  <si>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</si>
  <si>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</si>
  <si>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</si>
  <si>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</si>
  <si>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</si>
  <si>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</si>
  <si>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</si>
  <si>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</si>
  <si>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</si>
  <si>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</si>
  <si>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</si>
  <si>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</si>
  <si>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</si>
  <si>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</si>
  <si>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</si>
  <si>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</si>
  <si>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</si>
  <si>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</si>
  <si>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</si>
  <si>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</si>
  <si>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</si>
  <si>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</si>
  <si>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</si>
  <si>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</si>
  <si>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</si>
  <si>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</si>
  <si>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</si>
  <si>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</si>
  <si>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</si>
  <si>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</si>
  <si>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</si>
  <si>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</si>
  <si>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</si>
  <si>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</si>
  <si>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</si>
  <si>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</si>
  <si>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</si>
  <si>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</si>
  <si>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</si>
  <si>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</si>
  <si>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</si>
  <si>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</si>
  <si>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</si>
  <si>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</si>
  <si>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</si>
  <si>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</si>
  <si>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</si>
  <si>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</si>
  <si>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</si>
  <si>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</si>
  <si>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</si>
  <si>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</si>
  <si>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</si>
  <si>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</si>
  <si>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</si>
  <si>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</si>
  <si>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</si>
  <si>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</si>
  <si>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</si>
  <si>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</si>
  <si>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</si>
  <si>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</si>
  <si>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</si>
  <si>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</si>
  <si>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</si>
  <si>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</si>
  <si>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</si>
  <si>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</si>
  <si>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</si>
  <si>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</si>
  <si>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</si>
  <si>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</si>
  <si>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</si>
  <si>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</si>
  <si>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</si>
  <si>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</si>
  <si>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</si>
  <si>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</si>
  <si>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</si>
  <si>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</si>
  <si>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</si>
  <si>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</si>
  <si>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</si>
  <si>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</si>
  <si>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</si>
  <si>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</si>
  <si>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</si>
  <si>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</si>
  <si>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</si>
  <si>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</si>
  <si>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</si>
  <si>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</si>
  <si>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</si>
  <si>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</si>
  <si>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</si>
  <si>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</si>
  <si>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</si>
  <si>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</si>
  <si>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</si>
  <si>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</si>
  <si>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</si>
  <si>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</si>
  <si>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</si>
  <si>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</si>
  <si>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</si>
  <si>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</si>
  <si>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</si>
  <si>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</si>
  <si>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</si>
  <si>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</si>
  <si>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</si>
  <si>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</si>
  <si>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</si>
  <si>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</si>
  <si>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</si>
  <si>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</si>
  <si>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</si>
  <si>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</si>
  <si>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</si>
  <si>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</si>
  <si>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</si>
  <si>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</si>
  <si>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</si>
  <si>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</si>
  <si>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</si>
  <si>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</si>
  <si>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ปตท.คุณาวรรณ วันที่ 1-31 พฤษคม  2568</t>
  </si>
  <si>
    <t>สรุปยอดขาย บูธ ปตท.คุณาวรรณ วันที่ 1-31 พฤษาคม  2568</t>
  </si>
  <si>
    <t>บูธ ปตท.คุณารรณ วันที่ 1-31 พฤษคม  2568</t>
  </si>
  <si>
    <t>ขนมปังไก่หยองพริกเผา 95 กรัม</t>
  </si>
  <si>
    <t>เจ้หมวย 10</t>
  </si>
  <si>
    <t>จัดเบรก</t>
  </si>
  <si>
    <t>แถม</t>
  </si>
  <si>
    <t>เจ้หมยว 15</t>
  </si>
  <si>
    <t>ค่าน้ำประปา</t>
  </si>
  <si>
    <t>น้ำยาถูพื้น</t>
  </si>
  <si>
    <t>เบิกขึ้นหิ้ง</t>
  </si>
  <si>
    <t>มูสชาไทยพุดดิ้ง 130 กรัม</t>
  </si>
  <si>
    <t>เค้กเผือกครีมนมสอ 110 กรัม</t>
  </si>
  <si>
    <t>แซนวิชปูอัด 120 กรัม</t>
  </si>
  <si>
    <t>เค้กทุเรียน 80 กรัม</t>
  </si>
  <si>
    <t xml:space="preserve">เจ้หมวย  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</si>
</sst>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3" sqref="B253"/>
      <selection pane="bottomLeft" activeCell="B253" sqref="B25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L255" sqref="L255"/>
      <selection pane="topRight" activeCell="L255" sqref="L255"/>
      <selection pane="bottomLeft" activeCell="L255" sqref="L255"/>
      <selection pane="bottomRight" activeCell="V19" sqref="V1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1" width="13.5" style="2" customWidth="1"/>
    <col min="12" max="12" width="4.25" style="5" customWidth="1"/>
    <col min="13" max="13" width="16.1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50</v>
      </c>
      <c r="G5" s="43">
        <f t="shared" ref="G5:G85" si="0">+E5+F5</f>
        <v>62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2250</v>
      </c>
      <c r="N5" s="19"/>
      <c r="O5" s="121">
        <v>18.97</v>
      </c>
      <c r="P5" s="79">
        <f>+K5*O5</f>
        <v>853.65</v>
      </c>
      <c r="Q5" s="45">
        <v>1</v>
      </c>
      <c r="R5" s="46">
        <f>+'1'!N262</f>
        <v>5181</v>
      </c>
      <c r="S5" s="46">
        <f>+'1'!N267</f>
        <v>1176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3295</v>
      </c>
      <c r="X5" s="46">
        <f>+R5-S5-T5-U5-V5-W5</f>
        <v>710</v>
      </c>
      <c r="Y5" s="46">
        <f>+'1'!N269</f>
        <v>710</v>
      </c>
      <c r="Z5" s="47">
        <f>+Y5-X5</f>
        <v>0</v>
      </c>
      <c r="AA5" s="47" t="s">
        <v>1365</v>
      </c>
      <c r="AB5" s="47">
        <f>+W5+Y5</f>
        <v>4005</v>
      </c>
      <c r="AC5" s="58">
        <f>+W5+Y5+Z5</f>
        <v>4005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40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234</v>
      </c>
      <c r="G6" s="43">
        <f t="shared" si="0"/>
        <v>274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40</v>
      </c>
      <c r="J6" s="43">
        <f t="shared" ref="J6:J69" si="1">E6+F6-H6-K6-I6</f>
        <v>85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149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14900</v>
      </c>
      <c r="N6" s="19"/>
      <c r="O6" s="121">
        <v>36.43</v>
      </c>
      <c r="P6" s="79">
        <f t="shared" ref="P6:P70" si="2">+K6*O6</f>
        <v>5428.07</v>
      </c>
      <c r="Q6" s="45">
        <v>2</v>
      </c>
      <c r="R6" s="46">
        <f>+'2'!N262</f>
        <v>1918</v>
      </c>
      <c r="S6" s="46">
        <f>+'2'!N267</f>
        <v>543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365</v>
      </c>
      <c r="X6" s="46">
        <f>+R6-S6-T6-U6-V6-W6</f>
        <v>1010</v>
      </c>
      <c r="Y6" s="46">
        <f>+'2'!N269</f>
        <v>1010</v>
      </c>
      <c r="Z6" s="47">
        <f t="shared" ref="Z6:Z35" si="3">+Y6-X6</f>
        <v>0</v>
      </c>
      <c r="AA6" s="47" t="s">
        <v>1366</v>
      </c>
      <c r="AB6" s="47">
        <f t="shared" ref="AB6:AB35" si="4">+W6+Y6</f>
        <v>1375</v>
      </c>
      <c r="AC6" s="58">
        <f t="shared" ref="AC6:AC35" si="5">+W6+Y6+Z6</f>
        <v>1375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2162</v>
      </c>
      <c r="S7" s="46">
        <f>+'3'!N267</f>
        <v>262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645</v>
      </c>
      <c r="X7" s="46">
        <f>+R7-S7-T7-U7-V7-W7</f>
        <v>1255</v>
      </c>
      <c r="Y7" s="46">
        <f>+'3'!N269</f>
        <v>1255</v>
      </c>
      <c r="Z7" s="47">
        <f>+Y7-X7</f>
        <v>0</v>
      </c>
      <c r="AA7" s="98" t="s">
        <v>1367</v>
      </c>
      <c r="AB7" s="47">
        <f>+W7+Y7</f>
        <v>1900</v>
      </c>
      <c r="AC7" s="58">
        <f t="shared" si="5"/>
        <v>1900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2569</v>
      </c>
      <c r="S8" s="46">
        <f>+'4'!N267</f>
        <v>504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1060</v>
      </c>
      <c r="X8" s="46">
        <f t="shared" ref="X8" si="6">+R8-S8-T8-U8-V8-W8</f>
        <v>1005</v>
      </c>
      <c r="Y8" s="46">
        <f>+'4'!N269</f>
        <v>1005</v>
      </c>
      <c r="Z8" s="47">
        <f t="shared" si="3"/>
        <v>0</v>
      </c>
      <c r="AA8" s="98" t="s">
        <v>1368</v>
      </c>
      <c r="AB8" s="47">
        <f t="shared" si="4"/>
        <v>2065</v>
      </c>
      <c r="AC8" s="58">
        <f t="shared" si="5"/>
        <v>2065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882</v>
      </c>
      <c r="S9" s="46">
        <f>+'5'!N267</f>
        <v>137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430</v>
      </c>
      <c r="X9" s="46">
        <f t="shared" ref="X9:X34" si="7">+R9-S9-T9-U9-V9-W9</f>
        <v>315</v>
      </c>
      <c r="Y9" s="46">
        <f>+'5'!N269</f>
        <v>315</v>
      </c>
      <c r="Z9" s="47">
        <f t="shared" si="3"/>
        <v>0</v>
      </c>
      <c r="AA9" s="47" t="s">
        <v>1369</v>
      </c>
      <c r="AB9" s="47">
        <f t="shared" si="4"/>
        <v>745</v>
      </c>
      <c r="AC9" s="58">
        <f t="shared" si="5"/>
        <v>745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1781</v>
      </c>
      <c r="S10" s="46">
        <f>+'6'!N267</f>
        <v>271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980</v>
      </c>
      <c r="X10" s="46">
        <f t="shared" si="7"/>
        <v>530</v>
      </c>
      <c r="Y10" s="46">
        <f>+'6'!N269</f>
        <v>530</v>
      </c>
      <c r="Z10" s="47">
        <f t="shared" si="3"/>
        <v>0</v>
      </c>
      <c r="AA10" s="47" t="s">
        <v>1363</v>
      </c>
      <c r="AB10" s="47">
        <f t="shared" si="4"/>
        <v>1510</v>
      </c>
      <c r="AC10" s="58">
        <f t="shared" si="5"/>
        <v>1510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18</v>
      </c>
      <c r="G11" s="43">
        <f t="shared" si="0"/>
        <v>25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</v>
      </c>
      <c r="J11" s="43">
        <f t="shared" si="1"/>
        <v>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850</v>
      </c>
      <c r="N11" s="19"/>
      <c r="O11" s="121">
        <v>19.36</v>
      </c>
      <c r="P11" s="79">
        <f t="shared" si="2"/>
        <v>329.12</v>
      </c>
      <c r="Q11" s="45">
        <v>7</v>
      </c>
      <c r="R11" s="46">
        <f>+'7'!N262</f>
        <v>1120</v>
      </c>
      <c r="S11" s="46">
        <f>+'7'!N267</f>
        <v>100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670</v>
      </c>
      <c r="X11" s="46">
        <f t="shared" si="7"/>
        <v>350</v>
      </c>
      <c r="Y11" s="46">
        <f>+'7'!N269</f>
        <v>350</v>
      </c>
      <c r="Z11" s="47">
        <f t="shared" si="3"/>
        <v>0</v>
      </c>
      <c r="AA11" s="47" t="s">
        <v>1364</v>
      </c>
      <c r="AB11" s="47">
        <f t="shared" si="4"/>
        <v>1020</v>
      </c>
      <c r="AC11" s="58">
        <f t="shared" si="5"/>
        <v>1020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3970</v>
      </c>
      <c r="S12" s="46">
        <f>+'8'!N267</f>
        <v>1025</v>
      </c>
      <c r="T12" s="46">
        <f>+'8'!N265</f>
        <v>0</v>
      </c>
      <c r="U12" s="46">
        <f>+'8'!N263</f>
        <v>0</v>
      </c>
      <c r="V12" s="46">
        <f>+'8'!N266</f>
        <v>35</v>
      </c>
      <c r="W12" s="46">
        <f>+'8'!N264</f>
        <v>400</v>
      </c>
      <c r="X12" s="46">
        <f t="shared" si="7"/>
        <v>2510</v>
      </c>
      <c r="Y12" s="46">
        <f>+'8'!N269</f>
        <v>2510</v>
      </c>
      <c r="Z12" s="47">
        <f t="shared" si="3"/>
        <v>0</v>
      </c>
      <c r="AA12" s="47" t="s">
        <v>1365</v>
      </c>
      <c r="AB12" s="47">
        <f t="shared" si="4"/>
        <v>2910</v>
      </c>
      <c r="AC12" s="58">
        <f t="shared" si="5"/>
        <v>2910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2401</v>
      </c>
      <c r="S13" s="46">
        <f>+'9'!N267</f>
        <v>641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400</v>
      </c>
      <c r="X13" s="46">
        <f>+R13-S13-T13-U13-V13-W13</f>
        <v>1345</v>
      </c>
      <c r="Y13" s="46">
        <f>+'9'!N269</f>
        <v>1345</v>
      </c>
      <c r="Z13" s="47">
        <f t="shared" si="3"/>
        <v>0</v>
      </c>
      <c r="AA13" s="47" t="s">
        <v>1366</v>
      </c>
      <c r="AB13" s="47">
        <f t="shared" si="4"/>
        <v>1745</v>
      </c>
      <c r="AC13" s="58">
        <f t="shared" si="5"/>
        <v>1745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1960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46</v>
      </c>
      <c r="W14" s="46">
        <f>+'10'!N264</f>
        <v>640</v>
      </c>
      <c r="X14" s="46">
        <f t="shared" si="7"/>
        <v>1274</v>
      </c>
      <c r="Y14" s="46">
        <f>+'10'!N269</f>
        <v>1274</v>
      </c>
      <c r="Z14" s="47">
        <f t="shared" si="3"/>
        <v>0</v>
      </c>
      <c r="AA14" s="98" t="s">
        <v>1367</v>
      </c>
      <c r="AB14" s="47">
        <f t="shared" si="4"/>
        <v>1914</v>
      </c>
      <c r="AC14" s="58">
        <f t="shared" si="5"/>
        <v>1914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+'11'!N262</f>
        <v>2580</v>
      </c>
      <c r="S15" s="46">
        <f>+'11'!N267</f>
        <v>265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1080</v>
      </c>
      <c r="X15" s="46">
        <f t="shared" si="7"/>
        <v>1235</v>
      </c>
      <c r="Y15" s="46">
        <f>+'11'!N269</f>
        <v>1235</v>
      </c>
      <c r="Z15" s="47">
        <f t="shared" si="3"/>
        <v>0</v>
      </c>
      <c r="AA15" s="98" t="s">
        <v>1368</v>
      </c>
      <c r="AB15" s="47">
        <f t="shared" si="4"/>
        <v>2315</v>
      </c>
      <c r="AC15" s="58">
        <f t="shared" si="5"/>
        <v>2315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2720</v>
      </c>
      <c r="S16" s="46">
        <f>+'12'!N267</f>
        <v>661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390</v>
      </c>
      <c r="X16" s="46">
        <f t="shared" si="7"/>
        <v>1669</v>
      </c>
      <c r="Y16" s="46">
        <f>+'12'!N269</f>
        <v>1669</v>
      </c>
      <c r="Z16" s="47">
        <f t="shared" si="3"/>
        <v>0</v>
      </c>
      <c r="AA16" s="47" t="s">
        <v>1369</v>
      </c>
      <c r="AB16" s="47">
        <f t="shared" si="4"/>
        <v>2059</v>
      </c>
      <c r="AC16" s="58">
        <f t="shared" si="5"/>
        <v>2059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2030</v>
      </c>
      <c r="S17" s="46">
        <f>+'13'!N267</f>
        <v>280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660</v>
      </c>
      <c r="X17" s="46">
        <f>+R17-S17-T17-U17-V17-W17</f>
        <v>1090</v>
      </c>
      <c r="Y17" s="46">
        <f>+'13'!N269</f>
        <v>1090</v>
      </c>
      <c r="Z17" s="47">
        <f t="shared" si="3"/>
        <v>0</v>
      </c>
      <c r="AA17" s="47" t="s">
        <v>1363</v>
      </c>
      <c r="AB17" s="47">
        <f t="shared" si="4"/>
        <v>1750</v>
      </c>
      <c r="AC17" s="58">
        <f t="shared" si="5"/>
        <v>1750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11</v>
      </c>
      <c r="G18" s="43">
        <f t="shared" si="0"/>
        <v>18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650</v>
      </c>
      <c r="N18" s="19"/>
      <c r="O18" s="121">
        <v>19.12</v>
      </c>
      <c r="P18" s="79">
        <f t="shared" si="2"/>
        <v>248.56</v>
      </c>
      <c r="Q18" s="45">
        <v>14</v>
      </c>
      <c r="R18" s="46">
        <f>+'14'!N262</f>
        <v>2740</v>
      </c>
      <c r="S18" s="46">
        <f>+'14'!N267</f>
        <v>445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810</v>
      </c>
      <c r="X18" s="46">
        <f t="shared" si="7"/>
        <v>1485</v>
      </c>
      <c r="Y18" s="46">
        <f>+'14'!N269</f>
        <v>1485</v>
      </c>
      <c r="Z18" s="47">
        <f t="shared" si="3"/>
        <v>0</v>
      </c>
      <c r="AA18" s="47" t="s">
        <v>1364</v>
      </c>
      <c r="AB18" s="99">
        <f t="shared" si="4"/>
        <v>2295</v>
      </c>
      <c r="AC18" s="58">
        <f t="shared" si="5"/>
        <v>2295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3090</v>
      </c>
      <c r="S19" s="46">
        <f>+'15'!N267</f>
        <v>575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2515</v>
      </c>
      <c r="Y19" s="46">
        <f>+'15'!N269</f>
        <v>2515</v>
      </c>
      <c r="Z19" s="47">
        <f t="shared" si="3"/>
        <v>0</v>
      </c>
      <c r="AA19" s="47" t="s">
        <v>1365</v>
      </c>
      <c r="AB19" s="47">
        <f t="shared" si="4"/>
        <v>2515</v>
      </c>
      <c r="AC19" s="58">
        <f t="shared" si="5"/>
        <v>2515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6</v>
      </c>
      <c r="G20" s="43">
        <f t="shared" si="0"/>
        <v>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455</v>
      </c>
      <c r="N20" s="19"/>
      <c r="O20" s="90">
        <v>22.25</v>
      </c>
      <c r="P20" s="79">
        <f t="shared" si="2"/>
        <v>155.75</v>
      </c>
      <c r="Q20" s="45">
        <v>16</v>
      </c>
      <c r="R20" s="46">
        <f>+'16'!N262</f>
        <v>2710</v>
      </c>
      <c r="S20" s="46">
        <f>+'16'!N267</f>
        <v>655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920</v>
      </c>
      <c r="X20" s="46">
        <f t="shared" si="7"/>
        <v>1135</v>
      </c>
      <c r="Y20" s="46">
        <f>+'16'!N269</f>
        <v>1135</v>
      </c>
      <c r="Z20" s="47">
        <f t="shared" si="3"/>
        <v>0</v>
      </c>
      <c r="AA20" s="47" t="s">
        <v>1366</v>
      </c>
      <c r="AB20" s="47">
        <f t="shared" si="4"/>
        <v>2055</v>
      </c>
      <c r="AC20" s="58">
        <f t="shared" si="5"/>
        <v>2055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</v>
      </c>
      <c r="G21" s="43">
        <f t="shared" si="0"/>
        <v>2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170</v>
      </c>
      <c r="N21" s="19"/>
      <c r="O21" s="90">
        <v>22.85</v>
      </c>
      <c r="P21" s="79">
        <f t="shared" si="2"/>
        <v>45.7</v>
      </c>
      <c r="Q21" s="45">
        <v>17</v>
      </c>
      <c r="R21" s="46">
        <f>+'17'!N262</f>
        <v>5506</v>
      </c>
      <c r="S21" s="46">
        <f>+'17'!N267</f>
        <v>621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1185</v>
      </c>
      <c r="X21" s="46">
        <f t="shared" si="7"/>
        <v>3685</v>
      </c>
      <c r="Y21" s="46">
        <f>+'17'!N269</f>
        <v>3685</v>
      </c>
      <c r="Z21" s="47">
        <f t="shared" si="3"/>
        <v>0</v>
      </c>
      <c r="AA21" s="98" t="s">
        <v>1367</v>
      </c>
      <c r="AB21" s="47">
        <f t="shared" si="4"/>
        <v>4870</v>
      </c>
      <c r="AC21" s="58">
        <f t="shared" si="5"/>
        <v>4870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79</v>
      </c>
      <c r="G22" s="43">
        <f t="shared" si="0"/>
        <v>88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3</v>
      </c>
      <c r="J22" s="43">
        <f t="shared" si="1"/>
        <v>12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7200</v>
      </c>
      <c r="N22" s="19"/>
      <c r="O22" s="121">
        <v>27.98</v>
      </c>
      <c r="P22" s="79">
        <f t="shared" si="2"/>
        <v>2014.56</v>
      </c>
      <c r="Q22" s="45">
        <v>18</v>
      </c>
      <c r="R22" s="46">
        <f>+'18'!N262</f>
        <v>2724</v>
      </c>
      <c r="S22" s="46">
        <f>+'18'!N267</f>
        <v>104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1910</v>
      </c>
      <c r="X22" s="46">
        <f t="shared" si="7"/>
        <v>710</v>
      </c>
      <c r="Y22" s="46">
        <f>+'18'!N269</f>
        <v>710</v>
      </c>
      <c r="Z22" s="47">
        <f t="shared" si="3"/>
        <v>0</v>
      </c>
      <c r="AA22" s="98" t="s">
        <v>1368</v>
      </c>
      <c r="AB22" s="47">
        <f t="shared" si="4"/>
        <v>2620</v>
      </c>
      <c r="AC22" s="58">
        <f t="shared" si="5"/>
        <v>2620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1020</v>
      </c>
      <c r="S23" s="46">
        <f>+'19'!N267</f>
        <v>460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150</v>
      </c>
      <c r="X23" s="46">
        <f t="shared" si="7"/>
        <v>410</v>
      </c>
      <c r="Y23" s="46">
        <f>+'19'!N269</f>
        <v>410</v>
      </c>
      <c r="Z23" s="47">
        <f t="shared" si="3"/>
        <v>0</v>
      </c>
      <c r="AA23" s="47" t="s">
        <v>1369</v>
      </c>
      <c r="AB23" s="47">
        <f t="shared" si="4"/>
        <v>560</v>
      </c>
      <c r="AC23" s="58">
        <f t="shared" si="5"/>
        <v>560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21">
        <v>38.659999999999997</v>
      </c>
      <c r="P24" s="79">
        <f t="shared" si="2"/>
        <v>734.54</v>
      </c>
      <c r="Q24" s="45">
        <v>20</v>
      </c>
      <c r="R24" s="46">
        <f>+'20'!N262</f>
        <v>2297</v>
      </c>
      <c r="S24" s="46">
        <f>+'20'!N267</f>
        <v>782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830</v>
      </c>
      <c r="X24" s="46">
        <f t="shared" si="7"/>
        <v>685</v>
      </c>
      <c r="Y24" s="46">
        <f>+'20'!N269</f>
        <v>685</v>
      </c>
      <c r="Z24" s="47">
        <f t="shared" si="3"/>
        <v>0</v>
      </c>
      <c r="AA24" s="47" t="s">
        <v>1363</v>
      </c>
      <c r="AB24" s="47">
        <f t="shared" si="4"/>
        <v>1515</v>
      </c>
      <c r="AC24" s="58">
        <f t="shared" si="5"/>
        <v>1515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1666</v>
      </c>
      <c r="S25" s="46">
        <f>+'21'!N267</f>
        <v>361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1000</v>
      </c>
      <c r="X25" s="46">
        <f t="shared" si="7"/>
        <v>305</v>
      </c>
      <c r="Y25" s="46">
        <f>+'21'!N269</f>
        <v>305</v>
      </c>
      <c r="Z25" s="47">
        <f t="shared" si="3"/>
        <v>0</v>
      </c>
      <c r="AA25" s="47" t="s">
        <v>1364</v>
      </c>
      <c r="AB25" s="47">
        <f t="shared" si="4"/>
        <v>1305</v>
      </c>
      <c r="AC25" s="58">
        <f t="shared" si="5"/>
        <v>1305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5</v>
      </c>
      <c r="G26" s="43">
        <f t="shared" si="0"/>
        <v>5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1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4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400</v>
      </c>
      <c r="N26" s="19"/>
      <c r="O26" s="121">
        <v>32.97</v>
      </c>
      <c r="P26" s="79">
        <f t="shared" si="2"/>
        <v>131.88</v>
      </c>
      <c r="Q26" s="45">
        <v>22</v>
      </c>
      <c r="R26" s="46">
        <f>+'22'!N262</f>
        <v>1778</v>
      </c>
      <c r="S26" s="46">
        <f>+'22'!N267</f>
        <v>428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470</v>
      </c>
      <c r="X26" s="46">
        <f t="shared" si="7"/>
        <v>880</v>
      </c>
      <c r="Y26" s="46">
        <f>+'22'!N269</f>
        <v>880</v>
      </c>
      <c r="Z26" s="47">
        <f t="shared" si="3"/>
        <v>0</v>
      </c>
      <c r="AA26" s="47" t="s">
        <v>1365</v>
      </c>
      <c r="AB26" s="47">
        <f t="shared" si="4"/>
        <v>1350</v>
      </c>
      <c r="AC26" s="58">
        <f t="shared" si="5"/>
        <v>1350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2190</v>
      </c>
      <c r="S27" s="46">
        <f>+'23'!N267</f>
        <v>565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1010</v>
      </c>
      <c r="X27" s="46">
        <f>+R27-S27-T27-U27-V27-W27</f>
        <v>600</v>
      </c>
      <c r="Y27" s="46">
        <f>+'23'!N269</f>
        <v>600</v>
      </c>
      <c r="Z27" s="47">
        <f>+Y27-X27</f>
        <v>0</v>
      </c>
      <c r="AA27" s="47" t="s">
        <v>1366</v>
      </c>
      <c r="AB27" s="47">
        <f t="shared" si="4"/>
        <v>1610</v>
      </c>
      <c r="AC27" s="58">
        <f t="shared" si="5"/>
        <v>1610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12</v>
      </c>
      <c r="G28" s="43">
        <f t="shared" si="0"/>
        <v>13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800</v>
      </c>
      <c r="N28" s="19"/>
      <c r="O28" s="121">
        <v>30.86</v>
      </c>
      <c r="P28" s="79">
        <f t="shared" si="2"/>
        <v>246.88</v>
      </c>
      <c r="Q28" s="45">
        <v>24</v>
      </c>
      <c r="R28" s="46">
        <f>+'24'!N262</f>
        <v>1270</v>
      </c>
      <c r="S28" s="46">
        <f>+'24'!N267</f>
        <v>135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50</v>
      </c>
      <c r="X28" s="46">
        <f t="shared" si="7"/>
        <v>1070</v>
      </c>
      <c r="Y28" s="46">
        <f>+'24'!N269</f>
        <v>1070</v>
      </c>
      <c r="Z28" s="47">
        <f t="shared" si="3"/>
        <v>0</v>
      </c>
      <c r="AA28" s="98" t="s">
        <v>1367</v>
      </c>
      <c r="AB28" s="47">
        <f t="shared" si="4"/>
        <v>1120</v>
      </c>
      <c r="AC28" s="58">
        <f t="shared" si="5"/>
        <v>1120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3830</v>
      </c>
      <c r="S29" s="46">
        <f>+'25'!N267</f>
        <v>680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2170</v>
      </c>
      <c r="X29" s="46">
        <f t="shared" si="7"/>
        <v>965</v>
      </c>
      <c r="Y29" s="46">
        <f>+'25'!N269</f>
        <v>965</v>
      </c>
      <c r="Z29" s="47">
        <f t="shared" si="3"/>
        <v>0</v>
      </c>
      <c r="AA29" s="98" t="s">
        <v>1368</v>
      </c>
      <c r="AB29" s="47">
        <f t="shared" si="4"/>
        <v>3135</v>
      </c>
      <c r="AC29" s="58">
        <f t="shared" si="5"/>
        <v>3135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880</v>
      </c>
      <c r="S30" s="46">
        <f>+'26'!N267</f>
        <v>325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0</v>
      </c>
      <c r="X30" s="46">
        <f t="shared" si="7"/>
        <v>555</v>
      </c>
      <c r="Y30" s="46">
        <f>+'26'!N269</f>
        <v>555</v>
      </c>
      <c r="Z30" s="47">
        <f t="shared" si="3"/>
        <v>0</v>
      </c>
      <c r="AA30" s="47" t="s">
        <v>1369</v>
      </c>
      <c r="AB30" s="47">
        <f t="shared" si="4"/>
        <v>555</v>
      </c>
      <c r="AC30" s="58">
        <f t="shared" si="5"/>
        <v>555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46</v>
      </c>
      <c r="G31" s="43">
        <f t="shared" si="0"/>
        <v>46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4100</v>
      </c>
      <c r="N31" s="19"/>
      <c r="O31" s="121">
        <v>34.64</v>
      </c>
      <c r="P31" s="79">
        <f t="shared" si="2"/>
        <v>1420.24</v>
      </c>
      <c r="Q31" s="45">
        <v>27</v>
      </c>
      <c r="R31" s="46">
        <f>+'27'!N262</f>
        <v>3255</v>
      </c>
      <c r="S31" s="46">
        <f>+'27'!N267</f>
        <v>590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800</v>
      </c>
      <c r="X31" s="46">
        <f t="shared" si="7"/>
        <v>1865</v>
      </c>
      <c r="Y31" s="46">
        <f>+'27'!N269</f>
        <v>1865</v>
      </c>
      <c r="Z31" s="47">
        <f t="shared" si="3"/>
        <v>0</v>
      </c>
      <c r="AA31" s="47" t="s">
        <v>1363</v>
      </c>
      <c r="AB31" s="47">
        <f t="shared" si="4"/>
        <v>2665</v>
      </c>
      <c r="AC31" s="58">
        <f t="shared" si="5"/>
        <v>2665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15</v>
      </c>
      <c r="G32" s="43">
        <f t="shared" si="0"/>
        <v>18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2340</v>
      </c>
      <c r="N32" s="19"/>
      <c r="O32" s="90">
        <v>46.37</v>
      </c>
      <c r="P32" s="79">
        <f t="shared" si="2"/>
        <v>834.66</v>
      </c>
      <c r="Q32" s="45">
        <v>28</v>
      </c>
      <c r="R32" s="46">
        <f>+'28'!N262</f>
        <v>2820</v>
      </c>
      <c r="S32" s="46">
        <f>+'28'!N267</f>
        <v>75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525</v>
      </c>
      <c r="X32" s="46">
        <f t="shared" si="7"/>
        <v>2205</v>
      </c>
      <c r="Y32" s="46">
        <f>+'28'!N269</f>
        <v>2205</v>
      </c>
      <c r="Z32" s="47">
        <f t="shared" si="3"/>
        <v>0</v>
      </c>
      <c r="AA32" s="47" t="s">
        <v>1364</v>
      </c>
      <c r="AB32" s="47">
        <f t="shared" si="4"/>
        <v>2730</v>
      </c>
      <c r="AC32" s="58">
        <f t="shared" si="5"/>
        <v>2730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15</v>
      </c>
      <c r="G33" s="43">
        <f t="shared" si="0"/>
        <v>15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1950</v>
      </c>
      <c r="N33" s="19"/>
      <c r="O33" s="90">
        <v>38.9</v>
      </c>
      <c r="P33" s="79">
        <f t="shared" si="2"/>
        <v>583.5</v>
      </c>
      <c r="Q33" s="45">
        <v>29</v>
      </c>
      <c r="R33" s="46">
        <f>+'29'!N262</f>
        <v>2540</v>
      </c>
      <c r="S33" s="46">
        <f>+'29'!N267</f>
        <v>450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340</v>
      </c>
      <c r="X33" s="46">
        <f t="shared" ref="X33" si="8">+R33-S33-T33-U33-V33-W33</f>
        <v>1735</v>
      </c>
      <c r="Y33" s="46">
        <f>+'29'!N269</f>
        <v>1735</v>
      </c>
      <c r="Z33" s="47">
        <f t="shared" ref="Z33" si="9">+Y33-X33</f>
        <v>0</v>
      </c>
      <c r="AA33" s="47" t="s">
        <v>1365</v>
      </c>
      <c r="AB33" s="47">
        <f t="shared" si="4"/>
        <v>2075</v>
      </c>
      <c r="AC33" s="58">
        <f t="shared" si="5"/>
        <v>2075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3">
        <f t="shared" si="0"/>
        <v>5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5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4250</v>
      </c>
      <c r="S34" s="46">
        <f>+'30'!N267</f>
        <v>490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1790</v>
      </c>
      <c r="X34" s="46">
        <f t="shared" si="7"/>
        <v>1970</v>
      </c>
      <c r="Y34" s="46">
        <f>+'30'!N269</f>
        <v>1970</v>
      </c>
      <c r="Z34" s="47">
        <f t="shared" si="3"/>
        <v>0</v>
      </c>
      <c r="AA34" s="47" t="s">
        <v>1366</v>
      </c>
      <c r="AB34" s="47">
        <f t="shared" si="4"/>
        <v>3760</v>
      </c>
      <c r="AC34" s="58">
        <f t="shared" si="5"/>
        <v>3760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2960</v>
      </c>
      <c r="S35" s="46">
        <f>+'31.'!N267</f>
        <v>645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1905</v>
      </c>
      <c r="X35" s="46">
        <f>+R35-S35-T35-U35-V35-W35</f>
        <v>410</v>
      </c>
      <c r="Y35" s="46">
        <f>+'31.'!N269</f>
        <v>410</v>
      </c>
      <c r="Z35" s="47">
        <f t="shared" si="3"/>
        <v>0</v>
      </c>
      <c r="AA35" s="98" t="s">
        <v>1367</v>
      </c>
      <c r="AB35" s="47">
        <f t="shared" si="4"/>
        <v>2315</v>
      </c>
      <c r="AC35" s="58">
        <f t="shared" si="5"/>
        <v>2315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78800</v>
      </c>
      <c r="S36" s="48">
        <f t="shared" si="10"/>
        <v>14251</v>
      </c>
      <c r="T36" s="48">
        <f t="shared" si="10"/>
        <v>0</v>
      </c>
      <c r="U36" s="48">
        <f t="shared" si="10"/>
        <v>105</v>
      </c>
      <c r="V36" s="48">
        <f t="shared" si="10"/>
        <v>81</v>
      </c>
      <c r="W36" s="48">
        <f t="shared" si="10"/>
        <v>26880</v>
      </c>
      <c r="X36" s="48">
        <f t="shared" si="10"/>
        <v>37483</v>
      </c>
      <c r="Y36" s="48">
        <f t="shared" si="10"/>
        <v>37483</v>
      </c>
      <c r="Z36" s="48">
        <f t="shared" si="10"/>
        <v>0</v>
      </c>
      <c r="AA36" s="48">
        <f t="shared" si="10"/>
        <v>0</v>
      </c>
      <c r="AB36" s="48">
        <f>SUM(AB5:AB35)</f>
        <v>64363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14</v>
      </c>
      <c r="G39" s="43">
        <f t="shared" si="0"/>
        <v>15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600</v>
      </c>
      <c r="N39" s="19"/>
      <c r="O39" s="90">
        <v>27.84</v>
      </c>
      <c r="P39" s="79">
        <f t="shared" si="2"/>
        <v>334.08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11</v>
      </c>
      <c r="G40" s="43">
        <f t="shared" si="0"/>
        <v>11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500</v>
      </c>
      <c r="N40" s="19"/>
      <c r="O40" s="90">
        <v>27.12</v>
      </c>
      <c r="P40" s="79">
        <f t="shared" si="2"/>
        <v>271.2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10</v>
      </c>
      <c r="G41" s="43">
        <f t="shared" si="0"/>
        <v>12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500</v>
      </c>
      <c r="N41" s="19"/>
      <c r="O41" s="90">
        <v>15.42</v>
      </c>
      <c r="P41" s="79">
        <f t="shared" si="2"/>
        <v>154.19999999999999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7</v>
      </c>
      <c r="G46" s="43">
        <f t="shared" si="0"/>
        <v>7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250</v>
      </c>
      <c r="N46" s="19"/>
      <c r="O46" s="121">
        <v>17.78</v>
      </c>
      <c r="P46" s="79">
        <f t="shared" si="2"/>
        <v>88.9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15</v>
      </c>
      <c r="G47" s="43">
        <f t="shared" si="0"/>
        <v>20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750</v>
      </c>
      <c r="N47" s="19"/>
      <c r="O47" s="121">
        <v>17.989999999999998</v>
      </c>
      <c r="P47" s="79">
        <f t="shared" si="2"/>
        <v>269.84999999999997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16</v>
      </c>
      <c r="G48" s="43">
        <f t="shared" si="0"/>
        <v>21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850</v>
      </c>
      <c r="N48" s="19"/>
      <c r="O48" s="121">
        <v>18.32</v>
      </c>
      <c r="P48" s="79">
        <f t="shared" si="2"/>
        <v>311.44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13</v>
      </c>
      <c r="G49" s="43">
        <f t="shared" si="0"/>
        <v>18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650</v>
      </c>
      <c r="N49" s="19"/>
      <c r="O49" s="121">
        <v>20.059999999999999</v>
      </c>
      <c r="P49" s="79">
        <f t="shared" si="2"/>
        <v>260.77999999999997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11</v>
      </c>
      <c r="G50" s="43">
        <f t="shared" si="0"/>
        <v>16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650</v>
      </c>
      <c r="N50" s="19"/>
      <c r="O50" s="121">
        <v>20.32</v>
      </c>
      <c r="P50" s="79">
        <f t="shared" si="2"/>
        <v>264.16000000000003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25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850</v>
      </c>
      <c r="N53" s="19"/>
      <c r="O53" s="121">
        <v>16.37</v>
      </c>
      <c r="P53" s="79">
        <f t="shared" si="2"/>
        <v>278.29000000000002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</v>
      </c>
      <c r="G55" s="43">
        <f t="shared" si="0"/>
        <v>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480</v>
      </c>
      <c r="N55" s="19"/>
      <c r="O55" s="121">
        <v>25.99</v>
      </c>
      <c r="P55" s="79">
        <f t="shared" si="2"/>
        <v>103.96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</v>
      </c>
      <c r="G56" s="43">
        <f t="shared" si="0"/>
        <v>3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121">
        <v>28.31</v>
      </c>
      <c r="P56" s="79">
        <f t="shared" si="2"/>
        <v>28.31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8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7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840</v>
      </c>
      <c r="N57" s="19"/>
      <c r="O57" s="121">
        <v>31.29</v>
      </c>
      <c r="P57" s="79">
        <f t="shared" si="2"/>
        <v>219.03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121">
        <v>31.07</v>
      </c>
      <c r="P58" s="79">
        <f t="shared" si="2"/>
        <v>31.07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1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120</v>
      </c>
      <c r="N59" s="19"/>
      <c r="O59" s="121">
        <v>29.83</v>
      </c>
      <c r="P59" s="79">
        <f t="shared" si="2"/>
        <v>29.83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4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7</v>
      </c>
      <c r="G62" s="43">
        <f t="shared" si="0"/>
        <v>11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5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121">
        <v>26.69</v>
      </c>
      <c r="P62" s="79">
        <f t="shared" si="2"/>
        <v>160.14000000000001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3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15</v>
      </c>
      <c r="G64" s="43">
        <f t="shared" si="0"/>
        <v>18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15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750</v>
      </c>
      <c r="N64" s="19"/>
      <c r="O64" s="90">
        <v>23.69</v>
      </c>
      <c r="P64" s="79">
        <f t="shared" si="2"/>
        <v>355.35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9</v>
      </c>
      <c r="G65" s="43">
        <f t="shared" si="0"/>
        <v>12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5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7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350</v>
      </c>
      <c r="N65" s="19"/>
      <c r="O65" s="90">
        <v>22.49</v>
      </c>
      <c r="P65" s="79">
        <f t="shared" si="2"/>
        <v>157.42999999999998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13</v>
      </c>
      <c r="G66" s="43">
        <f t="shared" si="0"/>
        <v>16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14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700</v>
      </c>
      <c r="N66" s="19"/>
      <c r="O66" s="90">
        <v>23.12</v>
      </c>
      <c r="P66" s="79">
        <f t="shared" si="2"/>
        <v>323.68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25</v>
      </c>
      <c r="G74" s="43">
        <f t="shared" si="0"/>
        <v>29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1300</v>
      </c>
      <c r="N74" s="19"/>
      <c r="O74" s="90">
        <v>17.09</v>
      </c>
      <c r="P74" s="79">
        <f t="shared" si="12"/>
        <v>444.34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15</v>
      </c>
      <c r="G77" s="43">
        <f t="shared" si="0"/>
        <v>17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650</v>
      </c>
      <c r="N77" s="19"/>
      <c r="O77" s="90">
        <v>25.15</v>
      </c>
      <c r="P77" s="79">
        <f t="shared" si="12"/>
        <v>326.95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110</v>
      </c>
      <c r="N80" s="19"/>
      <c r="O80" s="90">
        <v>14.35</v>
      </c>
      <c r="P80" s="79">
        <f t="shared" si="12"/>
        <v>28.7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5</v>
      </c>
      <c r="G93" s="43">
        <f t="shared" si="13"/>
        <v>5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5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150</v>
      </c>
      <c r="G96" s="43">
        <f t="shared" si="13"/>
        <v>150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2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148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1480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7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</v>
      </c>
      <c r="G112" s="43">
        <f t="shared" si="13"/>
        <v>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1</v>
      </c>
      <c r="J112" s="43">
        <f t="shared" si="11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700</v>
      </c>
      <c r="N112" s="19"/>
      <c r="O112" s="121">
        <v>34.25</v>
      </c>
      <c r="P112" s="79">
        <f t="shared" si="12"/>
        <v>239.75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6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3"/>
        <v>16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7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495</v>
      </c>
      <c r="N113" s="19"/>
      <c r="O113" s="121">
        <v>22.55</v>
      </c>
      <c r="P113" s="79">
        <f t="shared" si="12"/>
        <v>202.95000000000002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9</v>
      </c>
      <c r="G115" s="43">
        <f t="shared" si="13"/>
        <v>16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1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900</v>
      </c>
      <c r="N115" s="19"/>
      <c r="O115" s="90">
        <v>23.61</v>
      </c>
      <c r="P115" s="79">
        <f t="shared" si="12"/>
        <v>354.15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3"/>
        <v>8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500</v>
      </c>
      <c r="N116" s="19"/>
      <c r="O116" s="90">
        <v>13.03</v>
      </c>
      <c r="P116" s="79">
        <f t="shared" si="12"/>
        <v>65.149999999999991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3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3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1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110</v>
      </c>
      <c r="N117" s="19"/>
      <c r="O117" s="90">
        <v>11.91</v>
      </c>
      <c r="P117" s="79">
        <f t="shared" si="12"/>
        <v>23.82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6</v>
      </c>
      <c r="G131" s="43">
        <f t="shared" si="13"/>
        <v>8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350</v>
      </c>
      <c r="N131" s="19"/>
      <c r="O131" s="90">
        <v>9.91</v>
      </c>
      <c r="P131" s="79">
        <f t="shared" si="12"/>
        <v>69.37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3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25</v>
      </c>
      <c r="G132" s="43">
        <f t="shared" si="13"/>
        <v>28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1</v>
      </c>
      <c r="J132" s="43">
        <f t="shared" si="11"/>
        <v>3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24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1440</v>
      </c>
      <c r="N132" s="19"/>
      <c r="O132" s="90">
        <v>16.690000000000001</v>
      </c>
      <c r="P132" s="79">
        <f t="shared" si="12"/>
        <v>400.56000000000006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8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23</v>
      </c>
      <c r="G133" s="43">
        <f t="shared" si="13"/>
        <v>31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1350</v>
      </c>
      <c r="N133" s="19"/>
      <c r="O133" s="90">
        <v>24.21</v>
      </c>
      <c r="P133" s="79">
        <f t="shared" si="12"/>
        <v>653.67000000000007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15</v>
      </c>
      <c r="G152" s="43">
        <f t="shared" si="18"/>
        <v>15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1</v>
      </c>
      <c r="J152" s="43">
        <f t="shared" si="17"/>
        <v>2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12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620</v>
      </c>
      <c r="N152" s="19"/>
      <c r="O152" s="90">
        <v>10.55</v>
      </c>
      <c r="P152" s="79">
        <f t="shared" si="12"/>
        <v>126.60000000000001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4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4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1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3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135</v>
      </c>
      <c r="N166" s="19"/>
      <c r="O166" s="90">
        <v>11.97</v>
      </c>
      <c r="P166" s="79">
        <f t="shared" si="19"/>
        <v>35.910000000000004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8"/>
        <v>20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2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16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800</v>
      </c>
      <c r="N175" s="19"/>
      <c r="O175" s="121">
        <v>23.02</v>
      </c>
      <c r="P175" s="79">
        <f t="shared" si="19"/>
        <v>368.32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2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60</v>
      </c>
      <c r="N193" s="19"/>
      <c r="O193" s="90">
        <v>38</v>
      </c>
      <c r="P193" s="79">
        <f t="shared" si="19"/>
        <v>38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15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13</v>
      </c>
      <c r="G194" s="43">
        <f t="shared" si="18"/>
        <v>28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2880</v>
      </c>
      <c r="N194" s="19"/>
      <c r="O194" s="90">
        <v>73</v>
      </c>
      <c r="P194" s="79">
        <f t="shared" si="19"/>
        <v>1752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2</v>
      </c>
      <c r="G195" s="43">
        <f t="shared" si="18"/>
        <v>2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1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60</v>
      </c>
      <c r="N195" s="19"/>
      <c r="O195" s="90">
        <v>38</v>
      </c>
      <c r="P195" s="79">
        <f t="shared" si="19"/>
        <v>38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19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19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6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1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12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1800</v>
      </c>
      <c r="N198" s="19"/>
      <c r="O198" s="90">
        <v>64.38</v>
      </c>
      <c r="P198" s="79">
        <f t="shared" si="19"/>
        <v>772.56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1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1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90</v>
      </c>
      <c r="N203" s="19"/>
      <c r="O203" s="90">
        <v>60</v>
      </c>
      <c r="P203" s="79">
        <f t="shared" si="19"/>
        <v>60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110</v>
      </c>
      <c r="N205" s="19"/>
      <c r="O205" s="90">
        <v>40</v>
      </c>
      <c r="P205" s="79">
        <f t="shared" si="19"/>
        <v>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18"/>
        <v>17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2040</v>
      </c>
      <c r="N209" s="19"/>
      <c r="O209" s="90">
        <v>83</v>
      </c>
      <c r="P209" s="79">
        <f t="shared" si="19"/>
        <v>1411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314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314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50</v>
      </c>
      <c r="J216" s="43">
        <f t="shared" si="23"/>
        <v>172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92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920</v>
      </c>
      <c r="N216" s="19"/>
      <c r="O216" s="90">
        <v>9</v>
      </c>
      <c r="P216" s="79">
        <f t="shared" si="19"/>
        <v>828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69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69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1</v>
      </c>
      <c r="J217" s="43">
        <f t="shared" si="23"/>
        <v>65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3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30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2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2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2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40</v>
      </c>
      <c r="N218" s="19"/>
      <c r="O218" s="90">
        <v>16.670000000000002</v>
      </c>
      <c r="P218" s="79">
        <f t="shared" si="19"/>
        <v>33.340000000000003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8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8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8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375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375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50</v>
      </c>
      <c r="J224" s="43">
        <f t="shared" si="23"/>
        <v>325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50</v>
      </c>
      <c r="G227" s="43">
        <f t="shared" si="25"/>
        <v>50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50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1250</v>
      </c>
      <c r="N227" s="19"/>
      <c r="O227" s="90">
        <v>20.36</v>
      </c>
      <c r="P227" s="79">
        <f t="shared" si="26"/>
        <v>1018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70</v>
      </c>
      <c r="G241" s="43">
        <f t="shared" si="25"/>
        <v>70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70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7000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5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5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5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250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3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3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46">
        <f>+ยกมา!J251</f>
        <v>50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7</v>
      </c>
      <c r="G251" s="43">
        <f t="shared" si="25"/>
        <v>57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8</v>
      </c>
      <c r="J251" s="43">
        <f t="shared" si="23"/>
        <v>7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42</v>
      </c>
      <c r="L251" s="20">
        <v>27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1134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50</v>
      </c>
      <c r="G252" s="43">
        <f t="shared" si="25"/>
        <v>50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50</v>
      </c>
      <c r="L252" s="20">
        <v>39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1950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4</v>
      </c>
      <c r="G253" s="43">
        <f t="shared" si="25"/>
        <v>4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4</v>
      </c>
      <c r="L253" s="20">
        <v>39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156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5</v>
      </c>
      <c r="G254" s="43">
        <f t="shared" si="25"/>
        <v>5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5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175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1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78800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78800</v>
      </c>
      <c r="D261" s="152"/>
      <c r="E261" s="53" t="s">
        <v>227</v>
      </c>
      <c r="F261" s="54">
        <f>+M260</f>
        <v>78800</v>
      </c>
      <c r="G261" s="55" t="s">
        <v>217</v>
      </c>
      <c r="H261" s="160">
        <f>SUM(U36)</f>
        <v>105</v>
      </c>
      <c r="I261" s="161"/>
      <c r="J261" s="156"/>
      <c r="K261" s="156"/>
      <c r="L261" s="156"/>
      <c r="M261" s="57"/>
      <c r="N261" s="57">
        <f>+W36</f>
        <v>26880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14251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14251</v>
      </c>
      <c r="D263" s="152"/>
      <c r="E263" s="53"/>
      <c r="F263" s="54"/>
      <c r="G263" s="55" t="s">
        <v>230</v>
      </c>
      <c r="H263" s="160">
        <f>+V36</f>
        <v>81</v>
      </c>
      <c r="I263" s="161"/>
      <c r="J263" s="157" t="s">
        <v>231</v>
      </c>
      <c r="K263" s="158"/>
      <c r="L263" s="159"/>
      <c r="M263" s="57">
        <f>+M260-M261</f>
        <v>78800</v>
      </c>
      <c r="N263" s="59">
        <f>+S36</f>
        <v>14251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64549</v>
      </c>
      <c r="D264" s="152"/>
      <c r="E264" s="53" t="s">
        <v>232</v>
      </c>
      <c r="F264" s="54">
        <f>+F261-F262</f>
        <v>64549</v>
      </c>
      <c r="G264" s="55" t="s">
        <v>233</v>
      </c>
      <c r="H264" s="160">
        <f>SUM(H261:H263)</f>
        <v>186</v>
      </c>
      <c r="I264" s="161"/>
      <c r="J264" s="156" t="s">
        <v>206</v>
      </c>
      <c r="K264" s="156"/>
      <c r="L264" s="156"/>
      <c r="M264" s="57">
        <f>H264</f>
        <v>186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37483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-35451</v>
      </c>
      <c r="J266" s="139" t="s">
        <v>209</v>
      </c>
      <c r="K266" s="140"/>
      <c r="L266" s="141"/>
      <c r="M266" s="57">
        <f>+Y36</f>
        <v>37483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E10" sqref="E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12</v>
      </c>
      <c r="F5" s="71"/>
      <c r="G5" s="46">
        <f t="shared" ref="G5" si="0">E5+F5</f>
        <v>12</v>
      </c>
      <c r="H5" s="78">
        <v>0</v>
      </c>
      <c r="I5" s="76">
        <v>0</v>
      </c>
      <c r="J5" s="46">
        <f t="shared" ref="J5" si="1">+G5-H5-K5-I5</f>
        <v>12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40</v>
      </c>
      <c r="F6" s="71"/>
      <c r="G6" s="46">
        <f t="shared" ref="G6:G26" si="2">E6+F6</f>
        <v>40</v>
      </c>
      <c r="H6" s="78">
        <v>0</v>
      </c>
      <c r="I6" s="76">
        <v>0</v>
      </c>
      <c r="J6" s="46">
        <f t="shared" ref="J6:J26" si="3">+G6-H6-K6-I6</f>
        <v>40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7</v>
      </c>
      <c r="F11" s="71"/>
      <c r="G11" s="46">
        <f t="shared" si="2"/>
        <v>7</v>
      </c>
      <c r="H11" s="78">
        <v>0</v>
      </c>
      <c r="I11" s="76">
        <v>0</v>
      </c>
      <c r="J11" s="46">
        <f t="shared" si="3"/>
        <v>7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7</v>
      </c>
      <c r="F18" s="71"/>
      <c r="G18" s="46">
        <f t="shared" si="2"/>
        <v>7</v>
      </c>
      <c r="H18" s="78">
        <v>0</v>
      </c>
      <c r="I18" s="76">
        <v>0</v>
      </c>
      <c r="J18" s="46">
        <f t="shared" si="3"/>
        <v>7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9</v>
      </c>
      <c r="F22" s="71"/>
      <c r="G22" s="46">
        <f t="shared" si="2"/>
        <v>9</v>
      </c>
      <c r="H22" s="78">
        <v>0</v>
      </c>
      <c r="I22" s="76">
        <v>0</v>
      </c>
      <c r="J22" s="46">
        <f t="shared" si="3"/>
        <v>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</v>
      </c>
      <c r="F28" s="71"/>
      <c r="G28" s="46">
        <f t="shared" si="7"/>
        <v>1</v>
      </c>
      <c r="H28" s="78">
        <v>0</v>
      </c>
      <c r="I28" s="76">
        <v>0</v>
      </c>
      <c r="J28" s="46">
        <f t="shared" si="8"/>
        <v>1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</v>
      </c>
      <c r="F39" s="71"/>
      <c r="G39" s="46">
        <f t="shared" si="7"/>
        <v>1</v>
      </c>
      <c r="H39" s="78">
        <v>0</v>
      </c>
      <c r="I39" s="76">
        <v>0</v>
      </c>
      <c r="J39" s="46">
        <f t="shared" si="8"/>
        <v>1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2</v>
      </c>
      <c r="F41" s="71"/>
      <c r="G41" s="46">
        <f t="shared" si="7"/>
        <v>2</v>
      </c>
      <c r="H41" s="78">
        <v>0</v>
      </c>
      <c r="I41" s="76">
        <v>0</v>
      </c>
      <c r="J41" s="46">
        <f t="shared" si="8"/>
        <v>2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5</v>
      </c>
      <c r="F48" s="71"/>
      <c r="G48" s="46">
        <f t="shared" si="7"/>
        <v>5</v>
      </c>
      <c r="H48" s="78">
        <v>0</v>
      </c>
      <c r="I48" s="76">
        <v>0</v>
      </c>
      <c r="J48" s="46">
        <f t="shared" si="8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5</v>
      </c>
      <c r="F49" s="71"/>
      <c r="G49" s="46">
        <f t="shared" si="7"/>
        <v>5</v>
      </c>
      <c r="H49" s="78">
        <v>0</v>
      </c>
      <c r="I49" s="76">
        <v>0</v>
      </c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5</v>
      </c>
      <c r="F53" s="71"/>
      <c r="G53" s="46">
        <f t="shared" si="7"/>
        <v>5</v>
      </c>
      <c r="H53" s="78">
        <v>0</v>
      </c>
      <c r="I53" s="76">
        <v>0</v>
      </c>
      <c r="J53" s="46">
        <f t="shared" si="8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4</v>
      </c>
      <c r="F55" s="71"/>
      <c r="G55" s="46">
        <f t="shared" si="7"/>
        <v>4</v>
      </c>
      <c r="H55" s="78">
        <v>0</v>
      </c>
      <c r="I55" s="76">
        <v>0</v>
      </c>
      <c r="J55" s="46">
        <f t="shared" si="8"/>
        <v>4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4</v>
      </c>
      <c r="F62" s="71"/>
      <c r="G62" s="46">
        <f t="shared" si="7"/>
        <v>4</v>
      </c>
      <c r="H62" s="78">
        <v>0</v>
      </c>
      <c r="I62" s="76">
        <v>0</v>
      </c>
      <c r="J62" s="46">
        <f t="shared" si="8"/>
        <v>4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3</v>
      </c>
      <c r="F64" s="71"/>
      <c r="G64" s="46">
        <f t="shared" si="7"/>
        <v>3</v>
      </c>
      <c r="H64" s="78">
        <v>0</v>
      </c>
      <c r="I64" s="76">
        <v>0</v>
      </c>
      <c r="J64" s="46">
        <f t="shared" si="8"/>
        <v>3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4</v>
      </c>
      <c r="F74" s="71"/>
      <c r="G74" s="46">
        <f t="shared" si="7"/>
        <v>4</v>
      </c>
      <c r="H74" s="78">
        <v>0</v>
      </c>
      <c r="I74" s="76">
        <v>0</v>
      </c>
      <c r="J74" s="46">
        <f t="shared" si="8"/>
        <v>4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7</v>
      </c>
      <c r="F112" s="71"/>
      <c r="G112" s="46">
        <f t="shared" si="25"/>
        <v>7</v>
      </c>
      <c r="H112" s="78">
        <v>0</v>
      </c>
      <c r="I112" s="76">
        <v>0</v>
      </c>
      <c r="J112" s="46">
        <f t="shared" si="26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6</v>
      </c>
      <c r="F113" s="71"/>
      <c r="G113" s="46">
        <f t="shared" si="25"/>
        <v>6</v>
      </c>
      <c r="H113" s="78">
        <v>0</v>
      </c>
      <c r="I113" s="76">
        <v>0</v>
      </c>
      <c r="J113" s="46">
        <f t="shared" si="26"/>
        <v>6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7</v>
      </c>
      <c r="F115" s="71"/>
      <c r="G115" s="46">
        <f t="shared" si="25"/>
        <v>7</v>
      </c>
      <c r="H115" s="78">
        <v>0</v>
      </c>
      <c r="I115" s="76">
        <v>0</v>
      </c>
      <c r="J115" s="46">
        <f t="shared" si="26"/>
        <v>7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3</v>
      </c>
      <c r="F116" s="71"/>
      <c r="G116" s="46">
        <f t="shared" si="25"/>
        <v>3</v>
      </c>
      <c r="H116" s="78">
        <v>0</v>
      </c>
      <c r="I116" s="76">
        <v>0</v>
      </c>
      <c r="J116" s="46">
        <f t="shared" si="26"/>
        <v>3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3</v>
      </c>
      <c r="F117" s="71"/>
      <c r="G117" s="46">
        <f t="shared" si="25"/>
        <v>3</v>
      </c>
      <c r="H117" s="78">
        <v>0</v>
      </c>
      <c r="I117" s="76">
        <v>0</v>
      </c>
      <c r="J117" s="46">
        <f t="shared" si="26"/>
        <v>3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3</v>
      </c>
      <c r="F132" s="71"/>
      <c r="G132" s="46">
        <f t="shared" si="25"/>
        <v>3</v>
      </c>
      <c r="H132" s="78">
        <v>0</v>
      </c>
      <c r="I132" s="76">
        <v>0</v>
      </c>
      <c r="J132" s="46">
        <f t="shared" si="26"/>
        <v>3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8</v>
      </c>
      <c r="F133" s="71"/>
      <c r="G133" s="46">
        <f t="shared" si="25"/>
        <v>8</v>
      </c>
      <c r="H133" s="78">
        <v>0</v>
      </c>
      <c r="I133" s="76">
        <v>0</v>
      </c>
      <c r="J133" s="46">
        <f t="shared" si="26"/>
        <v>8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v>4</v>
      </c>
      <c r="F166" s="71"/>
      <c r="G166" s="46">
        <f t="shared" si="32"/>
        <v>4</v>
      </c>
      <c r="H166" s="78">
        <v>0</v>
      </c>
      <c r="I166" s="76">
        <v>0</v>
      </c>
      <c r="J166" s="46">
        <f t="shared" si="33"/>
        <v>4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10</v>
      </c>
      <c r="F175" s="71"/>
      <c r="G175" s="46">
        <f t="shared" si="32"/>
        <v>10</v>
      </c>
      <c r="H175" s="78">
        <v>0</v>
      </c>
      <c r="I175" s="76">
        <v>0</v>
      </c>
      <c r="J175" s="46">
        <f t="shared" si="33"/>
        <v>10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</v>
      </c>
      <c r="F193" s="71"/>
      <c r="G193" s="46">
        <f t="shared" si="32"/>
        <v>2</v>
      </c>
      <c r="H193" s="78">
        <v>0</v>
      </c>
      <c r="I193" s="76">
        <v>0</v>
      </c>
      <c r="J193" s="46">
        <f t="shared" si="33"/>
        <v>2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15</v>
      </c>
      <c r="F194" s="71"/>
      <c r="G194" s="46">
        <f t="shared" si="32"/>
        <v>15</v>
      </c>
      <c r="H194" s="78">
        <v>0</v>
      </c>
      <c r="I194" s="76">
        <v>0</v>
      </c>
      <c r="J194" s="46">
        <f t="shared" si="33"/>
        <v>15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19</v>
      </c>
      <c r="F198" s="71"/>
      <c r="G198" s="46">
        <f t="shared" si="32"/>
        <v>19</v>
      </c>
      <c r="H198" s="78">
        <v>0</v>
      </c>
      <c r="I198" s="76">
        <v>0</v>
      </c>
      <c r="J198" s="46">
        <f t="shared" si="33"/>
        <v>19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v>1</v>
      </c>
      <c r="F203" s="71"/>
      <c r="G203" s="46">
        <f t="shared" si="32"/>
        <v>1</v>
      </c>
      <c r="H203" s="78">
        <v>0</v>
      </c>
      <c r="I203" s="76">
        <v>0</v>
      </c>
      <c r="J203" s="46">
        <f t="shared" si="33"/>
        <v>1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2</v>
      </c>
      <c r="F205" s="71"/>
      <c r="G205" s="46">
        <f t="shared" si="32"/>
        <v>2</v>
      </c>
      <c r="H205" s="78">
        <v>0</v>
      </c>
      <c r="I205" s="76">
        <v>0</v>
      </c>
      <c r="J205" s="46">
        <f t="shared" si="33"/>
        <v>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2</v>
      </c>
      <c r="F209" s="71"/>
      <c r="G209" s="46">
        <f t="shared" si="32"/>
        <v>2</v>
      </c>
      <c r="H209" s="78">
        <v>0</v>
      </c>
      <c r="I209" s="76">
        <v>0</v>
      </c>
      <c r="J209" s="46">
        <f t="shared" si="33"/>
        <v>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314</v>
      </c>
      <c r="F216" s="71"/>
      <c r="G216" s="46">
        <f t="shared" si="32"/>
        <v>314</v>
      </c>
      <c r="H216" s="78">
        <v>0</v>
      </c>
      <c r="I216" s="76">
        <v>0</v>
      </c>
      <c r="J216" s="46">
        <f t="shared" si="33"/>
        <v>314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69</v>
      </c>
      <c r="F217" s="71"/>
      <c r="G217" s="46">
        <f t="shared" si="32"/>
        <v>69</v>
      </c>
      <c r="H217" s="78">
        <v>0</v>
      </c>
      <c r="I217" s="76">
        <v>0</v>
      </c>
      <c r="J217" s="46">
        <f t="shared" si="33"/>
        <v>69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2</v>
      </c>
      <c r="F218" s="71"/>
      <c r="G218" s="46">
        <f t="shared" si="32"/>
        <v>2</v>
      </c>
      <c r="H218" s="78">
        <v>0</v>
      </c>
      <c r="I218" s="76">
        <v>0</v>
      </c>
      <c r="J218" s="46">
        <f t="shared" si="33"/>
        <v>2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v>8</v>
      </c>
      <c r="F223" s="71"/>
      <c r="G223" s="46">
        <f t="shared" si="32"/>
        <v>8</v>
      </c>
      <c r="H223" s="78">
        <v>0</v>
      </c>
      <c r="I223" s="76">
        <v>0</v>
      </c>
      <c r="J223" s="46">
        <f t="shared" si="33"/>
        <v>8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375</v>
      </c>
      <c r="F224" s="71"/>
      <c r="G224" s="46">
        <f t="shared" si="32"/>
        <v>375</v>
      </c>
      <c r="H224" s="78">
        <v>0</v>
      </c>
      <c r="I224" s="76">
        <v>0</v>
      </c>
      <c r="J224" s="46">
        <f t="shared" si="33"/>
        <v>375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9" si="50">E235+F235</f>
        <v>0</v>
      </c>
      <c r="H235" s="78">
        <v>0</v>
      </c>
      <c r="I235" s="76">
        <v>0</v>
      </c>
      <c r="J235" s="46">
        <f t="shared" ref="J235:J256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5</v>
      </c>
      <c r="F248" s="71"/>
      <c r="G248" s="46">
        <f t="shared" si="50"/>
        <v>5</v>
      </c>
      <c r="H248" s="78">
        <v>0</v>
      </c>
      <c r="I248" s="76">
        <v>0</v>
      </c>
      <c r="J248" s="46">
        <f t="shared" si="51"/>
        <v>5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3</v>
      </c>
      <c r="F249" s="71"/>
      <c r="G249" s="46">
        <f t="shared" si="50"/>
        <v>3</v>
      </c>
      <c r="H249" s="78">
        <v>0</v>
      </c>
      <c r="I249" s="76">
        <v>0</v>
      </c>
      <c r="J249" s="46">
        <f t="shared" si="51"/>
        <v>3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v>50</v>
      </c>
      <c r="F251" s="71"/>
      <c r="G251" s="46">
        <f t="shared" ref="G251" si="58">E251+F251</f>
        <v>50</v>
      </c>
      <c r="H251" s="78">
        <v>0</v>
      </c>
      <c r="I251" s="76">
        <v>0</v>
      </c>
      <c r="J251" s="46">
        <f t="shared" si="51"/>
        <v>50</v>
      </c>
      <c r="K251" s="72"/>
      <c r="L251" s="20">
        <v>27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/>
      <c r="F252" s="71"/>
      <c r="G252" s="46"/>
      <c r="H252" s="78"/>
      <c r="I252" s="76"/>
      <c r="J252" s="46">
        <f t="shared" si="51"/>
        <v>0</v>
      </c>
      <c r="K252" s="72"/>
      <c r="L252" s="20">
        <v>39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39</v>
      </c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35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Z346"/>
  <sheetViews>
    <sheetView zoomScale="70" zoomScaleNormal="70" workbookViewId="0">
      <pane xSplit="10" ySplit="4" topLeftCell="K242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3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35</v>
      </c>
      <c r="P5" s="122">
        <f>SUM(M5-O5)</f>
        <v>415</v>
      </c>
      <c r="Q5" s="121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21</v>
      </c>
      <c r="K6" s="72">
        <v>19</v>
      </c>
      <c r="L6" s="15">
        <v>100</v>
      </c>
      <c r="M6" s="65">
        <f t="shared" ref="M6:M80" si="2">+L6*K6</f>
        <v>1900</v>
      </c>
      <c r="N6" s="17" t="s">
        <v>16</v>
      </c>
      <c r="O6" s="18">
        <v>340</v>
      </c>
      <c r="P6" s="122">
        <f>SUM(M6-O6)</f>
        <v>1560</v>
      </c>
      <c r="Q6" s="121">
        <v>36.43</v>
      </c>
      <c r="R6" s="43">
        <f t="shared" ref="R6:R80" si="3">+K6*Q6</f>
        <v>692.17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4"/>
        <v>25</v>
      </c>
      <c r="Q11" s="121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75</v>
      </c>
      <c r="P18" s="122">
        <f t="shared" si="4"/>
        <v>75</v>
      </c>
      <c r="Q18" s="121">
        <v>19.12</v>
      </c>
      <c r="R18" s="43">
        <f t="shared" si="3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0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170</v>
      </c>
      <c r="P22" s="122">
        <f t="shared" si="4"/>
        <v>730</v>
      </c>
      <c r="Q22" s="121">
        <v>27.98</v>
      </c>
      <c r="R22" s="43">
        <f t="shared" si="3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4"/>
        <v>100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4"/>
        <v>130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2">
        <f t="shared" si="4"/>
        <v>100</v>
      </c>
      <c r="Q64" s="90">
        <v>23.69</v>
      </c>
      <c r="R64" s="43">
        <f t="shared" si="3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0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90</v>
      </c>
      <c r="P132" s="122">
        <f t="shared" si="8"/>
        <v>90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4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100</v>
      </c>
      <c r="P133" s="122">
        <f t="shared" si="8"/>
        <v>100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4</v>
      </c>
      <c r="F166" s="71"/>
      <c r="G166" s="46">
        <f t="shared" si="30"/>
        <v>4</v>
      </c>
      <c r="H166" s="78">
        <v>0</v>
      </c>
      <c r="I166" s="76">
        <v>0</v>
      </c>
      <c r="J166" s="46">
        <f t="shared" si="31"/>
        <v>4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19</v>
      </c>
      <c r="F198" s="71"/>
      <c r="G198" s="46">
        <f t="shared" si="30"/>
        <v>19</v>
      </c>
      <c r="H198" s="78">
        <v>0</v>
      </c>
      <c r="I198" s="76">
        <v>0</v>
      </c>
      <c r="J198" s="46">
        <f t="shared" si="31"/>
        <v>18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2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1</v>
      </c>
      <c r="F203" s="71"/>
      <c r="G203" s="46">
        <f t="shared" si="30"/>
        <v>1</v>
      </c>
      <c r="H203" s="78">
        <v>0</v>
      </c>
      <c r="I203" s="76">
        <v>0</v>
      </c>
      <c r="J203" s="46">
        <f t="shared" si="31"/>
        <v>0</v>
      </c>
      <c r="K203" s="72">
        <v>1</v>
      </c>
      <c r="L203" s="20">
        <v>90</v>
      </c>
      <c r="M203" s="65">
        <f t="shared" si="34"/>
        <v>90</v>
      </c>
      <c r="N203" s="17" t="s">
        <v>16</v>
      </c>
      <c r="O203" s="18">
        <v>40</v>
      </c>
      <c r="P203" s="122">
        <f t="shared" si="35"/>
        <v>50</v>
      </c>
      <c r="Q203" s="90">
        <v>60</v>
      </c>
      <c r="R203" s="43">
        <f t="shared" si="36"/>
        <v>60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314</v>
      </c>
      <c r="F216" s="71"/>
      <c r="G216" s="46">
        <f t="shared" si="30"/>
        <v>314</v>
      </c>
      <c r="H216" s="78">
        <v>0</v>
      </c>
      <c r="I216" s="76">
        <v>0</v>
      </c>
      <c r="J216" s="46">
        <f t="shared" si="31"/>
        <v>314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2</v>
      </c>
      <c r="F218" s="71"/>
      <c r="G218" s="46">
        <f t="shared" si="30"/>
        <v>2</v>
      </c>
      <c r="H218" s="78">
        <v>0</v>
      </c>
      <c r="I218" s="76">
        <v>0</v>
      </c>
      <c r="J218" s="46">
        <f t="shared" si="31"/>
        <v>0</v>
      </c>
      <c r="K218" s="72">
        <v>2</v>
      </c>
      <c r="L218" s="20">
        <v>20</v>
      </c>
      <c r="M218" s="65">
        <f t="shared" si="34"/>
        <v>40</v>
      </c>
      <c r="N218" s="17" t="s">
        <v>16</v>
      </c>
      <c r="O218" s="18"/>
      <c r="P218" s="122">
        <f t="shared" si="35"/>
        <v>40</v>
      </c>
      <c r="Q218" s="90">
        <v>16.670000000000002</v>
      </c>
      <c r="R218" s="43">
        <f t="shared" si="36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1" si="48">E235+F235</f>
        <v>0</v>
      </c>
      <c r="H235" s="78">
        <v>0</v>
      </c>
      <c r="I235" s="76">
        <v>0</v>
      </c>
      <c r="J235" s="46">
        <f t="shared" ref="J235:J250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5</v>
      </c>
      <c r="F248" s="71"/>
      <c r="G248" s="46">
        <f t="shared" si="48"/>
        <v>5</v>
      </c>
      <c r="H248" s="78">
        <v>0</v>
      </c>
      <c r="I248" s="76">
        <v>0</v>
      </c>
      <c r="J248" s="46">
        <f t="shared" si="49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3</v>
      </c>
      <c r="F249" s="71"/>
      <c r="G249" s="46">
        <f t="shared" si="48"/>
        <v>3</v>
      </c>
      <c r="H249" s="78">
        <v>0</v>
      </c>
      <c r="I249" s="76">
        <v>0</v>
      </c>
      <c r="J249" s="46">
        <f t="shared" si="49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+ยกมา!J251</f>
        <v>50</v>
      </c>
      <c r="F251" s="71"/>
      <c r="G251" s="46">
        <f t="shared" si="48"/>
        <v>50</v>
      </c>
      <c r="H251" s="78">
        <v>0</v>
      </c>
      <c r="I251" s="76">
        <v>8</v>
      </c>
      <c r="J251" s="46">
        <f t="shared" ref="J251" si="56">+G251-H251-K251-I251</f>
        <v>29</v>
      </c>
      <c r="K251" s="72">
        <v>13</v>
      </c>
      <c r="L251" s="20">
        <v>27</v>
      </c>
      <c r="M251" s="65">
        <f t="shared" si="34"/>
        <v>351</v>
      </c>
      <c r="N251" s="17"/>
      <c r="O251" s="18">
        <v>121</v>
      </c>
      <c r="P251" s="122">
        <f t="shared" si="35"/>
        <v>230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/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>
        <v>39</v>
      </c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26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1727.5699999999995</v>
      </c>
      <c r="S260" s="75"/>
    </row>
    <row r="261" spans="1:26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5.5" x14ac:dyDescent="0.55000000000000004">
      <c r="A262" s="1"/>
      <c r="B262" s="119"/>
      <c r="C262" s="120"/>
      <c r="D262" s="119"/>
      <c r="E262" s="24"/>
      <c r="F262" s="119"/>
      <c r="G262" s="31"/>
      <c r="H262" s="120"/>
      <c r="J262" s="31"/>
      <c r="K262" s="32"/>
      <c r="L262" s="95" t="s">
        <v>202</v>
      </c>
      <c r="M262" s="95"/>
      <c r="N262" s="33">
        <f>SUM(M5:M261)</f>
        <v>5181</v>
      </c>
    </row>
    <row r="263" spans="1:26" ht="25.5" x14ac:dyDescent="0.55000000000000004">
      <c r="A263" s="1"/>
      <c r="B263" s="119"/>
      <c r="C263" s="120"/>
      <c r="D263" s="119"/>
      <c r="E263" s="24"/>
      <c r="F263" s="119"/>
      <c r="G263" s="31"/>
      <c r="H263" s="120"/>
      <c r="J263" s="31"/>
      <c r="L263" s="34" t="s">
        <v>203</v>
      </c>
      <c r="M263" s="35"/>
      <c r="N263" s="36"/>
    </row>
    <row r="264" spans="1:26" ht="25.5" x14ac:dyDescent="0.55000000000000004">
      <c r="A264" s="1"/>
      <c r="B264" s="119"/>
      <c r="C264" s="120"/>
      <c r="D264" s="119"/>
      <c r="E264" s="24"/>
      <c r="F264" s="119"/>
      <c r="G264" s="31"/>
      <c r="H264" s="120"/>
      <c r="J264" s="31"/>
      <c r="L264" s="34" t="s">
        <v>204</v>
      </c>
      <c r="M264" s="35"/>
      <c r="N264" s="36">
        <f>SUM(O264:AF264)</f>
        <v>3295</v>
      </c>
      <c r="O264" s="2">
        <v>260</v>
      </c>
      <c r="P264" s="2">
        <v>400</v>
      </c>
      <c r="Q264" s="2">
        <v>175</v>
      </c>
      <c r="R264" s="2">
        <v>200</v>
      </c>
      <c r="S264" s="2">
        <v>50</v>
      </c>
      <c r="T264" s="2">
        <v>300</v>
      </c>
      <c r="U264" s="2">
        <v>320</v>
      </c>
      <c r="V264" s="2">
        <v>250</v>
      </c>
      <c r="W264" s="2">
        <v>800</v>
      </c>
      <c r="X264" s="2">
        <v>400</v>
      </c>
      <c r="Y264" s="2">
        <v>100</v>
      </c>
      <c r="Z264" s="2">
        <v>40</v>
      </c>
    </row>
    <row r="265" spans="1:26" ht="25.5" x14ac:dyDescent="0.55000000000000004">
      <c r="A265" s="1"/>
      <c r="B265" s="119"/>
      <c r="C265" s="120"/>
      <c r="D265" s="119"/>
      <c r="E265" s="24"/>
      <c r="F265" s="119"/>
      <c r="G265" s="31"/>
      <c r="H265" s="120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B266" s="119"/>
      <c r="C266" s="120"/>
      <c r="D266" s="119"/>
      <c r="E266" s="24"/>
      <c r="F266" s="119"/>
      <c r="G266" s="31"/>
      <c r="H266" s="120"/>
      <c r="J266" s="31"/>
      <c r="L266" s="34" t="s">
        <v>206</v>
      </c>
      <c r="M266" s="35"/>
      <c r="N266" s="36"/>
    </row>
    <row r="267" spans="1:26" ht="25.5" x14ac:dyDescent="0.55000000000000004">
      <c r="A267" s="1"/>
      <c r="B267" s="119"/>
      <c r="C267" s="120"/>
      <c r="D267" s="119"/>
      <c r="E267" s="24"/>
      <c r="F267" s="119"/>
      <c r="G267" s="31"/>
      <c r="H267" s="120"/>
      <c r="J267" s="31"/>
      <c r="L267" s="34" t="s">
        <v>207</v>
      </c>
      <c r="M267" s="35"/>
      <c r="N267" s="37">
        <f>SUM(O5:O260)</f>
        <v>1176</v>
      </c>
    </row>
    <row r="268" spans="1:26" ht="25.5" x14ac:dyDescent="0.55000000000000004">
      <c r="A268" s="1"/>
      <c r="B268" s="119"/>
      <c r="C268" s="120"/>
      <c r="D268" s="119"/>
      <c r="E268" s="24"/>
      <c r="F268" s="119"/>
      <c r="G268" s="31"/>
      <c r="H268" s="120"/>
      <c r="J268" s="31"/>
      <c r="L268" s="34" t="s">
        <v>208</v>
      </c>
      <c r="M268" s="35"/>
      <c r="N268" s="33">
        <f>N262-N263-N264-N266-N267</f>
        <v>710</v>
      </c>
    </row>
    <row r="269" spans="1:26" ht="25.5" x14ac:dyDescent="0.55000000000000004">
      <c r="A269" s="1"/>
      <c r="B269" s="119"/>
      <c r="C269" s="120"/>
      <c r="D269" s="119"/>
      <c r="E269" s="24"/>
      <c r="F269" s="119"/>
      <c r="G269" s="31"/>
      <c r="H269" s="120"/>
      <c r="J269" s="31"/>
      <c r="L269" s="34" t="s">
        <v>209</v>
      </c>
      <c r="M269" s="35"/>
      <c r="N269" s="37">
        <v>710</v>
      </c>
    </row>
    <row r="270" spans="1:26" ht="25.5" x14ac:dyDescent="0.55000000000000004">
      <c r="A270" s="1"/>
      <c r="B270" s="119"/>
      <c r="C270" s="120"/>
      <c r="D270" s="119"/>
      <c r="E270" s="24"/>
      <c r="F270" s="119"/>
      <c r="G270" s="31"/>
      <c r="H270" s="120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B271" s="119"/>
      <c r="C271" s="120"/>
      <c r="D271" s="119"/>
      <c r="E271" s="24"/>
      <c r="F271" s="119"/>
      <c r="G271" s="120"/>
      <c r="H271" s="120"/>
      <c r="J271" s="2"/>
      <c r="L271" s="34" t="s">
        <v>211</v>
      </c>
      <c r="M271" s="35"/>
      <c r="N271" s="33">
        <f>+N269-N268</f>
        <v>0</v>
      </c>
    </row>
    <row r="272" spans="1:26" x14ac:dyDescent="0.5">
      <c r="B272" s="119"/>
      <c r="C272" s="120"/>
      <c r="D272" s="119"/>
      <c r="E272" s="120"/>
      <c r="F272" s="120"/>
      <c r="G272" s="120"/>
      <c r="H272" s="120"/>
      <c r="J272" s="2"/>
      <c r="L272" s="2"/>
    </row>
    <row r="273" spans="2:13" ht="25.5" x14ac:dyDescent="0.55000000000000004">
      <c r="B273" s="119"/>
      <c r="C273" s="120"/>
      <c r="D273" s="119"/>
      <c r="E273" s="120"/>
      <c r="F273" s="120"/>
      <c r="G273" s="120"/>
      <c r="H273" s="120"/>
      <c r="J273" s="2"/>
      <c r="L273" s="73" t="s">
        <v>272</v>
      </c>
      <c r="M273" s="2" t="s">
        <v>307</v>
      </c>
    </row>
    <row r="274" spans="2:13" x14ac:dyDescent="0.5">
      <c r="B274" s="119"/>
      <c r="C274" s="120"/>
      <c r="D274" s="119"/>
      <c r="E274" s="120"/>
      <c r="F274" s="120"/>
      <c r="G274" s="120"/>
      <c r="H274" s="120"/>
      <c r="J274" s="2"/>
      <c r="L274" s="2"/>
    </row>
    <row r="275" spans="2:13" x14ac:dyDescent="0.5">
      <c r="B275" s="119"/>
      <c r="C275" s="120"/>
      <c r="D275" s="119"/>
      <c r="E275" s="120"/>
      <c r="F275" s="120"/>
      <c r="G275" s="120"/>
      <c r="H275" s="120"/>
      <c r="J275" s="2"/>
      <c r="L275" s="2"/>
    </row>
    <row r="276" spans="2:13" x14ac:dyDescent="0.5">
      <c r="J276" s="2"/>
      <c r="L276" s="2"/>
    </row>
    <row r="277" spans="2:13" x14ac:dyDescent="0.5">
      <c r="J277" s="2"/>
      <c r="L277" s="2"/>
    </row>
    <row r="278" spans="2:13" x14ac:dyDescent="0.5">
      <c r="J278" s="2"/>
      <c r="L278" s="2"/>
    </row>
    <row r="279" spans="2:13" x14ac:dyDescent="0.5">
      <c r="J279" s="2"/>
      <c r="L279" s="2"/>
    </row>
    <row r="280" spans="2:13" x14ac:dyDescent="0.5">
      <c r="J280" s="2"/>
      <c r="L280" s="2"/>
    </row>
    <row r="281" spans="2:13" x14ac:dyDescent="0.5">
      <c r="J281" s="2"/>
      <c r="L281" s="2"/>
    </row>
    <row r="282" spans="2:13" x14ac:dyDescent="0.5">
      <c r="J282" s="2"/>
      <c r="L282" s="2"/>
    </row>
    <row r="283" spans="2:13" x14ac:dyDescent="0.5">
      <c r="J283" s="2"/>
      <c r="L283" s="2"/>
    </row>
    <row r="284" spans="2:13" x14ac:dyDescent="0.5">
      <c r="J284" s="2"/>
      <c r="L284" s="2"/>
    </row>
    <row r="285" spans="2:13" x14ac:dyDescent="0.5">
      <c r="J285" s="2"/>
      <c r="L285" s="2"/>
    </row>
    <row r="286" spans="2:13" x14ac:dyDescent="0.5">
      <c r="J286" s="2"/>
      <c r="L286" s="2"/>
    </row>
    <row r="287" spans="2:13" x14ac:dyDescent="0.5">
      <c r="J287" s="2"/>
      <c r="L287" s="2"/>
    </row>
    <row r="288" spans="2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21</v>
      </c>
      <c r="F6" s="71">
        <v>50</v>
      </c>
      <c r="G6" s="46">
        <f t="shared" si="0"/>
        <v>71</v>
      </c>
      <c r="H6" s="78">
        <v>0</v>
      </c>
      <c r="I6" s="76">
        <v>0</v>
      </c>
      <c r="J6" s="46">
        <f t="shared" si="1"/>
        <v>67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80</v>
      </c>
      <c r="P6" s="122">
        <f t="shared" ref="P6:P80" si="3">SUM(M6-O6)</f>
        <v>320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3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125</v>
      </c>
      <c r="P74" s="122">
        <f t="shared" si="3"/>
        <v>125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</v>
      </c>
      <c r="F133" s="71">
        <v>4</v>
      </c>
      <c r="G133" s="46">
        <f t="shared" si="23"/>
        <v>8</v>
      </c>
      <c r="H133" s="78">
        <v>0</v>
      </c>
      <c r="I133" s="76">
        <v>0</v>
      </c>
      <c r="J133" s="46">
        <f t="shared" si="24"/>
        <v>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22">
        <f t="shared" si="8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4</v>
      </c>
      <c r="F166" s="71"/>
      <c r="G166" s="46">
        <f t="shared" si="30"/>
        <v>4</v>
      </c>
      <c r="H166" s="78">
        <v>0</v>
      </c>
      <c r="I166" s="76">
        <v>0</v>
      </c>
      <c r="J166" s="46">
        <f t="shared" si="31"/>
        <v>4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>
        <v>40</v>
      </c>
      <c r="P209" s="122">
        <f t="shared" si="35"/>
        <v>200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314</v>
      </c>
      <c r="F216" s="71"/>
      <c r="G216" s="46">
        <f t="shared" si="30"/>
        <v>314</v>
      </c>
      <c r="H216" s="78">
        <v>0</v>
      </c>
      <c r="I216" s="76">
        <v>0</v>
      </c>
      <c r="J216" s="46">
        <f t="shared" si="31"/>
        <v>314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1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5</v>
      </c>
      <c r="F248" s="71"/>
      <c r="G248" s="46">
        <f t="shared" si="47"/>
        <v>5</v>
      </c>
      <c r="H248" s="78">
        <v>0</v>
      </c>
      <c r="I248" s="76">
        <v>0</v>
      </c>
      <c r="J248" s="46">
        <f t="shared" si="43"/>
        <v>2</v>
      </c>
      <c r="K248" s="72">
        <v>3</v>
      </c>
      <c r="L248" s="20">
        <v>50</v>
      </c>
      <c r="M248" s="65">
        <f t="shared" si="34"/>
        <v>150</v>
      </c>
      <c r="N248" s="17" t="s">
        <v>16</v>
      </c>
      <c r="O248" s="18">
        <v>75</v>
      </c>
      <c r="P248" s="122">
        <f t="shared" si="35"/>
        <v>75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2</v>
      </c>
      <c r="F249" s="71"/>
      <c r="G249" s="46">
        <f t="shared" si="47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25</v>
      </c>
      <c r="P249" s="122">
        <f t="shared" si="35"/>
        <v>75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+'1'!J251</f>
        <v>29</v>
      </c>
      <c r="F251" s="71"/>
      <c r="G251" s="46">
        <f t="shared" si="47"/>
        <v>29</v>
      </c>
      <c r="H251" s="78">
        <v>0</v>
      </c>
      <c r="I251" s="76">
        <v>0</v>
      </c>
      <c r="J251" s="46">
        <f t="shared" si="43"/>
        <v>20</v>
      </c>
      <c r="K251" s="72">
        <v>9</v>
      </c>
      <c r="L251" s="20">
        <v>27</v>
      </c>
      <c r="M251" s="65">
        <f t="shared" si="34"/>
        <v>243</v>
      </c>
      <c r="N251" s="17" t="s">
        <v>16</v>
      </c>
      <c r="O251" s="18">
        <v>63</v>
      </c>
      <c r="P251" s="122">
        <f t="shared" si="35"/>
        <v>180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+'1'!J252</f>
        <v>0</v>
      </c>
      <c r="F252" s="71"/>
      <c r="G252" s="46"/>
      <c r="H252" s="78"/>
      <c r="I252" s="76"/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591.05999999999995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1918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365</v>
      </c>
      <c r="O264" s="2">
        <v>240</v>
      </c>
      <c r="P264" s="2">
        <v>25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67</v>
      </c>
      <c r="F6" s="71"/>
      <c r="G6" s="46">
        <f t="shared" si="0"/>
        <v>67</v>
      </c>
      <c r="H6" s="78">
        <v>0</v>
      </c>
      <c r="I6" s="76">
        <v>0</v>
      </c>
      <c r="J6" s="46">
        <f t="shared" si="1"/>
        <v>65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>
        <v>15</v>
      </c>
      <c r="G152" s="46">
        <f t="shared" si="23"/>
        <v>15</v>
      </c>
      <c r="H152" s="78">
        <v>0</v>
      </c>
      <c r="I152" s="76">
        <v>0</v>
      </c>
      <c r="J152" s="46">
        <f t="shared" si="24"/>
        <v>14</v>
      </c>
      <c r="K152" s="72">
        <v>1</v>
      </c>
      <c r="L152" s="20">
        <v>35</v>
      </c>
      <c r="M152" s="65">
        <f t="shared" si="7"/>
        <v>35</v>
      </c>
      <c r="N152" s="17" t="s">
        <v>16</v>
      </c>
      <c r="O152" s="18"/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4</v>
      </c>
      <c r="F166" s="71"/>
      <c r="G166" s="46">
        <f t="shared" si="30"/>
        <v>4</v>
      </c>
      <c r="H166" s="78">
        <v>0</v>
      </c>
      <c r="I166" s="76">
        <v>0</v>
      </c>
      <c r="J166" s="46">
        <f t="shared" si="31"/>
        <v>4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16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22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25</v>
      </c>
      <c r="P205" s="122">
        <f>SUM(M205-O205)</f>
        <v>30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314</v>
      </c>
      <c r="F216" s="71"/>
      <c r="G216" s="46">
        <f t="shared" si="30"/>
        <v>314</v>
      </c>
      <c r="H216" s="78">
        <v>0</v>
      </c>
      <c r="I216" s="76">
        <v>0</v>
      </c>
      <c r="J216" s="46">
        <f t="shared" si="31"/>
        <v>314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0</v>
      </c>
      <c r="K248" s="72">
        <v>2</v>
      </c>
      <c r="L248" s="20">
        <v>50</v>
      </c>
      <c r="M248" s="65">
        <f t="shared" si="34"/>
        <v>100</v>
      </c>
      <c r="N248" s="17" t="s">
        <v>16</v>
      </c>
      <c r="O248" s="18">
        <v>50</v>
      </c>
      <c r="P248" s="122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+'2'!J251</f>
        <v>20</v>
      </c>
      <c r="F251" s="71"/>
      <c r="G251" s="46">
        <f t="shared" si="42"/>
        <v>20</v>
      </c>
      <c r="H251" s="78">
        <v>0</v>
      </c>
      <c r="I251" s="76">
        <v>0</v>
      </c>
      <c r="J251" s="46">
        <f t="shared" si="50"/>
        <v>14</v>
      </c>
      <c r="K251" s="72">
        <v>6</v>
      </c>
      <c r="L251" s="20">
        <v>27</v>
      </c>
      <c r="M251" s="65">
        <f t="shared" si="34"/>
        <v>162</v>
      </c>
      <c r="N251" s="17" t="s">
        <v>16</v>
      </c>
      <c r="O251" s="18">
        <v>42</v>
      </c>
      <c r="P251" s="122">
        <f t="shared" si="35"/>
        <v>120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695.56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2162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645</v>
      </c>
      <c r="O264" s="2">
        <v>70</v>
      </c>
      <c r="P264" s="2">
        <v>175</v>
      </c>
      <c r="Q264" s="88">
        <v>200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65</v>
      </c>
      <c r="F6" s="71"/>
      <c r="G6" s="46">
        <f t="shared" si="0"/>
        <v>65</v>
      </c>
      <c r="H6" s="78">
        <v>0</v>
      </c>
      <c r="I6" s="76">
        <v>0</v>
      </c>
      <c r="J6" s="46">
        <f t="shared" si="1"/>
        <v>64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>
        <v>60</v>
      </c>
      <c r="P115" s="122">
        <f t="shared" si="8"/>
        <v>120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14</v>
      </c>
      <c r="F152" s="71"/>
      <c r="G152" s="46">
        <f t="shared" si="23"/>
        <v>14</v>
      </c>
      <c r="H152" s="78">
        <v>0</v>
      </c>
      <c r="I152" s="76">
        <v>0</v>
      </c>
      <c r="J152" s="46">
        <f t="shared" si="24"/>
        <v>13</v>
      </c>
      <c r="K152" s="72">
        <v>1</v>
      </c>
      <c r="L152" s="20">
        <v>35</v>
      </c>
      <c r="M152" s="65">
        <f t="shared" si="7"/>
        <v>35</v>
      </c>
      <c r="N152" s="17" t="s">
        <v>16</v>
      </c>
      <c r="O152" s="18"/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4</v>
      </c>
      <c r="F166" s="71"/>
      <c r="G166" s="46">
        <f t="shared" si="30"/>
        <v>4</v>
      </c>
      <c r="H166" s="78">
        <v>0</v>
      </c>
      <c r="I166" s="76">
        <v>0</v>
      </c>
      <c r="J166" s="46">
        <f t="shared" si="31"/>
        <v>2</v>
      </c>
      <c r="K166" s="72">
        <v>2</v>
      </c>
      <c r="L166" s="20">
        <v>45</v>
      </c>
      <c r="M166" s="65">
        <f t="shared" si="7"/>
        <v>90</v>
      </c>
      <c r="N166" s="17" t="s">
        <v>16</v>
      </c>
      <c r="O166" s="18">
        <v>30</v>
      </c>
      <c r="P166" s="122">
        <f t="shared" si="8"/>
        <v>60</v>
      </c>
      <c r="Q166" s="90">
        <v>11.97</v>
      </c>
      <c r="R166" s="43">
        <f t="shared" si="9"/>
        <v>23.94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15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30</v>
      </c>
      <c r="P198" s="122">
        <f t="shared" si="35"/>
        <v>120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314</v>
      </c>
      <c r="F216" s="71"/>
      <c r="G216" s="46">
        <f t="shared" si="30"/>
        <v>314</v>
      </c>
      <c r="H216" s="78">
        <v>0</v>
      </c>
      <c r="I216" s="76">
        <v>0</v>
      </c>
      <c r="J216" s="46">
        <f t="shared" si="31"/>
        <v>312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22">
        <f t="shared" si="35"/>
        <v>20</v>
      </c>
      <c r="Q216" s="90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>
        <v>10</v>
      </c>
      <c r="G241" s="46">
        <f t="shared" si="42"/>
        <v>10</v>
      </c>
      <c r="H241" s="78">
        <v>0</v>
      </c>
      <c r="I241" s="76">
        <v>0</v>
      </c>
      <c r="J241" s="46">
        <f t="shared" si="43"/>
        <v>0</v>
      </c>
      <c r="K241" s="72">
        <v>10</v>
      </c>
      <c r="L241" s="20">
        <v>100</v>
      </c>
      <c r="M241" s="65">
        <f t="shared" si="44"/>
        <v>1000</v>
      </c>
      <c r="N241" s="17" t="s">
        <v>16</v>
      </c>
      <c r="O241" s="18">
        <v>300</v>
      </c>
      <c r="P241" s="122">
        <f t="shared" si="45"/>
        <v>700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+'3'!J251</f>
        <v>14</v>
      </c>
      <c r="F251" s="71"/>
      <c r="G251" s="46">
        <f t="shared" si="42"/>
        <v>14</v>
      </c>
      <c r="H251" s="78">
        <v>0</v>
      </c>
      <c r="I251" s="76">
        <v>0</v>
      </c>
      <c r="J251" s="46">
        <f t="shared" si="50"/>
        <v>12</v>
      </c>
      <c r="K251" s="72">
        <v>2</v>
      </c>
      <c r="L251" s="20">
        <v>27</v>
      </c>
      <c r="M251" s="65">
        <f t="shared" si="34"/>
        <v>54</v>
      </c>
      <c r="N251" s="17" t="s">
        <v>16</v>
      </c>
      <c r="O251" s="18">
        <v>14</v>
      </c>
      <c r="P251" s="122">
        <f t="shared" si="35"/>
        <v>40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+'3'!J252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524.12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2569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O264" s="2">
        <v>160</v>
      </c>
      <c r="P264" s="2">
        <v>200</v>
      </c>
      <c r="Q264" s="88">
        <v>700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23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64</v>
      </c>
      <c r="F6" s="71">
        <v>20</v>
      </c>
      <c r="G6" s="46">
        <f t="shared" si="0"/>
        <v>84</v>
      </c>
      <c r="H6" s="78">
        <v>0</v>
      </c>
      <c r="I6" s="76">
        <v>10</v>
      </c>
      <c r="J6" s="46">
        <f t="shared" si="1"/>
        <v>73</v>
      </c>
      <c r="K6" s="72">
        <v>1</v>
      </c>
      <c r="L6" s="15">
        <v>100</v>
      </c>
      <c r="M6" s="65">
        <f t="shared" ref="M6:M80" si="2">+L6*K6</f>
        <v>100</v>
      </c>
      <c r="N6" s="17" t="s">
        <v>1431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4</v>
      </c>
      <c r="F22" s="71">
        <v>10</v>
      </c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13</v>
      </c>
      <c r="F152" s="71"/>
      <c r="G152" s="46">
        <f t="shared" si="23"/>
        <v>13</v>
      </c>
      <c r="H152" s="78">
        <v>0</v>
      </c>
      <c r="I152" s="76">
        <v>0</v>
      </c>
      <c r="J152" s="46">
        <f t="shared" si="24"/>
        <v>12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20</v>
      </c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2</v>
      </c>
      <c r="F166" s="71"/>
      <c r="G166" s="46">
        <f t="shared" si="30"/>
        <v>2</v>
      </c>
      <c r="H166" s="78">
        <v>0</v>
      </c>
      <c r="I166" s="76">
        <v>0</v>
      </c>
      <c r="J166" s="46">
        <f t="shared" si="31"/>
        <v>1</v>
      </c>
      <c r="K166" s="72">
        <v>1</v>
      </c>
      <c r="L166" s="20">
        <v>45</v>
      </c>
      <c r="M166" s="65">
        <f t="shared" si="7"/>
        <v>45</v>
      </c>
      <c r="N166" s="17" t="s">
        <v>16</v>
      </c>
      <c r="O166" s="18">
        <v>15</v>
      </c>
      <c r="P166" s="122">
        <f>SUM(M166-O166)</f>
        <v>30</v>
      </c>
      <c r="Q166" s="90">
        <v>11.97</v>
      </c>
      <c r="R166" s="43">
        <f t="shared" si="9"/>
        <v>11.97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30</v>
      </c>
      <c r="P205" s="122">
        <f t="shared" si="35"/>
        <v>25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312</v>
      </c>
      <c r="F216" s="71"/>
      <c r="G216" s="46">
        <f t="shared" si="30"/>
        <v>312</v>
      </c>
      <c r="H216" s="78">
        <v>0</v>
      </c>
      <c r="I216" s="76">
        <v>0</v>
      </c>
      <c r="J216" s="46">
        <f t="shared" si="31"/>
        <v>312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+'4'!J251</f>
        <v>12</v>
      </c>
      <c r="F251" s="71"/>
      <c r="G251" s="46">
        <f t="shared" si="42"/>
        <v>12</v>
      </c>
      <c r="H251" s="78">
        <v>0</v>
      </c>
      <c r="I251" s="76">
        <v>0</v>
      </c>
      <c r="J251" s="46">
        <f t="shared" si="50"/>
        <v>6</v>
      </c>
      <c r="K251" s="72">
        <v>6</v>
      </c>
      <c r="L251" s="20">
        <v>27</v>
      </c>
      <c r="M251" s="65">
        <f t="shared" si="34"/>
        <v>162</v>
      </c>
      <c r="N251" s="17" t="s">
        <v>16</v>
      </c>
      <c r="O251" s="18">
        <v>72</v>
      </c>
      <c r="P251" s="122">
        <f t="shared" si="35"/>
        <v>90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+'4'!J252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259.96000000000004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882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430</v>
      </c>
      <c r="O264" s="2">
        <v>35</v>
      </c>
      <c r="P264" s="2">
        <v>295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73</v>
      </c>
      <c r="F6" s="71"/>
      <c r="G6" s="46">
        <f t="shared" si="0"/>
        <v>73</v>
      </c>
      <c r="H6" s="78">
        <v>0</v>
      </c>
      <c r="I6" s="76">
        <v>0</v>
      </c>
      <c r="J6" s="46">
        <f t="shared" si="1"/>
        <v>70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20</v>
      </c>
      <c r="P6" s="122">
        <f t="shared" ref="P6:P80" si="3">SUM(M6-O6)</f>
        <v>280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3</v>
      </c>
      <c r="F11" s="71"/>
      <c r="G11" s="46">
        <f t="shared" si="0"/>
        <v>3</v>
      </c>
      <c r="H11" s="78">
        <v>0</v>
      </c>
      <c r="I11" s="76">
        <v>1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1432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</v>
      </c>
      <c r="P22" s="122">
        <f t="shared" si="3"/>
        <v>380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1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>
        <v>50</v>
      </c>
      <c r="P117" s="122">
        <f t="shared" si="8"/>
        <v>60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12</v>
      </c>
      <c r="F152" s="71"/>
      <c r="G152" s="46">
        <f t="shared" si="23"/>
        <v>12</v>
      </c>
      <c r="H152" s="78">
        <v>0</v>
      </c>
      <c r="I152" s="76">
        <v>1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1433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14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30</v>
      </c>
      <c r="P198" s="122">
        <f t="shared" si="35"/>
        <v>120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312</v>
      </c>
      <c r="F216" s="71"/>
      <c r="G216" s="46">
        <f t="shared" si="30"/>
        <v>312</v>
      </c>
      <c r="H216" s="78">
        <v>0</v>
      </c>
      <c r="I216" s="76">
        <v>0</v>
      </c>
      <c r="J216" s="46">
        <f t="shared" si="31"/>
        <v>309</v>
      </c>
      <c r="K216" s="72">
        <v>3</v>
      </c>
      <c r="L216" s="20">
        <v>10</v>
      </c>
      <c r="M216" s="65">
        <f t="shared" si="34"/>
        <v>30</v>
      </c>
      <c r="N216" s="17" t="s">
        <v>16</v>
      </c>
      <c r="O216" s="18"/>
      <c r="P216" s="122">
        <f t="shared" si="35"/>
        <v>30</v>
      </c>
      <c r="Q216" s="90">
        <v>9</v>
      </c>
      <c r="R216" s="43">
        <f t="shared" si="36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+'5'!J251</f>
        <v>6</v>
      </c>
      <c r="F251" s="71">
        <v>7</v>
      </c>
      <c r="G251" s="46">
        <f t="shared" si="42"/>
        <v>13</v>
      </c>
      <c r="H251" s="78">
        <v>0</v>
      </c>
      <c r="I251" s="76">
        <v>0</v>
      </c>
      <c r="J251" s="46">
        <f t="shared" si="43"/>
        <v>10</v>
      </c>
      <c r="K251" s="72">
        <v>3</v>
      </c>
      <c r="L251" s="20">
        <v>27</v>
      </c>
      <c r="M251" s="65">
        <f t="shared" si="34"/>
        <v>81</v>
      </c>
      <c r="N251" s="17" t="s">
        <v>16</v>
      </c>
      <c r="O251" s="18">
        <v>36</v>
      </c>
      <c r="P251" s="122">
        <f t="shared" si="35"/>
        <v>45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+'5'!J252</f>
        <v>0</v>
      </c>
      <c r="F252" s="71"/>
      <c r="G252" s="46"/>
      <c r="H252" s="78"/>
      <c r="I252" s="76"/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721.59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1781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980</v>
      </c>
      <c r="O264" s="2">
        <v>780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70</v>
      </c>
      <c r="F6" s="71"/>
      <c r="G6" s="46">
        <f t="shared" si="0"/>
        <v>70</v>
      </c>
      <c r="H6" s="78">
        <v>0</v>
      </c>
      <c r="I6" s="76">
        <v>0</v>
      </c>
      <c r="J6" s="46">
        <f t="shared" si="1"/>
        <v>70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2">
        <f t="shared" si="3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309</v>
      </c>
      <c r="F216" s="71"/>
      <c r="G216" s="46">
        <f t="shared" si="30"/>
        <v>309</v>
      </c>
      <c r="H216" s="78">
        <v>0</v>
      </c>
      <c r="I216" s="76">
        <v>0</v>
      </c>
      <c r="J216" s="46">
        <f t="shared" si="31"/>
        <v>309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+'6'!J251</f>
        <v>10</v>
      </c>
      <c r="F251" s="71"/>
      <c r="G251" s="46">
        <f t="shared" si="42"/>
        <v>10</v>
      </c>
      <c r="H251" s="78">
        <v>0</v>
      </c>
      <c r="I251" s="76">
        <v>0</v>
      </c>
      <c r="J251" s="46">
        <f t="shared" si="50"/>
        <v>10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+'6'!J252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434.14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670</v>
      </c>
      <c r="O264" s="2">
        <v>200</v>
      </c>
      <c r="P264" s="2">
        <v>100</v>
      </c>
      <c r="Q264" s="88">
        <v>370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13</v>
      </c>
      <c r="F5" s="71">
        <v>10</v>
      </c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70</v>
      </c>
      <c r="F6" s="71">
        <v>50</v>
      </c>
      <c r="G6" s="46">
        <f t="shared" si="0"/>
        <v>120</v>
      </c>
      <c r="H6" s="78">
        <v>0</v>
      </c>
      <c r="I6" s="76">
        <v>15</v>
      </c>
      <c r="J6" s="46">
        <f t="shared" si="1"/>
        <v>100</v>
      </c>
      <c r="K6" s="72">
        <v>5</v>
      </c>
      <c r="L6" s="15">
        <v>100</v>
      </c>
      <c r="M6" s="65">
        <f t="shared" ref="M6:M80" si="2">+L6*K6</f>
        <v>500</v>
      </c>
      <c r="N6" s="17" t="s">
        <v>1434</v>
      </c>
      <c r="O6" s="18">
        <v>40</v>
      </c>
      <c r="P6" s="122">
        <f t="shared" ref="P6:P80" si="3">SUM(M6-O6)</f>
        <v>460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9</v>
      </c>
      <c r="F22" s="71">
        <v>10</v>
      </c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15</v>
      </c>
      <c r="F31" s="71">
        <v>10</v>
      </c>
      <c r="G31" s="46">
        <f t="shared" si="5"/>
        <v>25</v>
      </c>
      <c r="H31" s="78">
        <v>0</v>
      </c>
      <c r="I31" s="76">
        <v>0</v>
      </c>
      <c r="J31" s="46">
        <f t="shared" si="6"/>
        <v>25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125</v>
      </c>
      <c r="P33" s="122">
        <f t="shared" si="3"/>
        <v>265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3</v>
      </c>
      <c r="F49" s="71">
        <v>1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4</v>
      </c>
      <c r="F50" s="71">
        <v>1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2">
        <f>SUM(M55-O55)</f>
        <v>120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2">
        <f>SUM(M56-O56)</f>
        <v>60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22">
        <f t="shared" si="3"/>
        <v>100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4</v>
      </c>
      <c r="F65" s="71">
        <v>2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2</v>
      </c>
      <c r="F132" s="71">
        <v>5</v>
      </c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5</v>
      </c>
      <c r="F133" s="71">
        <v>5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9</v>
      </c>
      <c r="K152" s="72">
        <v>2</v>
      </c>
      <c r="L152" s="20">
        <v>55</v>
      </c>
      <c r="M152" s="65">
        <f t="shared" si="7"/>
        <v>110</v>
      </c>
      <c r="N152" s="17" t="s">
        <v>16</v>
      </c>
      <c r="O152" s="18">
        <v>50</v>
      </c>
      <c r="P152" s="122">
        <f t="shared" si="8"/>
        <v>60</v>
      </c>
      <c r="Q152" s="90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309</v>
      </c>
      <c r="F216" s="71"/>
      <c r="G216" s="46">
        <f t="shared" si="30"/>
        <v>309</v>
      </c>
      <c r="H216" s="78">
        <v>0</v>
      </c>
      <c r="I216" s="76">
        <v>0</v>
      </c>
      <c r="J216" s="46">
        <f t="shared" si="31"/>
        <v>309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1"/>
        <v>0</v>
      </c>
      <c r="K241" s="72">
        <v>15</v>
      </c>
      <c r="L241" s="20">
        <v>100</v>
      </c>
      <c r="M241" s="65">
        <f t="shared" si="43"/>
        <v>1500</v>
      </c>
      <c r="N241" s="17" t="s">
        <v>16</v>
      </c>
      <c r="O241" s="18">
        <v>450</v>
      </c>
      <c r="P241" s="122">
        <f t="shared" si="44"/>
        <v>1050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ref="J247:J248" si="49">+G247-H247-K247-I247</f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+'7'!J251</f>
        <v>10</v>
      </c>
      <c r="F251" s="71"/>
      <c r="G251" s="46">
        <f t="shared" si="42"/>
        <v>10</v>
      </c>
      <c r="H251" s="78">
        <v>0</v>
      </c>
      <c r="I251" s="76">
        <v>0</v>
      </c>
      <c r="J251" s="46">
        <f t="shared" si="50"/>
        <v>10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+'7'!J252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829.12000000000012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200</v>
      </c>
      <c r="P264" s="2">
        <v>150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35</v>
      </c>
      <c r="O266" s="2" t="s">
        <v>1435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100</v>
      </c>
      <c r="F6" s="71"/>
      <c r="G6" s="46">
        <f t="shared" si="0"/>
        <v>100</v>
      </c>
      <c r="H6" s="78">
        <v>0</v>
      </c>
      <c r="I6" s="76">
        <v>0</v>
      </c>
      <c r="J6" s="46">
        <f t="shared" si="1"/>
        <v>89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160</v>
      </c>
      <c r="P6" s="122">
        <f t="shared" ref="P6:P80" si="3">SUM(M6-O6)</f>
        <v>940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22">
        <f t="shared" si="3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20</v>
      </c>
      <c r="P115" s="122">
        <f t="shared" si="8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5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2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4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100</v>
      </c>
      <c r="P133" s="122">
        <f t="shared" si="8"/>
        <v>150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9</v>
      </c>
      <c r="F152" s="71"/>
      <c r="G152" s="46">
        <f t="shared" si="23"/>
        <v>9</v>
      </c>
      <c r="H152" s="78">
        <v>0</v>
      </c>
      <c r="I152" s="76">
        <v>0</v>
      </c>
      <c r="J152" s="46">
        <f t="shared" si="24"/>
        <v>7</v>
      </c>
      <c r="K152" s="72">
        <v>2</v>
      </c>
      <c r="L152" s="20">
        <v>55</v>
      </c>
      <c r="M152" s="65">
        <f t="shared" si="7"/>
        <v>110</v>
      </c>
      <c r="N152" s="17" t="s">
        <v>16</v>
      </c>
      <c r="O152" s="18">
        <v>70</v>
      </c>
      <c r="P152" s="122">
        <f t="shared" si="8"/>
        <v>40</v>
      </c>
      <c r="Q152" s="90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309</v>
      </c>
      <c r="F216" s="71"/>
      <c r="G216" s="46">
        <f t="shared" si="30"/>
        <v>309</v>
      </c>
      <c r="H216" s="78">
        <v>0</v>
      </c>
      <c r="I216" s="76">
        <v>0</v>
      </c>
      <c r="J216" s="46">
        <f t="shared" si="31"/>
        <v>306</v>
      </c>
      <c r="K216" s="72">
        <v>3</v>
      </c>
      <c r="L216" s="20">
        <v>10</v>
      </c>
      <c r="M216" s="65">
        <f t="shared" si="34"/>
        <v>30</v>
      </c>
      <c r="N216" s="17" t="s">
        <v>16</v>
      </c>
      <c r="O216" s="18"/>
      <c r="P216" s="122">
        <f t="shared" si="35"/>
        <v>30</v>
      </c>
      <c r="Q216" s="90">
        <v>9</v>
      </c>
      <c r="R216" s="43">
        <f t="shared" si="36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+'8'!J251</f>
        <v>10</v>
      </c>
      <c r="F251" s="71"/>
      <c r="G251" s="46">
        <f t="shared" si="42"/>
        <v>10</v>
      </c>
      <c r="H251" s="78">
        <v>0</v>
      </c>
      <c r="I251" s="76">
        <v>0</v>
      </c>
      <c r="J251" s="46">
        <f t="shared" si="50"/>
        <v>7</v>
      </c>
      <c r="K251" s="72">
        <v>3</v>
      </c>
      <c r="L251" s="20">
        <v>27</v>
      </c>
      <c r="M251" s="65">
        <f t="shared" si="34"/>
        <v>81</v>
      </c>
      <c r="N251" s="17" t="s">
        <v>16</v>
      </c>
      <c r="O251" s="18">
        <v>51</v>
      </c>
      <c r="P251" s="122">
        <f t="shared" si="35"/>
        <v>30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+'8'!J252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831.31000000000029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2401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100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641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17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89</v>
      </c>
      <c r="F6" s="71"/>
      <c r="G6" s="46">
        <f t="shared" si="0"/>
        <v>89</v>
      </c>
      <c r="H6" s="78">
        <v>0</v>
      </c>
      <c r="I6" s="76">
        <v>0</v>
      </c>
      <c r="J6" s="46">
        <f t="shared" si="1"/>
        <v>83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306</v>
      </c>
      <c r="F216" s="71"/>
      <c r="G216" s="46">
        <f t="shared" si="30"/>
        <v>306</v>
      </c>
      <c r="H216" s="78">
        <v>0</v>
      </c>
      <c r="I216" s="76">
        <v>0</v>
      </c>
      <c r="J216" s="46">
        <f t="shared" si="31"/>
        <v>303</v>
      </c>
      <c r="K216" s="72">
        <v>3</v>
      </c>
      <c r="L216" s="20">
        <v>10</v>
      </c>
      <c r="M216" s="65">
        <f t="shared" si="34"/>
        <v>30</v>
      </c>
      <c r="N216" s="17" t="s">
        <v>16</v>
      </c>
      <c r="O216" s="18"/>
      <c r="P216" s="122">
        <f t="shared" si="35"/>
        <v>30</v>
      </c>
      <c r="Q216" s="90">
        <v>9</v>
      </c>
      <c r="R216" s="43">
        <f t="shared" si="36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+'9'!J251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50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+'9'!J252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802.83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640</v>
      </c>
      <c r="O264" s="2">
        <v>100</v>
      </c>
      <c r="P264" s="2">
        <v>320</v>
      </c>
      <c r="Q264" s="88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46</v>
      </c>
      <c r="O266" s="2" t="s">
        <v>1436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1274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1274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9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22">
        <f>SUM(M5-O5)</f>
        <v>400</v>
      </c>
      <c r="Q5" s="121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83</v>
      </c>
      <c r="F6" s="71"/>
      <c r="G6" s="46">
        <f t="shared" si="0"/>
        <v>83</v>
      </c>
      <c r="H6" s="78">
        <v>0</v>
      </c>
      <c r="I6" s="76">
        <v>0</v>
      </c>
      <c r="J6" s="46">
        <f t="shared" si="1"/>
        <v>81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22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2">
        <f>SUM(M112-O112)</f>
        <v>50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2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4</v>
      </c>
      <c r="K152" s="72">
        <v>3</v>
      </c>
      <c r="L152" s="20">
        <v>55</v>
      </c>
      <c r="M152" s="65">
        <f t="shared" si="7"/>
        <v>165</v>
      </c>
      <c r="N152" s="17" t="s">
        <v>16</v>
      </c>
      <c r="O152" s="18">
        <v>165</v>
      </c>
      <c r="P152" s="23">
        <f t="shared" si="8"/>
        <v>0</v>
      </c>
      <c r="Q152" s="90">
        <v>10.55</v>
      </c>
      <c r="R152" s="43">
        <f t="shared" si="9"/>
        <v>31.650000000000002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303</v>
      </c>
      <c r="F216" s="71"/>
      <c r="G216" s="46">
        <f t="shared" si="30"/>
        <v>303</v>
      </c>
      <c r="H216" s="78">
        <v>0</v>
      </c>
      <c r="I216" s="76">
        <v>0</v>
      </c>
      <c r="J216" s="46">
        <f t="shared" si="31"/>
        <v>303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+'10'!J251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50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+'10'!J252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1015.2399999999999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1080</v>
      </c>
      <c r="O264" s="2">
        <v>250</v>
      </c>
      <c r="P264" s="2">
        <v>200</v>
      </c>
      <c r="Q264" s="88">
        <v>300</v>
      </c>
      <c r="R264" s="2">
        <v>110</v>
      </c>
      <c r="S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4" sqref="L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81</v>
      </c>
      <c r="F6" s="71"/>
      <c r="G6" s="46">
        <f t="shared" si="0"/>
        <v>81</v>
      </c>
      <c r="H6" s="78">
        <v>0</v>
      </c>
      <c r="I6" s="76">
        <v>0</v>
      </c>
      <c r="J6" s="46">
        <f t="shared" si="1"/>
        <v>63</v>
      </c>
      <c r="K6" s="72">
        <v>18</v>
      </c>
      <c r="L6" s="15">
        <v>100</v>
      </c>
      <c r="M6" s="65">
        <f t="shared" ref="M6:M80" si="2">+L6*K6</f>
        <v>1800</v>
      </c>
      <c r="N6" s="17" t="s">
        <v>16</v>
      </c>
      <c r="O6" s="18">
        <v>461</v>
      </c>
      <c r="P6" s="122">
        <f t="shared" ref="P6:P80" si="3">SUM(M6-O6)</f>
        <v>1339</v>
      </c>
      <c r="Q6" s="121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75</v>
      </c>
      <c r="P18" s="122">
        <f t="shared" si="3"/>
        <v>75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2</v>
      </c>
      <c r="K152" s="72">
        <v>2</v>
      </c>
      <c r="L152" s="20">
        <v>55</v>
      </c>
      <c r="M152" s="65">
        <f t="shared" si="7"/>
        <v>110</v>
      </c>
      <c r="N152" s="17" t="s">
        <v>16</v>
      </c>
      <c r="O152" s="18"/>
      <c r="P152" s="122">
        <f t="shared" si="8"/>
        <v>110</v>
      </c>
      <c r="Q152" s="90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13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2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303</v>
      </c>
      <c r="F216" s="71"/>
      <c r="G216" s="46">
        <f t="shared" si="30"/>
        <v>303</v>
      </c>
      <c r="H216" s="78">
        <v>0</v>
      </c>
      <c r="I216" s="76">
        <v>0</v>
      </c>
      <c r="J216" s="46">
        <f t="shared" si="31"/>
        <v>302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22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26</v>
      </c>
      <c r="M224" s="65">
        <f t="shared" si="34"/>
        <v>0</v>
      </c>
      <c r="N224" s="17" t="s">
        <v>16</v>
      </c>
      <c r="O224" s="18"/>
      <c r="P224" s="122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+'11'!J251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50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+'11'!J252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1013.2400000000002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390</v>
      </c>
      <c r="O264" s="2">
        <v>150</v>
      </c>
      <c r="P264" s="2"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661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1669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1669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63</v>
      </c>
      <c r="F6" s="71"/>
      <c r="G6" s="46">
        <f t="shared" si="0"/>
        <v>63</v>
      </c>
      <c r="H6" s="78">
        <v>0</v>
      </c>
      <c r="I6" s="76">
        <v>0</v>
      </c>
      <c r="J6" s="46">
        <f t="shared" si="1"/>
        <v>53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40</v>
      </c>
      <c r="P6" s="122">
        <f t="shared" ref="P6:P80" si="3">SUM(M6-O6)</f>
        <v>960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2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</v>
      </c>
      <c r="P31" s="122">
        <f t="shared" si="3"/>
        <v>190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2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30</v>
      </c>
      <c r="P50" s="122">
        <f t="shared" si="3"/>
        <v>120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302</v>
      </c>
      <c r="F216" s="71"/>
      <c r="G216" s="46">
        <f t="shared" si="30"/>
        <v>302</v>
      </c>
      <c r="H216" s="78">
        <v>0</v>
      </c>
      <c r="I216" s="76">
        <v>0</v>
      </c>
      <c r="J216" s="46">
        <f t="shared" si="31"/>
        <v>302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+'12'!J251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50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+'12'!J252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709.74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660</v>
      </c>
      <c r="O264" s="2">
        <v>500</v>
      </c>
      <c r="P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53</v>
      </c>
      <c r="F6" s="71">
        <v>20</v>
      </c>
      <c r="G6" s="46">
        <f t="shared" si="0"/>
        <v>73</v>
      </c>
      <c r="H6" s="78">
        <v>0</v>
      </c>
      <c r="I6" s="76">
        <v>0</v>
      </c>
      <c r="J6" s="46">
        <f t="shared" si="1"/>
        <v>70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20</v>
      </c>
      <c r="P47" s="122">
        <f t="shared" si="3"/>
        <v>130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10</v>
      </c>
      <c r="P48" s="122">
        <f>SUM(M48-O48)</f>
        <v>40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20</v>
      </c>
      <c r="P49" s="122">
        <f>SUM(M49-O49)</f>
        <v>80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2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50</v>
      </c>
      <c r="P53" s="122">
        <f>SUM(M53-O53)</f>
        <v>200</v>
      </c>
      <c r="Q53" s="121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2">
        <f>SUM(M112-O112)</f>
        <v>50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5</v>
      </c>
      <c r="F113" s="71">
        <v>10</v>
      </c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2</v>
      </c>
      <c r="F132" s="71">
        <v>5</v>
      </c>
      <c r="G132" s="46">
        <f t="shared" si="23"/>
        <v>7</v>
      </c>
      <c r="H132" s="78">
        <v>0</v>
      </c>
      <c r="I132" s="76">
        <v>0</v>
      </c>
      <c r="J132" s="46">
        <f t="shared" si="24"/>
        <v>4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45</v>
      </c>
      <c r="P132" s="122">
        <f t="shared" si="8"/>
        <v>135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50</v>
      </c>
      <c r="P133" s="122">
        <f t="shared" si="8"/>
        <v>100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10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>
        <v>150</v>
      </c>
      <c r="P198" s="122">
        <f t="shared" si="35"/>
        <v>300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302</v>
      </c>
      <c r="F216" s="71"/>
      <c r="G216" s="46">
        <f t="shared" si="30"/>
        <v>302</v>
      </c>
      <c r="H216" s="78">
        <v>0</v>
      </c>
      <c r="I216" s="76">
        <v>0</v>
      </c>
      <c r="J216" s="46">
        <f t="shared" si="31"/>
        <v>278</v>
      </c>
      <c r="K216" s="72">
        <v>24</v>
      </c>
      <c r="L216" s="20">
        <v>10</v>
      </c>
      <c r="M216" s="65">
        <f t="shared" si="34"/>
        <v>240</v>
      </c>
      <c r="N216" s="17" t="s">
        <v>16</v>
      </c>
      <c r="O216" s="18"/>
      <c r="P216" s="122">
        <f t="shared" si="35"/>
        <v>240</v>
      </c>
      <c r="Q216" s="90">
        <v>9</v>
      </c>
      <c r="R216" s="43">
        <f t="shared" si="36"/>
        <v>216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+'13'!J251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50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+'13'!J252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1183.6500000000001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810</v>
      </c>
      <c r="O264" s="2">
        <v>600</v>
      </c>
      <c r="P264" s="2">
        <v>210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70</v>
      </c>
      <c r="F6" s="71"/>
      <c r="G6" s="46">
        <f t="shared" si="0"/>
        <v>70</v>
      </c>
      <c r="H6" s="78">
        <v>0</v>
      </c>
      <c r="I6" s="76">
        <v>15</v>
      </c>
      <c r="J6" s="46">
        <f t="shared" si="1"/>
        <v>50</v>
      </c>
      <c r="K6" s="72">
        <v>5</v>
      </c>
      <c r="L6" s="15">
        <v>100</v>
      </c>
      <c r="M6" s="65">
        <f t="shared" ref="M6:M80" si="2">+L6*K6</f>
        <v>500</v>
      </c>
      <c r="N6" s="17" t="s">
        <v>271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6</v>
      </c>
      <c r="F22" s="71"/>
      <c r="G22" s="46">
        <f t="shared" si="0"/>
        <v>6</v>
      </c>
      <c r="H22" s="78">
        <v>1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9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50</v>
      </c>
      <c r="P198" s="122">
        <f t="shared" si="35"/>
        <v>100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278</v>
      </c>
      <c r="F216" s="71"/>
      <c r="G216" s="46">
        <f t="shared" si="30"/>
        <v>278</v>
      </c>
      <c r="H216" s="78">
        <v>0</v>
      </c>
      <c r="I216" s="76">
        <v>0</v>
      </c>
      <c r="J216" s="46">
        <f t="shared" si="31"/>
        <v>274</v>
      </c>
      <c r="K216" s="72">
        <v>4</v>
      </c>
      <c r="L216" s="20">
        <v>10</v>
      </c>
      <c r="M216" s="65">
        <f t="shared" si="34"/>
        <v>40</v>
      </c>
      <c r="N216" s="17" t="s">
        <v>16</v>
      </c>
      <c r="O216" s="18"/>
      <c r="P216" s="122">
        <f t="shared" si="35"/>
        <v>40</v>
      </c>
      <c r="Q216" s="90">
        <v>9</v>
      </c>
      <c r="R216" s="43">
        <f t="shared" si="36"/>
        <v>36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69</v>
      </c>
      <c r="F217" s="71"/>
      <c r="G217" s="46">
        <f t="shared" si="30"/>
        <v>69</v>
      </c>
      <c r="H217" s="78">
        <v>0</v>
      </c>
      <c r="I217" s="76">
        <v>0</v>
      </c>
      <c r="J217" s="46">
        <f t="shared" si="31"/>
        <v>69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22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+'14'!J251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50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+'14'!J252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661.52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10</v>
      </c>
      <c r="P5" s="122">
        <f>SUM(M5-O5)</f>
        <v>40</v>
      </c>
      <c r="Q5" s="121">
        <v>18.97</v>
      </c>
      <c r="R5" s="43">
        <f>+K5*Q5</f>
        <v>18.97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50</v>
      </c>
      <c r="F6" s="71">
        <v>29</v>
      </c>
      <c r="G6" s="46">
        <f t="shared" si="0"/>
        <v>79</v>
      </c>
      <c r="H6" s="78">
        <v>0</v>
      </c>
      <c r="I6" s="76">
        <v>0</v>
      </c>
      <c r="J6" s="46">
        <f t="shared" si="1"/>
        <v>76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40</v>
      </c>
      <c r="P24" s="122">
        <f t="shared" si="3"/>
        <v>160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3"/>
        <v>150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2">
        <f t="shared" si="3"/>
        <v>60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3</v>
      </c>
      <c r="F116" s="71">
        <v>5</v>
      </c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1</v>
      </c>
      <c r="F132" s="71"/>
      <c r="G132" s="46">
        <f t="shared" si="23"/>
        <v>1</v>
      </c>
      <c r="H132" s="78">
        <v>0</v>
      </c>
      <c r="I132" s="76">
        <v>1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1433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6</v>
      </c>
      <c r="F194" s="71">
        <v>5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>
        <v>2</v>
      </c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9</v>
      </c>
      <c r="F198" s="71"/>
      <c r="G198" s="46">
        <f t="shared" si="30"/>
        <v>9</v>
      </c>
      <c r="H198" s="78">
        <v>0</v>
      </c>
      <c r="I198" s="76">
        <v>0</v>
      </c>
      <c r="J198" s="46">
        <f t="shared" si="31"/>
        <v>7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100</v>
      </c>
      <c r="P198" s="122">
        <f t="shared" si="35"/>
        <v>200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274</v>
      </c>
      <c r="F216" s="71"/>
      <c r="G216" s="46">
        <f t="shared" si="30"/>
        <v>274</v>
      </c>
      <c r="H216" s="78">
        <v>0</v>
      </c>
      <c r="I216" s="76">
        <v>0</v>
      </c>
      <c r="J216" s="46">
        <f t="shared" si="31"/>
        <v>274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69</v>
      </c>
      <c r="F217" s="71"/>
      <c r="G217" s="46">
        <f t="shared" si="30"/>
        <v>69</v>
      </c>
      <c r="H217" s="78">
        <v>0</v>
      </c>
      <c r="I217" s="76">
        <v>1</v>
      </c>
      <c r="J217" s="46">
        <f t="shared" si="31"/>
        <v>68</v>
      </c>
      <c r="K217" s="72"/>
      <c r="L217" s="20">
        <v>10</v>
      </c>
      <c r="M217" s="65">
        <f t="shared" si="34"/>
        <v>0</v>
      </c>
      <c r="N217" s="17" t="s">
        <v>1437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375</v>
      </c>
      <c r="F224" s="71"/>
      <c r="G224" s="46">
        <f t="shared" si="30"/>
        <v>375</v>
      </c>
      <c r="H224" s="78">
        <v>0</v>
      </c>
      <c r="I224" s="76">
        <v>0</v>
      </c>
      <c r="J224" s="46">
        <f t="shared" si="31"/>
        <v>375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+'15'!J251</f>
        <v>7</v>
      </c>
      <c r="F251" s="71"/>
      <c r="G251" s="46">
        <f t="shared" si="40"/>
        <v>7</v>
      </c>
      <c r="H251" s="78">
        <v>0</v>
      </c>
      <c r="I251" s="76">
        <v>0</v>
      </c>
      <c r="J251" s="46">
        <f t="shared" si="42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+'15'!J252</f>
        <v>0</v>
      </c>
      <c r="F252" s="71">
        <v>50</v>
      </c>
      <c r="G252" s="46">
        <f t="shared" si="40"/>
        <v>50</v>
      </c>
      <c r="H252" s="78"/>
      <c r="I252" s="76"/>
      <c r="J252" s="46">
        <f t="shared" si="42"/>
        <v>45</v>
      </c>
      <c r="K252" s="72">
        <v>5</v>
      </c>
      <c r="L252" s="20">
        <v>39</v>
      </c>
      <c r="M252" s="65">
        <f t="shared" si="34"/>
        <v>195</v>
      </c>
      <c r="N252" s="17" t="s">
        <v>16</v>
      </c>
      <c r="O252" s="18">
        <v>95</v>
      </c>
      <c r="P252" s="122">
        <f t="shared" si="35"/>
        <v>100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39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976.3599999999999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920</v>
      </c>
      <c r="O264" s="2">
        <v>600</v>
      </c>
      <c r="P264" s="2">
        <v>220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160.00"/>
        <filter val="200.00"/>
        <filter val="220"/>
        <filter val="4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P11" sqref="P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76</v>
      </c>
      <c r="F6" s="71"/>
      <c r="G6" s="46">
        <f t="shared" si="0"/>
        <v>76</v>
      </c>
      <c r="H6" s="78">
        <v>0</v>
      </c>
      <c r="I6" s="76">
        <v>0</v>
      </c>
      <c r="J6" s="46">
        <f t="shared" si="1"/>
        <v>63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22">
        <f t="shared" ref="P6:P80" si="3">SUM(M6-O6)</f>
        <v>1300</v>
      </c>
      <c r="Q6" s="121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13</v>
      </c>
      <c r="F22" s="71"/>
      <c r="G22" s="46">
        <f t="shared" si="0"/>
        <v>13</v>
      </c>
      <c r="H22" s="78">
        <v>0</v>
      </c>
      <c r="I22" s="76">
        <v>3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1432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0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/>
      <c r="P33" s="122">
        <f t="shared" si="3"/>
        <v>650</v>
      </c>
      <c r="Q33" s="90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1</v>
      </c>
      <c r="F117" s="71"/>
      <c r="G117" s="46">
        <f t="shared" si="23"/>
        <v>1</v>
      </c>
      <c r="H117" s="78">
        <v>1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7</v>
      </c>
      <c r="F198" s="71"/>
      <c r="G198" s="46">
        <f t="shared" si="30"/>
        <v>7</v>
      </c>
      <c r="H198" s="78"/>
      <c r="I198" s="76">
        <v>1</v>
      </c>
      <c r="J198" s="46">
        <f t="shared" si="31"/>
        <v>6</v>
      </c>
      <c r="K198" s="72"/>
      <c r="L198" s="20">
        <v>150</v>
      </c>
      <c r="M198" s="65">
        <f t="shared" si="34"/>
        <v>0</v>
      </c>
      <c r="N198" s="17" t="s">
        <v>1433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274</v>
      </c>
      <c r="F216" s="71"/>
      <c r="G216" s="46">
        <f t="shared" si="30"/>
        <v>274</v>
      </c>
      <c r="H216" s="78">
        <v>0</v>
      </c>
      <c r="I216" s="76">
        <v>50</v>
      </c>
      <c r="J216" s="46">
        <f t="shared" si="31"/>
        <v>224</v>
      </c>
      <c r="K216" s="72"/>
      <c r="L216" s="20">
        <v>10</v>
      </c>
      <c r="M216" s="65">
        <f t="shared" si="34"/>
        <v>0</v>
      </c>
      <c r="N216" s="17" t="s">
        <v>1432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68</v>
      </c>
      <c r="F217" s="71"/>
      <c r="G217" s="46">
        <f t="shared" si="30"/>
        <v>68</v>
      </c>
      <c r="H217" s="78">
        <v>0</v>
      </c>
      <c r="I217" s="76">
        <v>0</v>
      </c>
      <c r="J217" s="46">
        <f t="shared" si="31"/>
        <v>68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375</v>
      </c>
      <c r="F224" s="71"/>
      <c r="G224" s="46">
        <f t="shared" si="30"/>
        <v>375</v>
      </c>
      <c r="H224" s="78">
        <v>0</v>
      </c>
      <c r="I224" s="76">
        <v>50</v>
      </c>
      <c r="J224" s="46">
        <f t="shared" si="31"/>
        <v>325</v>
      </c>
      <c r="K224" s="72"/>
      <c r="L224" s="20">
        <v>0</v>
      </c>
      <c r="M224" s="65">
        <f t="shared" si="34"/>
        <v>0</v>
      </c>
      <c r="N224" s="17" t="s">
        <v>1432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>
        <v>50</v>
      </c>
      <c r="G227" s="46">
        <f t="shared" si="30"/>
        <v>50</v>
      </c>
      <c r="H227" s="78">
        <v>0</v>
      </c>
      <c r="I227" s="76">
        <v>0</v>
      </c>
      <c r="J227" s="46">
        <f t="shared" si="31"/>
        <v>0</v>
      </c>
      <c r="K227" s="72">
        <v>50</v>
      </c>
      <c r="L227" s="20">
        <v>25</v>
      </c>
      <c r="M227" s="65">
        <f t="shared" si="34"/>
        <v>1250</v>
      </c>
      <c r="N227" s="17" t="s">
        <v>16</v>
      </c>
      <c r="O227" s="18"/>
      <c r="P227" s="122">
        <f t="shared" si="35"/>
        <v>1250</v>
      </c>
      <c r="Q227" s="90">
        <v>20.36</v>
      </c>
      <c r="R227" s="43">
        <f t="shared" si="36"/>
        <v>1018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+'16'!J251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43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+'16'!J252</f>
        <v>45</v>
      </c>
      <c r="F252" s="71"/>
      <c r="G252" s="46">
        <f t="shared" si="42"/>
        <v>45</v>
      </c>
      <c r="H252" s="78">
        <v>0</v>
      </c>
      <c r="I252" s="76">
        <v>0</v>
      </c>
      <c r="J252" s="46">
        <f t="shared" si="43"/>
        <v>30</v>
      </c>
      <c r="K252" s="72">
        <v>15</v>
      </c>
      <c r="L252" s="20">
        <v>39</v>
      </c>
      <c r="M252" s="65">
        <f t="shared" si="34"/>
        <v>585</v>
      </c>
      <c r="N252" s="17" t="s">
        <v>16</v>
      </c>
      <c r="O252" s="18">
        <v>360</v>
      </c>
      <c r="P252" s="122">
        <f t="shared" si="35"/>
        <v>225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+'16'!J253</f>
        <v>0</v>
      </c>
      <c r="F253" s="71">
        <v>4</v>
      </c>
      <c r="G253" s="46">
        <f t="shared" si="42"/>
        <v>4</v>
      </c>
      <c r="H253" s="78">
        <v>0</v>
      </c>
      <c r="I253" s="76">
        <v>0</v>
      </c>
      <c r="J253" s="46">
        <f t="shared" si="43"/>
        <v>0</v>
      </c>
      <c r="K253" s="72">
        <v>4</v>
      </c>
      <c r="L253" s="20">
        <v>39</v>
      </c>
      <c r="M253" s="65">
        <f t="shared" ref="M253" si="50">+L253*K253</f>
        <v>156</v>
      </c>
      <c r="N253" s="17" t="s">
        <v>16</v>
      </c>
      <c r="O253" s="18">
        <v>76</v>
      </c>
      <c r="P253" s="122">
        <f t="shared" ref="P253" si="51">SUM(M253-O253)</f>
        <v>80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+'16'!J254</f>
        <v>0</v>
      </c>
      <c r="F254" s="71">
        <v>5</v>
      </c>
      <c r="G254" s="46">
        <f t="shared" si="42"/>
        <v>5</v>
      </c>
      <c r="H254" s="78">
        <v>0</v>
      </c>
      <c r="I254" s="76">
        <v>0</v>
      </c>
      <c r="J254" s="46">
        <f t="shared" si="43"/>
        <v>4</v>
      </c>
      <c r="K254" s="72">
        <v>1</v>
      </c>
      <c r="L254" s="20">
        <v>35</v>
      </c>
      <c r="M254" s="65">
        <f t="shared" si="34"/>
        <v>35</v>
      </c>
      <c r="N254" s="17" t="s">
        <v>16</v>
      </c>
      <c r="O254" s="18">
        <v>15</v>
      </c>
      <c r="P254" s="122">
        <f t="shared" si="35"/>
        <v>20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2297.5299999999997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5506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1185</v>
      </c>
      <c r="O264" s="2">
        <v>280</v>
      </c>
      <c r="P264" s="2">
        <v>345</v>
      </c>
      <c r="Q264" s="88">
        <v>280</v>
      </c>
      <c r="R264" s="2">
        <v>280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621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50.00"/>
        <filter val="100.00"/>
        <filter val="150.00"/>
        <filter val="170.00"/>
        <filter val="20.00"/>
        <filter val="200.00"/>
        <filter val="225.00"/>
        <filter val="240.00"/>
        <filter val="345"/>
        <filter val="5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6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25</v>
      </c>
      <c r="P5" s="122">
        <f>SUM(M5-O5)</f>
        <v>225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63</v>
      </c>
      <c r="F6" s="71"/>
      <c r="G6" s="46">
        <f t="shared" si="0"/>
        <v>63</v>
      </c>
      <c r="H6" s="78">
        <v>0</v>
      </c>
      <c r="I6" s="76">
        <v>0</v>
      </c>
      <c r="J6" s="46">
        <f t="shared" si="1"/>
        <v>56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60</v>
      </c>
      <c r="P6" s="122">
        <f t="shared" ref="P6:P80" si="3">SUM(M6-O6)</f>
        <v>640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2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10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22">
        <f t="shared" si="8"/>
        <v>220</v>
      </c>
      <c r="Q113" s="121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6</v>
      </c>
      <c r="F198" s="71"/>
      <c r="G198" s="46">
        <f t="shared" si="30"/>
        <v>6</v>
      </c>
      <c r="H198" s="78">
        <v>0</v>
      </c>
      <c r="I198" s="76">
        <v>0</v>
      </c>
      <c r="J198" s="46">
        <f t="shared" si="31"/>
        <v>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224</v>
      </c>
      <c r="F216" s="71"/>
      <c r="G216" s="46">
        <f t="shared" si="30"/>
        <v>224</v>
      </c>
      <c r="H216" s="78">
        <v>0</v>
      </c>
      <c r="I216" s="76">
        <v>0</v>
      </c>
      <c r="J216" s="46">
        <f t="shared" si="31"/>
        <v>224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68</v>
      </c>
      <c r="F217" s="71"/>
      <c r="G217" s="46">
        <f t="shared" si="30"/>
        <v>68</v>
      </c>
      <c r="H217" s="78">
        <v>0</v>
      </c>
      <c r="I217" s="76">
        <v>0</v>
      </c>
      <c r="J217" s="46">
        <f t="shared" si="31"/>
        <v>66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22">
        <f t="shared" si="35"/>
        <v>20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325</v>
      </c>
      <c r="F224" s="71"/>
      <c r="G224" s="46">
        <f t="shared" si="30"/>
        <v>325</v>
      </c>
      <c r="H224" s="78">
        <v>0</v>
      </c>
      <c r="I224" s="76">
        <v>0</v>
      </c>
      <c r="J224" s="46">
        <f t="shared" si="31"/>
        <v>325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+'17'!J251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43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+'17'!J252</f>
        <v>30</v>
      </c>
      <c r="F252" s="71"/>
      <c r="G252" s="46">
        <f t="shared" si="42"/>
        <v>30</v>
      </c>
      <c r="H252" s="78">
        <v>0</v>
      </c>
      <c r="I252" s="76">
        <v>0</v>
      </c>
      <c r="J252" s="46">
        <f t="shared" si="43"/>
        <v>29</v>
      </c>
      <c r="K252" s="72">
        <v>1</v>
      </c>
      <c r="L252" s="20">
        <v>39</v>
      </c>
      <c r="M252" s="65">
        <f t="shared" si="34"/>
        <v>39</v>
      </c>
      <c r="N252" s="17" t="s">
        <v>16</v>
      </c>
      <c r="O252" s="18">
        <v>14</v>
      </c>
      <c r="P252" s="122">
        <f t="shared" si="35"/>
        <v>25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+'17'!J254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3</v>
      </c>
      <c r="K254" s="72">
        <v>1</v>
      </c>
      <c r="L254" s="20">
        <v>35</v>
      </c>
      <c r="M254" s="65">
        <f t="shared" si="34"/>
        <v>35</v>
      </c>
      <c r="N254" s="17" t="s">
        <v>16</v>
      </c>
      <c r="O254" s="18">
        <v>5</v>
      </c>
      <c r="P254" s="122">
        <f t="shared" si="35"/>
        <v>30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1104.94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2724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1910</v>
      </c>
      <c r="O264" s="2">
        <v>50</v>
      </c>
      <c r="P264" s="2">
        <v>50</v>
      </c>
      <c r="Q264" s="88">
        <v>365</v>
      </c>
      <c r="R264" s="2">
        <v>600</v>
      </c>
      <c r="S264" s="2">
        <v>150</v>
      </c>
      <c r="T264" s="2">
        <v>300</v>
      </c>
      <c r="U264" s="2">
        <v>320</v>
      </c>
      <c r="V264" s="2">
        <v>75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104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E269" sqref="E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68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56</v>
      </c>
      <c r="F6" s="71"/>
      <c r="G6" s="46">
        <f t="shared" si="0"/>
        <v>56</v>
      </c>
      <c r="H6" s="78">
        <v>0</v>
      </c>
      <c r="I6" s="76">
        <v>0</v>
      </c>
      <c r="J6" s="46">
        <f t="shared" si="1"/>
        <v>52</v>
      </c>
      <c r="K6" s="72">
        <v>4</v>
      </c>
      <c r="L6" s="15">
        <v>100</v>
      </c>
      <c r="M6" s="65">
        <f t="shared" ref="M6:M69" si="2">+L6*K6</f>
        <v>400</v>
      </c>
      <c r="N6" s="17" t="s">
        <v>16</v>
      </c>
      <c r="O6" s="18">
        <v>250</v>
      </c>
      <c r="P6" s="122">
        <f t="shared" ref="P6:P80" si="3">SUM(M6-O6)</f>
        <v>150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1"/>
        <v>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150</v>
      </c>
      <c r="P31" s="122">
        <f t="shared" si="3"/>
        <v>250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1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1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1"/>
        <v>5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5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1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1"/>
        <v>5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1"/>
        <v>1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1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1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1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5</v>
      </c>
      <c r="F112" s="71"/>
      <c r="G112" s="46">
        <f t="shared" si="18"/>
        <v>5</v>
      </c>
      <c r="H112" s="78">
        <v>0</v>
      </c>
      <c r="I112" s="76">
        <v>0</v>
      </c>
      <c r="J112" s="46">
        <f t="shared" si="6"/>
        <v>5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10</v>
      </c>
      <c r="F113" s="71"/>
      <c r="G113" s="46">
        <f t="shared" si="18"/>
        <v>10</v>
      </c>
      <c r="H113" s="78">
        <v>0</v>
      </c>
      <c r="I113" s="76">
        <v>0</v>
      </c>
      <c r="J113" s="46">
        <f t="shared" si="6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</v>
      </c>
      <c r="F115" s="71"/>
      <c r="G115" s="46">
        <f t="shared" si="18"/>
        <v>1</v>
      </c>
      <c r="H115" s="78">
        <v>0</v>
      </c>
      <c r="I115" s="76">
        <v>0</v>
      </c>
      <c r="J115" s="46">
        <f t="shared" si="6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8</v>
      </c>
      <c r="F116" s="71"/>
      <c r="G116" s="46">
        <f t="shared" si="18"/>
        <v>8</v>
      </c>
      <c r="H116" s="78">
        <v>0</v>
      </c>
      <c r="I116" s="76">
        <v>0</v>
      </c>
      <c r="J116" s="46">
        <f t="shared" si="6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</v>
      </c>
      <c r="F133" s="71"/>
      <c r="G133" s="46">
        <f t="shared" si="18"/>
        <v>1</v>
      </c>
      <c r="H133" s="78">
        <v>0</v>
      </c>
      <c r="I133" s="76">
        <v>0</v>
      </c>
      <c r="J133" s="46">
        <f t="shared" ref="J133:J196" si="22">+G133-H133-K133-I133</f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2</v>
      </c>
      <c r="F152" s="71"/>
      <c r="G152" s="46">
        <f t="shared" si="18"/>
        <v>2</v>
      </c>
      <c r="H152" s="78">
        <v>0</v>
      </c>
      <c r="I152" s="76">
        <v>0</v>
      </c>
      <c r="J152" s="46">
        <f t="shared" si="22"/>
        <v>2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1</v>
      </c>
      <c r="F166" s="71"/>
      <c r="G166" s="46">
        <f t="shared" si="24"/>
        <v>1</v>
      </c>
      <c r="H166" s="78">
        <v>0</v>
      </c>
      <c r="I166" s="76">
        <v>0</v>
      </c>
      <c r="J166" s="46">
        <f t="shared" si="22"/>
        <v>1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24"/>
        <v>9</v>
      </c>
      <c r="H175" s="78">
        <v>0</v>
      </c>
      <c r="I175" s="76">
        <v>0</v>
      </c>
      <c r="J175" s="46">
        <f t="shared" si="22"/>
        <v>9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</v>
      </c>
      <c r="F193" s="71"/>
      <c r="G193" s="46">
        <f t="shared" si="24"/>
        <v>2</v>
      </c>
      <c r="H193" s="78">
        <v>0</v>
      </c>
      <c r="I193" s="76">
        <v>0</v>
      </c>
      <c r="J193" s="46">
        <f t="shared" si="22"/>
        <v>2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7</v>
      </c>
      <c r="F194" s="71"/>
      <c r="G194" s="46">
        <f t="shared" si="24"/>
        <v>7</v>
      </c>
      <c r="H194" s="78">
        <v>0</v>
      </c>
      <c r="I194" s="76">
        <v>0</v>
      </c>
      <c r="J194" s="46">
        <f t="shared" si="22"/>
        <v>6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>
        <v>60</v>
      </c>
      <c r="P194" s="122">
        <f t="shared" si="26"/>
        <v>60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1</v>
      </c>
      <c r="F195" s="71"/>
      <c r="G195" s="46">
        <f t="shared" si="24"/>
        <v>1</v>
      </c>
      <c r="H195" s="78">
        <v>0</v>
      </c>
      <c r="I195" s="76">
        <v>0</v>
      </c>
      <c r="J195" s="46">
        <f t="shared" si="22"/>
        <v>1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6</v>
      </c>
      <c r="F198" s="71"/>
      <c r="G198" s="46">
        <f t="shared" si="24"/>
        <v>6</v>
      </c>
      <c r="H198" s="78">
        <v>6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9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24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1</v>
      </c>
      <c r="F209" s="71"/>
      <c r="G209" s="46">
        <f t="shared" si="24"/>
        <v>1</v>
      </c>
      <c r="H209" s="78">
        <v>0</v>
      </c>
      <c r="I209" s="76">
        <v>0</v>
      </c>
      <c r="J209" s="46">
        <f t="shared" si="30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224</v>
      </c>
      <c r="F216" s="71"/>
      <c r="G216" s="46">
        <f t="shared" si="24"/>
        <v>224</v>
      </c>
      <c r="H216" s="78">
        <v>0</v>
      </c>
      <c r="I216" s="76">
        <v>0</v>
      </c>
      <c r="J216" s="46">
        <f t="shared" si="30"/>
        <v>224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66</v>
      </c>
      <c r="F217" s="71"/>
      <c r="G217" s="46">
        <f t="shared" si="24"/>
        <v>66</v>
      </c>
      <c r="H217" s="78">
        <v>0</v>
      </c>
      <c r="I217" s="76">
        <v>0</v>
      </c>
      <c r="J217" s="46">
        <f t="shared" si="30"/>
        <v>66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8</v>
      </c>
      <c r="F223" s="71"/>
      <c r="G223" s="46">
        <f t="shared" si="24"/>
        <v>8</v>
      </c>
      <c r="H223" s="78">
        <v>0</v>
      </c>
      <c r="I223" s="76">
        <v>0</v>
      </c>
      <c r="J223" s="46">
        <f t="shared" si="30"/>
        <v>8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325</v>
      </c>
      <c r="F224" s="71"/>
      <c r="G224" s="46">
        <f t="shared" si="24"/>
        <v>325</v>
      </c>
      <c r="H224" s="78">
        <v>0</v>
      </c>
      <c r="I224" s="76">
        <v>0</v>
      </c>
      <c r="J224" s="46">
        <f t="shared" si="30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+'18'!J251</f>
        <v>7</v>
      </c>
      <c r="F251" s="71"/>
      <c r="G251" s="46">
        <f t="shared" si="34"/>
        <v>7</v>
      </c>
      <c r="H251" s="78">
        <v>0</v>
      </c>
      <c r="I251" s="76">
        <v>0</v>
      </c>
      <c r="J251" s="46">
        <f t="shared" si="30"/>
        <v>7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+'18'!J252</f>
        <v>29</v>
      </c>
      <c r="F252" s="71"/>
      <c r="G252" s="46">
        <f t="shared" si="34"/>
        <v>29</v>
      </c>
      <c r="H252" s="78">
        <v>0</v>
      </c>
      <c r="I252" s="76">
        <v>0</v>
      </c>
      <c r="J252" s="46">
        <f t="shared" si="30"/>
        <v>29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39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+'18'!J254</f>
        <v>3</v>
      </c>
      <c r="F254" s="71"/>
      <c r="G254" s="46">
        <f t="shared" si="34"/>
        <v>3</v>
      </c>
      <c r="H254" s="78">
        <v>0</v>
      </c>
      <c r="I254" s="76">
        <v>0</v>
      </c>
      <c r="J254" s="46">
        <f t="shared" si="30"/>
        <v>3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1">SUM(M257-O257)</f>
        <v>0</v>
      </c>
      <c r="Q257" s="90"/>
      <c r="R257" s="43">
        <f t="shared" ref="R257" si="4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3">E259+F259</f>
        <v>0</v>
      </c>
      <c r="H259" s="78">
        <v>0</v>
      </c>
      <c r="I259" s="76">
        <v>0</v>
      </c>
      <c r="J259" s="46">
        <f t="shared" ref="J259" si="44">+G259-H259-K259-I259</f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ref="P259" si="45">SUM(M259-O259)</f>
        <v>0</v>
      </c>
      <c r="Q259" s="90"/>
      <c r="R259" s="43">
        <f t="shared" ref="R259" si="4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401.28999999999996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N277" sqref="N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52</v>
      </c>
      <c r="F6" s="71">
        <v>15</v>
      </c>
      <c r="G6" s="46">
        <f t="shared" si="0"/>
        <v>67</v>
      </c>
      <c r="H6" s="78">
        <v>0</v>
      </c>
      <c r="I6" s="76">
        <v>0</v>
      </c>
      <c r="J6" s="46">
        <f t="shared" si="1"/>
        <v>57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390</v>
      </c>
      <c r="P6" s="122">
        <f t="shared" ref="P6:P69" si="3">SUM(M6-O6)</f>
        <v>610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40</v>
      </c>
      <c r="P22" s="122">
        <f t="shared" si="3"/>
        <v>260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20</v>
      </c>
      <c r="P24" s="122">
        <f t="shared" si="3"/>
        <v>180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10</v>
      </c>
      <c r="P50" s="122">
        <f t="shared" si="3"/>
        <v>40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2">
        <f t="shared" si="3"/>
        <v>40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2">
        <f t="shared" si="7"/>
        <v>50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</v>
      </c>
      <c r="F115" s="71">
        <v>9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1</v>
      </c>
      <c r="F166" s="71"/>
      <c r="G166" s="46">
        <f t="shared" si="27"/>
        <v>1</v>
      </c>
      <c r="H166" s="78">
        <v>0</v>
      </c>
      <c r="I166" s="76">
        <v>0</v>
      </c>
      <c r="J166" s="46">
        <f t="shared" si="28"/>
        <v>1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0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>SUM(M202-O202)</f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ref="P203:P252" si="36">SUM(M203-O203)</f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224</v>
      </c>
      <c r="F216" s="71"/>
      <c r="G216" s="46">
        <f t="shared" si="27"/>
        <v>224</v>
      </c>
      <c r="H216" s="78">
        <v>0</v>
      </c>
      <c r="I216" s="76">
        <v>0</v>
      </c>
      <c r="J216" s="46">
        <f t="shared" si="28"/>
        <v>224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66</v>
      </c>
      <c r="F217" s="71"/>
      <c r="G217" s="46">
        <f t="shared" si="27"/>
        <v>66</v>
      </c>
      <c r="H217" s="78">
        <v>0</v>
      </c>
      <c r="I217" s="76">
        <v>0</v>
      </c>
      <c r="J217" s="46">
        <f t="shared" si="28"/>
        <v>66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+'19'!J251</f>
        <v>7</v>
      </c>
      <c r="F251" s="71"/>
      <c r="G251" s="46">
        <f t="shared" si="40"/>
        <v>7</v>
      </c>
      <c r="H251" s="78">
        <v>0</v>
      </c>
      <c r="I251" s="76">
        <v>0</v>
      </c>
      <c r="J251" s="46">
        <f t="shared" si="41"/>
        <v>7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+'19'!J252</f>
        <v>29</v>
      </c>
      <c r="F252" s="71"/>
      <c r="G252" s="46">
        <f t="shared" si="40"/>
        <v>29</v>
      </c>
      <c r="H252" s="78"/>
      <c r="I252" s="76"/>
      <c r="J252" s="46">
        <f t="shared" si="41"/>
        <v>21</v>
      </c>
      <c r="K252" s="72">
        <v>8</v>
      </c>
      <c r="L252" s="20">
        <v>39</v>
      </c>
      <c r="M252" s="65">
        <f t="shared" si="31"/>
        <v>312</v>
      </c>
      <c r="N252" s="17" t="s">
        <v>16</v>
      </c>
      <c r="O252" s="18">
        <v>212</v>
      </c>
      <c r="P252" s="122">
        <f t="shared" si="36"/>
        <v>100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+'19'!J253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39</v>
      </c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+'19'!J254</f>
        <v>3</v>
      </c>
      <c r="F254" s="71"/>
      <c r="G254" s="46">
        <f t="shared" si="40"/>
        <v>3</v>
      </c>
      <c r="H254" s="78">
        <v>0</v>
      </c>
      <c r="I254" s="76">
        <v>0</v>
      </c>
      <c r="J254" s="46">
        <f t="shared" si="41"/>
        <v>3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ref="P254:P258" si="49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700.15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2297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830</v>
      </c>
      <c r="O264" s="2">
        <v>350</v>
      </c>
      <c r="P264" s="2">
        <v>480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782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57</v>
      </c>
      <c r="F6" s="71"/>
      <c r="G6" s="46">
        <f t="shared" si="0"/>
        <v>57</v>
      </c>
      <c r="H6" s="78">
        <v>0</v>
      </c>
      <c r="I6" s="76">
        <v>0</v>
      </c>
      <c r="J6" s="46">
        <f t="shared" si="1"/>
        <v>57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4</v>
      </c>
      <c r="F31" s="71">
        <v>6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10</v>
      </c>
      <c r="P47" s="122">
        <f t="shared" si="3"/>
        <v>40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20</v>
      </c>
      <c r="P48" s="122">
        <f>SUM(M48-O48)</f>
        <v>80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20</v>
      </c>
      <c r="P49" s="122">
        <f>SUM(M49-O49)</f>
        <v>80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20</v>
      </c>
      <c r="P50" s="122">
        <f t="shared" si="3"/>
        <v>80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30</v>
      </c>
      <c r="P53" s="122">
        <f>SUM(M53-O53)</f>
        <v>120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8</v>
      </c>
      <c r="F115" s="71"/>
      <c r="G115" s="46">
        <f t="shared" si="23"/>
        <v>8</v>
      </c>
      <c r="H115" s="78">
        <v>1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</v>
      </c>
      <c r="F133" s="71">
        <v>4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224</v>
      </c>
      <c r="F216" s="71"/>
      <c r="G216" s="46">
        <f t="shared" si="30"/>
        <v>224</v>
      </c>
      <c r="H216" s="78">
        <v>0</v>
      </c>
      <c r="I216" s="76">
        <v>0</v>
      </c>
      <c r="J216" s="46">
        <f t="shared" si="31"/>
        <v>224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66</v>
      </c>
      <c r="F217" s="71"/>
      <c r="G217" s="46">
        <f t="shared" si="30"/>
        <v>66</v>
      </c>
      <c r="H217" s="78">
        <v>0</v>
      </c>
      <c r="I217" s="76">
        <v>0</v>
      </c>
      <c r="J217" s="46">
        <f t="shared" si="31"/>
        <v>66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325</v>
      </c>
      <c r="F224" s="71"/>
      <c r="G224" s="46">
        <f t="shared" si="30"/>
        <v>325</v>
      </c>
      <c r="H224" s="78">
        <v>0</v>
      </c>
      <c r="I224" s="76">
        <v>0</v>
      </c>
      <c r="J224" s="46">
        <f t="shared" si="31"/>
        <v>325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+'20'!J251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43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+'20'!J252</f>
        <v>21</v>
      </c>
      <c r="F252" s="71"/>
      <c r="G252" s="46">
        <f t="shared" si="42"/>
        <v>21</v>
      </c>
      <c r="H252" s="78"/>
      <c r="I252" s="76"/>
      <c r="J252" s="46">
        <f t="shared" si="43"/>
        <v>12</v>
      </c>
      <c r="K252" s="72">
        <v>9</v>
      </c>
      <c r="L252" s="20">
        <v>39</v>
      </c>
      <c r="M252" s="65">
        <f t="shared" si="34"/>
        <v>351</v>
      </c>
      <c r="N252" s="17" t="s">
        <v>16</v>
      </c>
      <c r="O252" s="18">
        <v>211</v>
      </c>
      <c r="P252" s="122">
        <f t="shared" si="35"/>
        <v>140</v>
      </c>
      <c r="Q252" s="90">
        <v>20.36</v>
      </c>
      <c r="R252" s="43">
        <f t="shared" si="36"/>
        <v>183.24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+'20'!J254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>
        <v>20.36</v>
      </c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>
        <v>20.36</v>
      </c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608.97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1666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1000</v>
      </c>
      <c r="O264" s="2">
        <v>500</v>
      </c>
      <c r="P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V22" sqref="V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57</v>
      </c>
      <c r="F6" s="71"/>
      <c r="G6" s="46">
        <f t="shared" si="0"/>
        <v>57</v>
      </c>
      <c r="H6" s="78">
        <v>0</v>
      </c>
      <c r="I6" s="76">
        <v>0</v>
      </c>
      <c r="J6" s="46">
        <f t="shared" si="1"/>
        <v>55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</v>
      </c>
      <c r="F18" s="71">
        <v>6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>
        <v>10</v>
      </c>
      <c r="P115" s="122">
        <f>SUM(M115-O115)</f>
        <v>50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22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22">
        <f t="shared" si="35"/>
        <v>60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224</v>
      </c>
      <c r="F216" s="71"/>
      <c r="G216" s="46">
        <f t="shared" si="30"/>
        <v>224</v>
      </c>
      <c r="H216" s="78">
        <v>0</v>
      </c>
      <c r="I216" s="76">
        <v>0</v>
      </c>
      <c r="J216" s="46">
        <f t="shared" si="31"/>
        <v>199</v>
      </c>
      <c r="K216" s="72">
        <v>25</v>
      </c>
      <c r="L216" s="20">
        <v>10</v>
      </c>
      <c r="M216" s="65">
        <f t="shared" si="34"/>
        <v>250</v>
      </c>
      <c r="N216" s="17" t="s">
        <v>16</v>
      </c>
      <c r="O216" s="18"/>
      <c r="P216" s="122">
        <f t="shared" si="35"/>
        <v>250</v>
      </c>
      <c r="Q216" s="90">
        <v>9</v>
      </c>
      <c r="R216" s="43">
        <f t="shared" si="36"/>
        <v>225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66</v>
      </c>
      <c r="F217" s="71"/>
      <c r="G217" s="46">
        <f t="shared" si="30"/>
        <v>66</v>
      </c>
      <c r="H217" s="78">
        <v>0</v>
      </c>
      <c r="I217" s="76">
        <v>0</v>
      </c>
      <c r="J217" s="46">
        <f t="shared" si="31"/>
        <v>66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325</v>
      </c>
      <c r="F224" s="71"/>
      <c r="G224" s="46">
        <f t="shared" si="30"/>
        <v>325</v>
      </c>
      <c r="H224" s="78">
        <v>0</v>
      </c>
      <c r="I224" s="76">
        <v>0</v>
      </c>
      <c r="J224" s="46">
        <f t="shared" si="31"/>
        <v>325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+'21'!J251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43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+'21'!J252</f>
        <v>12</v>
      </c>
      <c r="F252" s="71"/>
      <c r="G252" s="46">
        <f t="shared" si="42"/>
        <v>12</v>
      </c>
      <c r="H252" s="78"/>
      <c r="I252" s="76"/>
      <c r="J252" s="46">
        <f t="shared" si="43"/>
        <v>0</v>
      </c>
      <c r="K252" s="72">
        <v>12</v>
      </c>
      <c r="L252" s="20">
        <v>39</v>
      </c>
      <c r="M252" s="65">
        <f t="shared" si="34"/>
        <v>468</v>
      </c>
      <c r="N252" s="17" t="s">
        <v>16</v>
      </c>
      <c r="O252" s="18">
        <v>308</v>
      </c>
      <c r="P252" s="122">
        <f t="shared" si="35"/>
        <v>160</v>
      </c>
      <c r="Q252" s="90">
        <v>20.36</v>
      </c>
      <c r="R252" s="43">
        <f t="shared" si="36"/>
        <v>244.32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+'21'!J254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>
        <v>20.36</v>
      </c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>
        <v>20.36</v>
      </c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852.27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1778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50</v>
      </c>
      <c r="P264" s="2">
        <v>120</v>
      </c>
      <c r="Q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5" sqref="L255"/>
      <selection pane="topRight" activeCell="L255" sqref="L255"/>
      <selection pane="bottomLeft" activeCell="L255" sqref="L255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55</v>
      </c>
      <c r="F6" s="71">
        <v>50</v>
      </c>
      <c r="G6" s="46">
        <f t="shared" si="0"/>
        <v>105</v>
      </c>
      <c r="H6" s="78">
        <v>0</v>
      </c>
      <c r="I6" s="76">
        <v>0</v>
      </c>
      <c r="J6" s="46">
        <f t="shared" si="1"/>
        <v>105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7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>
        <v>5</v>
      </c>
      <c r="G26" s="46">
        <f t="shared" si="0"/>
        <v>5</v>
      </c>
      <c r="H26" s="78">
        <v>0</v>
      </c>
      <c r="I26" s="76">
        <v>0</v>
      </c>
      <c r="J26" s="46">
        <f t="shared" si="1"/>
        <v>2</v>
      </c>
      <c r="K26" s="72">
        <v>3</v>
      </c>
      <c r="L26" s="15">
        <v>100</v>
      </c>
      <c r="M26" s="65">
        <f t="shared" si="2"/>
        <v>300</v>
      </c>
      <c r="N26" s="17" t="s">
        <v>16</v>
      </c>
      <c r="O26" s="18">
        <v>150</v>
      </c>
      <c r="P26" s="122">
        <f t="shared" si="3"/>
        <v>150</v>
      </c>
      <c r="Q26" s="121">
        <v>32.97</v>
      </c>
      <c r="R26" s="43">
        <f t="shared" si="4"/>
        <v>98.91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2</v>
      </c>
      <c r="F47" s="71">
        <v>3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3</v>
      </c>
      <c r="F49" s="71">
        <v>5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2</v>
      </c>
      <c r="F50" s="71">
        <v>5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</v>
      </c>
      <c r="F55" s="71">
        <v>1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</v>
      </c>
      <c r="F56" s="71">
        <v>1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2</v>
      </c>
      <c r="F62" s="71">
        <v>3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3</v>
      </c>
      <c r="F64" s="71">
        <v>2</v>
      </c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7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5</v>
      </c>
      <c r="F65" s="71">
        <v>2</v>
      </c>
      <c r="G65" s="46">
        <f t="shared" si="5"/>
        <v>7</v>
      </c>
      <c r="H65" s="78">
        <v>0</v>
      </c>
      <c r="I65" s="76">
        <v>0</v>
      </c>
      <c r="J65" s="46">
        <f t="shared" si="6"/>
        <v>5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7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2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25</v>
      </c>
      <c r="P66" s="122">
        <f t="shared" si="7"/>
        <v>125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5</v>
      </c>
      <c r="F93" s="71"/>
      <c r="G93" s="46">
        <f t="shared" si="5"/>
        <v>5</v>
      </c>
      <c r="H93" s="78">
        <v>5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13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7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4</v>
      </c>
      <c r="F112" s="71"/>
      <c r="G112" s="46">
        <f t="shared" si="24"/>
        <v>4</v>
      </c>
      <c r="H112" s="78">
        <v>0</v>
      </c>
      <c r="I112" s="76">
        <v>0</v>
      </c>
      <c r="J112" s="46">
        <f t="shared" si="25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10</v>
      </c>
      <c r="F113" s="71"/>
      <c r="G113" s="46">
        <f t="shared" si="24"/>
        <v>10</v>
      </c>
      <c r="H113" s="78">
        <v>0</v>
      </c>
      <c r="I113" s="76">
        <v>0</v>
      </c>
      <c r="J113" s="46">
        <f t="shared" si="25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6</v>
      </c>
      <c r="F115" s="71"/>
      <c r="G115" s="46">
        <f t="shared" si="24"/>
        <v>6</v>
      </c>
      <c r="H115" s="78">
        <v>0</v>
      </c>
      <c r="I115" s="76">
        <v>0</v>
      </c>
      <c r="J115" s="46">
        <f t="shared" si="25"/>
        <v>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9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7</v>
      </c>
      <c r="F116" s="71"/>
      <c r="G116" s="46">
        <f t="shared" si="24"/>
        <v>7</v>
      </c>
      <c r="H116" s="78">
        <v>0</v>
      </c>
      <c r="I116" s="76">
        <v>0</v>
      </c>
      <c r="J116" s="46">
        <f t="shared" si="25"/>
        <v>5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>
        <v>100</v>
      </c>
      <c r="P116" s="122">
        <f t="shared" si="9"/>
        <v>100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5</v>
      </c>
      <c r="F132" s="71"/>
      <c r="G132" s="46">
        <f t="shared" si="24"/>
        <v>5</v>
      </c>
      <c r="H132" s="78">
        <v>0</v>
      </c>
      <c r="I132" s="76">
        <v>0</v>
      </c>
      <c r="J132" s="46">
        <f t="shared" si="25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5</v>
      </c>
      <c r="F133" s="71"/>
      <c r="G133" s="46">
        <f t="shared" si="24"/>
        <v>5</v>
      </c>
      <c r="H133" s="78">
        <v>0</v>
      </c>
      <c r="I133" s="76">
        <v>0</v>
      </c>
      <c r="J133" s="46">
        <f t="shared" si="25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2</v>
      </c>
      <c r="F152" s="71"/>
      <c r="G152" s="46">
        <f t="shared" si="24"/>
        <v>2</v>
      </c>
      <c r="H152" s="78">
        <v>0</v>
      </c>
      <c r="I152" s="76">
        <v>0</v>
      </c>
      <c r="J152" s="46">
        <f t="shared" si="25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1</v>
      </c>
      <c r="F166" s="71"/>
      <c r="G166" s="46">
        <f t="shared" si="31"/>
        <v>1</v>
      </c>
      <c r="H166" s="78">
        <v>0</v>
      </c>
      <c r="I166" s="76">
        <v>0</v>
      </c>
      <c r="J166" s="46">
        <f t="shared" si="32"/>
        <v>1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/>
      <c r="G175" s="46">
        <f t="shared" si="31"/>
        <v>9</v>
      </c>
      <c r="H175" s="78">
        <v>0</v>
      </c>
      <c r="I175" s="76">
        <v>0</v>
      </c>
      <c r="J175" s="46">
        <f t="shared" si="32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</v>
      </c>
      <c r="F193" s="71"/>
      <c r="G193" s="46">
        <f t="shared" si="31"/>
        <v>2</v>
      </c>
      <c r="H193" s="78">
        <v>0</v>
      </c>
      <c r="I193" s="76">
        <v>0</v>
      </c>
      <c r="J193" s="46">
        <f t="shared" si="32"/>
        <v>2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5</v>
      </c>
      <c r="F194" s="71">
        <v>5</v>
      </c>
      <c r="G194" s="46">
        <f t="shared" si="31"/>
        <v>10</v>
      </c>
      <c r="H194" s="78">
        <v>0</v>
      </c>
      <c r="I194" s="76">
        <v>0</v>
      </c>
      <c r="J194" s="46">
        <f t="shared" si="32"/>
        <v>9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>
        <v>60</v>
      </c>
      <c r="P194" s="122">
        <f t="shared" si="36"/>
        <v>60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1</v>
      </c>
      <c r="F195" s="71"/>
      <c r="G195" s="46">
        <f t="shared" si="31"/>
        <v>1</v>
      </c>
      <c r="H195" s="78">
        <v>0</v>
      </c>
      <c r="I195" s="76">
        <v>0</v>
      </c>
      <c r="J195" s="46">
        <f t="shared" si="32"/>
        <v>1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1</v>
      </c>
      <c r="F209" s="71">
        <v>5</v>
      </c>
      <c r="G209" s="46">
        <f t="shared" si="31"/>
        <v>6</v>
      </c>
      <c r="H209" s="78">
        <v>0</v>
      </c>
      <c r="I209" s="76">
        <v>0</v>
      </c>
      <c r="J209" s="46">
        <f t="shared" si="32"/>
        <v>6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199</v>
      </c>
      <c r="F216" s="71"/>
      <c r="G216" s="46">
        <f t="shared" si="31"/>
        <v>199</v>
      </c>
      <c r="H216" s="78">
        <v>0</v>
      </c>
      <c r="I216" s="76">
        <v>0</v>
      </c>
      <c r="J216" s="46">
        <f t="shared" si="32"/>
        <v>196</v>
      </c>
      <c r="K216" s="72">
        <v>3</v>
      </c>
      <c r="L216" s="20">
        <v>10</v>
      </c>
      <c r="M216" s="65">
        <f t="shared" si="35"/>
        <v>30</v>
      </c>
      <c r="N216" s="17" t="s">
        <v>16</v>
      </c>
      <c r="O216" s="18"/>
      <c r="P216" s="122">
        <f t="shared" si="36"/>
        <v>30</v>
      </c>
      <c r="Q216" s="90">
        <v>9</v>
      </c>
      <c r="R216" s="43">
        <f t="shared" si="37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66</v>
      </c>
      <c r="F217" s="71"/>
      <c r="G217" s="46">
        <f t="shared" si="31"/>
        <v>66</v>
      </c>
      <c r="H217" s="78">
        <v>0</v>
      </c>
      <c r="I217" s="76">
        <v>0</v>
      </c>
      <c r="J217" s="46">
        <f t="shared" si="32"/>
        <v>66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8</v>
      </c>
      <c r="F223" s="71"/>
      <c r="G223" s="46">
        <f t="shared" si="31"/>
        <v>8</v>
      </c>
      <c r="H223" s="78">
        <v>0</v>
      </c>
      <c r="I223" s="76">
        <v>0</v>
      </c>
      <c r="J223" s="46">
        <f t="shared" si="32"/>
        <v>8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325</v>
      </c>
      <c r="F224" s="71"/>
      <c r="G224" s="46">
        <f t="shared" si="31"/>
        <v>325</v>
      </c>
      <c r="H224" s="78">
        <v>0</v>
      </c>
      <c r="I224" s="76">
        <v>0</v>
      </c>
      <c r="J224" s="46">
        <f t="shared" si="32"/>
        <v>325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1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:J251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+'22'!J251</f>
        <v>7</v>
      </c>
      <c r="F251" s="71"/>
      <c r="G251" s="46">
        <f t="shared" si="43"/>
        <v>7</v>
      </c>
      <c r="H251" s="78">
        <v>0</v>
      </c>
      <c r="I251" s="76">
        <v>0</v>
      </c>
      <c r="J251" s="46">
        <f t="shared" si="51"/>
        <v>7</v>
      </c>
      <c r="K251" s="72"/>
      <c r="L251" s="20">
        <v>27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+'22'!J252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7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39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>
        <v>20.36</v>
      </c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+'22'!J254</f>
        <v>3</v>
      </c>
      <c r="F254" s="71"/>
      <c r="G254" s="46">
        <f t="shared" si="41"/>
        <v>3</v>
      </c>
      <c r="H254" s="78">
        <v>0</v>
      </c>
      <c r="I254" s="76">
        <v>0</v>
      </c>
      <c r="J254" s="46">
        <f t="shared" si="42"/>
        <v>1</v>
      </c>
      <c r="K254" s="72">
        <v>2</v>
      </c>
      <c r="L254" s="20">
        <v>35</v>
      </c>
      <c r="M254" s="65">
        <f t="shared" si="35"/>
        <v>70</v>
      </c>
      <c r="N254" s="17" t="s">
        <v>16</v>
      </c>
      <c r="O254" s="18">
        <v>30</v>
      </c>
      <c r="P254" s="122">
        <f t="shared" si="36"/>
        <v>40</v>
      </c>
      <c r="Q254" s="90">
        <v>20.36</v>
      </c>
      <c r="R254" s="43">
        <f t="shared" si="37"/>
        <v>40.72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>
        <v>20.36</v>
      </c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>
        <v>20.36</v>
      </c>
      <c r="R258" s="43">
        <f t="shared" si="3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>
        <v>20.36</v>
      </c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853.1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1010</v>
      </c>
      <c r="O264" s="2">
        <v>100</v>
      </c>
      <c r="P264" s="2">
        <v>100</v>
      </c>
      <c r="Q264" s="2">
        <v>200</v>
      </c>
      <c r="R264" s="2">
        <v>160</v>
      </c>
      <c r="S264" s="2">
        <v>300</v>
      </c>
      <c r="T264" s="2">
        <v>150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565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105</v>
      </c>
      <c r="F6" s="71"/>
      <c r="G6" s="46">
        <f t="shared" si="0"/>
        <v>105</v>
      </c>
      <c r="H6" s="78">
        <v>0</v>
      </c>
      <c r="I6" s="76">
        <v>0</v>
      </c>
      <c r="J6" s="46">
        <f t="shared" si="1"/>
        <v>105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</v>
      </c>
      <c r="F59" s="71"/>
      <c r="G59" s="46">
        <f t="shared" si="5"/>
        <v>1</v>
      </c>
      <c r="H59" s="78">
        <v>1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2">
        <f>SUM(M112-O112)</f>
        <v>50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9</v>
      </c>
      <c r="F175" s="71">
        <v>10</v>
      </c>
      <c r="G175" s="46">
        <f t="shared" si="30"/>
        <v>19</v>
      </c>
      <c r="H175" s="78">
        <v>0</v>
      </c>
      <c r="I175" s="76">
        <v>0</v>
      </c>
      <c r="J175" s="46">
        <f t="shared" si="31"/>
        <v>17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>SUM(M175-O175)</f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196</v>
      </c>
      <c r="F216" s="71"/>
      <c r="G216" s="46">
        <f t="shared" si="30"/>
        <v>196</v>
      </c>
      <c r="H216" s="78">
        <v>0</v>
      </c>
      <c r="I216" s="76">
        <v>0</v>
      </c>
      <c r="J216" s="46">
        <f t="shared" si="31"/>
        <v>196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66</v>
      </c>
      <c r="F217" s="71"/>
      <c r="G217" s="46">
        <f t="shared" si="30"/>
        <v>66</v>
      </c>
      <c r="H217" s="78">
        <v>0</v>
      </c>
      <c r="I217" s="76">
        <v>0</v>
      </c>
      <c r="J217" s="46">
        <f t="shared" si="31"/>
        <v>65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2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325</v>
      </c>
      <c r="F224" s="71"/>
      <c r="G224" s="46">
        <f t="shared" si="30"/>
        <v>325</v>
      </c>
      <c r="H224" s="78">
        <v>0</v>
      </c>
      <c r="I224" s="76">
        <v>0</v>
      </c>
      <c r="J224" s="46">
        <f t="shared" si="31"/>
        <v>325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+'23'!J251</f>
        <v>7</v>
      </c>
      <c r="F251" s="71"/>
      <c r="G251" s="46">
        <f t="shared" si="42"/>
        <v>7</v>
      </c>
      <c r="H251" s="78">
        <v>0</v>
      </c>
      <c r="I251" s="76">
        <v>0</v>
      </c>
      <c r="J251" s="46">
        <f t="shared" si="50"/>
        <v>7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+'23'!J252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+'23'!J254</f>
        <v>1</v>
      </c>
      <c r="F254" s="71"/>
      <c r="G254" s="46">
        <f t="shared" si="40"/>
        <v>1</v>
      </c>
      <c r="H254" s="78">
        <v>0</v>
      </c>
      <c r="I254" s="76">
        <v>0</v>
      </c>
      <c r="J254" s="46">
        <f t="shared" si="41"/>
        <v>0</v>
      </c>
      <c r="K254" s="72">
        <v>1</v>
      </c>
      <c r="L254" s="20">
        <v>35</v>
      </c>
      <c r="M254" s="65">
        <f t="shared" si="34"/>
        <v>35</v>
      </c>
      <c r="N254" s="17" t="s">
        <v>16</v>
      </c>
      <c r="O254" s="18">
        <v>10</v>
      </c>
      <c r="P254" s="122">
        <f t="shared" si="35"/>
        <v>25</v>
      </c>
      <c r="Q254" s="90">
        <v>20.36</v>
      </c>
      <c r="R254" s="43">
        <f t="shared" si="36"/>
        <v>20.36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485.18000000000012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E11" sqref="E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105</v>
      </c>
      <c r="F6" s="71"/>
      <c r="G6" s="46">
        <f t="shared" si="0"/>
        <v>105</v>
      </c>
      <c r="H6" s="78">
        <v>0</v>
      </c>
      <c r="I6" s="76">
        <v>0</v>
      </c>
      <c r="J6" s="46">
        <f t="shared" si="1"/>
        <v>95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22">
        <f t="shared" ref="P6:P80" si="3">SUM(M6-O6)</f>
        <v>1000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100</v>
      </c>
      <c r="P26" s="23">
        <f t="shared" si="3"/>
        <v>0</v>
      </c>
      <c r="Q26" s="12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2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50</v>
      </c>
      <c r="P74" s="122">
        <f t="shared" si="3"/>
        <v>200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5</v>
      </c>
      <c r="F77" s="71"/>
      <c r="G77" s="46">
        <f t="shared" si="5"/>
        <v>5</v>
      </c>
      <c r="H77" s="78">
        <v>1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3</v>
      </c>
      <c r="F112" s="71"/>
      <c r="G112" s="46">
        <f t="shared" si="20"/>
        <v>3</v>
      </c>
      <c r="H112" s="78">
        <v>0</v>
      </c>
      <c r="I112" s="76">
        <v>1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1433</v>
      </c>
      <c r="O112" s="18">
        <v>100</v>
      </c>
      <c r="P112" s="23">
        <f t="shared" si="8"/>
        <v>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1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22">
        <f t="shared" si="8"/>
        <v>240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0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50</v>
      </c>
      <c r="P133" s="122">
        <f t="shared" si="8"/>
        <v>200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1</v>
      </c>
      <c r="F166" s="71"/>
      <c r="G166" s="46">
        <f t="shared" si="27"/>
        <v>1</v>
      </c>
      <c r="H166" s="78">
        <v>0</v>
      </c>
      <c r="I166" s="76">
        <v>0</v>
      </c>
      <c r="J166" s="46">
        <f t="shared" si="28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7</v>
      </c>
      <c r="K175" s="72">
        <v>10</v>
      </c>
      <c r="L175" s="15">
        <v>50</v>
      </c>
      <c r="M175" s="65">
        <f>+L175*K175</f>
        <v>500</v>
      </c>
      <c r="N175" s="17" t="s">
        <v>16</v>
      </c>
      <c r="O175" s="18">
        <v>100</v>
      </c>
      <c r="P175" s="122">
        <f t="shared" si="26"/>
        <v>400</v>
      </c>
      <c r="Q175" s="121">
        <v>23.02</v>
      </c>
      <c r="R175" s="43">
        <f>+K175*Q175</f>
        <v>230.2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3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>
        <v>100</v>
      </c>
      <c r="P194" s="122">
        <f t="shared" si="26"/>
        <v>500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6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196</v>
      </c>
      <c r="F216" s="71"/>
      <c r="G216" s="46">
        <f t="shared" si="27"/>
        <v>196</v>
      </c>
      <c r="H216" s="78">
        <v>0</v>
      </c>
      <c r="I216" s="76">
        <v>0</v>
      </c>
      <c r="J216" s="46">
        <f t="shared" si="28"/>
        <v>196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65</v>
      </c>
      <c r="F217" s="71"/>
      <c r="G217" s="46">
        <f t="shared" si="27"/>
        <v>65</v>
      </c>
      <c r="H217" s="78">
        <v>0</v>
      </c>
      <c r="I217" s="76">
        <v>0</v>
      </c>
      <c r="J217" s="46">
        <f t="shared" si="28"/>
        <v>65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1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+'24'!J251</f>
        <v>7</v>
      </c>
      <c r="F251" s="71"/>
      <c r="G251" s="46">
        <f t="shared" si="39"/>
        <v>7</v>
      </c>
      <c r="H251" s="78">
        <v>0</v>
      </c>
      <c r="I251" s="76">
        <v>0</v>
      </c>
      <c r="J251" s="46">
        <f t="shared" si="45"/>
        <v>7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+'24'!J252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>
        <v>20.36</v>
      </c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>
        <v>20.36</v>
      </c>
      <c r="R259" s="43">
        <f t="shared" ref="R259" si="5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1546.03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2170</v>
      </c>
      <c r="O264" s="2">
        <v>300</v>
      </c>
      <c r="P264" s="2">
        <v>1100</v>
      </c>
      <c r="Q264" s="2">
        <v>200</v>
      </c>
      <c r="R264" s="2">
        <v>150</v>
      </c>
      <c r="S264" s="2">
        <v>240</v>
      </c>
      <c r="T264" s="2">
        <v>180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680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H20" sqref="H20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95</v>
      </c>
      <c r="F6" s="71"/>
      <c r="G6" s="46">
        <f t="shared" si="0"/>
        <v>95</v>
      </c>
      <c r="H6" s="78">
        <v>0</v>
      </c>
      <c r="I6" s="76">
        <v>0</v>
      </c>
      <c r="J6" s="46">
        <f t="shared" si="1"/>
        <v>95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22">
        <f t="shared" si="7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</v>
      </c>
      <c r="F112" s="71">
        <v>1</v>
      </c>
      <c r="G112" s="46">
        <f t="shared" si="20"/>
        <v>2</v>
      </c>
      <c r="H112" s="78">
        <v>0</v>
      </c>
      <c r="I112" s="76">
        <v>0</v>
      </c>
      <c r="J112" s="46">
        <f t="shared" si="21"/>
        <v>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22">
        <f t="shared" si="7"/>
        <v>100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>
        <v>10</v>
      </c>
      <c r="P113" s="122">
        <f t="shared" si="7"/>
        <v>45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1</v>
      </c>
      <c r="F166" s="71"/>
      <c r="G166" s="46">
        <f t="shared" si="27"/>
        <v>1</v>
      </c>
      <c r="H166" s="78">
        <v>0</v>
      </c>
      <c r="I166" s="76">
        <v>0</v>
      </c>
      <c r="J166" s="46">
        <f t="shared" si="28"/>
        <v>1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6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196</v>
      </c>
      <c r="F216" s="71"/>
      <c r="G216" s="46">
        <f t="shared" si="27"/>
        <v>196</v>
      </c>
      <c r="H216" s="78">
        <v>0</v>
      </c>
      <c r="I216" s="76">
        <v>0</v>
      </c>
      <c r="J216" s="46">
        <f t="shared" si="28"/>
        <v>195</v>
      </c>
      <c r="K216" s="72">
        <v>1</v>
      </c>
      <c r="L216" s="20">
        <v>10</v>
      </c>
      <c r="M216" s="65">
        <f t="shared" si="31"/>
        <v>10</v>
      </c>
      <c r="N216" s="17" t="s">
        <v>16</v>
      </c>
      <c r="O216" s="18"/>
      <c r="P216" s="122">
        <f t="shared" si="35"/>
        <v>10</v>
      </c>
      <c r="Q216" s="90">
        <v>9</v>
      </c>
      <c r="R216" s="43">
        <f t="shared" si="32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65</v>
      </c>
      <c r="F217" s="71"/>
      <c r="G217" s="46">
        <f t="shared" si="27"/>
        <v>65</v>
      </c>
      <c r="H217" s="78">
        <v>0</v>
      </c>
      <c r="I217" s="76">
        <v>0</v>
      </c>
      <c r="J217" s="46">
        <f t="shared" si="28"/>
        <v>65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1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+'25'!J251</f>
        <v>7</v>
      </c>
      <c r="F251" s="71"/>
      <c r="G251" s="46">
        <f t="shared" si="39"/>
        <v>7</v>
      </c>
      <c r="H251" s="78">
        <v>0</v>
      </c>
      <c r="I251" s="76">
        <v>0</v>
      </c>
      <c r="J251" s="46">
        <f t="shared" si="45"/>
        <v>7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+'25'!J252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+'25'!J253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330.2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K18" sqref="K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95</v>
      </c>
      <c r="F6" s="71"/>
      <c r="G6" s="46">
        <f t="shared" si="0"/>
        <v>95</v>
      </c>
      <c r="H6" s="78">
        <v>0</v>
      </c>
      <c r="I6" s="76">
        <v>0</v>
      </c>
      <c r="J6" s="46">
        <f t="shared" si="1"/>
        <v>94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8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22">
        <f t="shared" si="3"/>
        <v>400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40</v>
      </c>
      <c r="P24" s="122">
        <f t="shared" si="3"/>
        <v>360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90</v>
      </c>
      <c r="P32" s="122">
        <f t="shared" si="3"/>
        <v>430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1433</v>
      </c>
      <c r="O49" s="18">
        <v>50</v>
      </c>
      <c r="P49" s="23">
        <f t="shared" si="3"/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2">
        <f t="shared" si="3"/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0</v>
      </c>
      <c r="K115" s="72">
        <v>4</v>
      </c>
      <c r="L115" s="22">
        <v>60</v>
      </c>
      <c r="M115" s="65">
        <f t="shared" si="8"/>
        <v>240</v>
      </c>
      <c r="N115" s="17" t="s">
        <v>16</v>
      </c>
      <c r="O115" s="18">
        <v>20</v>
      </c>
      <c r="P115" s="122">
        <f t="shared" si="7"/>
        <v>220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72" si="26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22">
        <f t="shared" si="26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1</v>
      </c>
      <c r="F166" s="71"/>
      <c r="G166" s="46">
        <f t="shared" si="27"/>
        <v>1</v>
      </c>
      <c r="H166" s="78">
        <v>0</v>
      </c>
      <c r="I166" s="76">
        <v>0</v>
      </c>
      <c r="J166" s="46">
        <f t="shared" si="28"/>
        <v>1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ref="P182:P258" si="34">SUM(M182-O182)</f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2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34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2</v>
      </c>
      <c r="K209" s="72">
        <v>4</v>
      </c>
      <c r="L209" s="20">
        <v>120</v>
      </c>
      <c r="M209" s="65">
        <f t="shared" si="32"/>
        <v>480</v>
      </c>
      <c r="N209" s="17" t="s">
        <v>16</v>
      </c>
      <c r="O209" s="18">
        <v>60</v>
      </c>
      <c r="P209" s="122">
        <f t="shared" si="34"/>
        <v>420</v>
      </c>
      <c r="Q209" s="90">
        <v>83</v>
      </c>
      <c r="R209" s="43">
        <f t="shared" si="33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195</v>
      </c>
      <c r="F216" s="71"/>
      <c r="G216" s="46">
        <f t="shared" si="27"/>
        <v>195</v>
      </c>
      <c r="H216" s="78">
        <v>0</v>
      </c>
      <c r="I216" s="76">
        <v>0</v>
      </c>
      <c r="J216" s="46">
        <f t="shared" si="28"/>
        <v>172</v>
      </c>
      <c r="K216" s="72">
        <v>23</v>
      </c>
      <c r="L216" s="20">
        <v>10</v>
      </c>
      <c r="M216" s="65">
        <f t="shared" si="32"/>
        <v>230</v>
      </c>
      <c r="N216" s="17" t="s">
        <v>16</v>
      </c>
      <c r="O216" s="18"/>
      <c r="P216" s="122">
        <f t="shared" si="34"/>
        <v>230</v>
      </c>
      <c r="Q216" s="90">
        <v>9</v>
      </c>
      <c r="R216" s="43">
        <f t="shared" si="33"/>
        <v>207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65</v>
      </c>
      <c r="F217" s="71"/>
      <c r="G217" s="46">
        <f t="shared" si="27"/>
        <v>65</v>
      </c>
      <c r="H217" s="78">
        <v>0</v>
      </c>
      <c r="I217" s="76">
        <v>0</v>
      </c>
      <c r="J217" s="46">
        <f t="shared" si="28"/>
        <v>65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1" si="48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+'26'!J251</f>
        <v>7</v>
      </c>
      <c r="F251" s="71"/>
      <c r="G251" s="46">
        <f t="shared" si="40"/>
        <v>7</v>
      </c>
      <c r="H251" s="78">
        <v>0</v>
      </c>
      <c r="I251" s="76">
        <v>0</v>
      </c>
      <c r="J251" s="46">
        <f t="shared" si="48"/>
        <v>7</v>
      </c>
      <c r="K251" s="72"/>
      <c r="L251" s="20">
        <v>27</v>
      </c>
      <c r="M251" s="65">
        <f t="shared" si="32"/>
        <v>0</v>
      </c>
      <c r="N251" s="17" t="s">
        <v>16</v>
      </c>
      <c r="O251" s="18"/>
      <c r="P251" s="23">
        <f t="shared" si="34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+'26'!J252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2"/>
        <v>0</v>
      </c>
      <c r="N252" s="17" t="s">
        <v>16</v>
      </c>
      <c r="O252" s="18"/>
      <c r="P252" s="23">
        <f t="shared" si="34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+'26'!J253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+'26'!J254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35</v>
      </c>
      <c r="M254" s="65">
        <f t="shared" si="32"/>
        <v>0</v>
      </c>
      <c r="N254" s="17" t="s">
        <v>16</v>
      </c>
      <c r="O254" s="18"/>
      <c r="P254" s="23">
        <f t="shared" si="34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4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4"/>
        <v>0</v>
      </c>
      <c r="Q256" s="90">
        <v>20.36</v>
      </c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4"/>
        <v>0</v>
      </c>
      <c r="Q258" s="90">
        <v>20.36</v>
      </c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1479.47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800</v>
      </c>
      <c r="O264" s="2">
        <v>340</v>
      </c>
      <c r="P264" s="2">
        <v>460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G16" sqref="G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13</v>
      </c>
      <c r="F5" s="71">
        <v>10</v>
      </c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94</v>
      </c>
      <c r="F6" s="71"/>
      <c r="G6" s="46">
        <f t="shared" si="0"/>
        <v>94</v>
      </c>
      <c r="H6" s="78">
        <v>0</v>
      </c>
      <c r="I6" s="76">
        <v>0</v>
      </c>
      <c r="J6" s="46">
        <f t="shared" si="1"/>
        <v>89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0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2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</v>
      </c>
      <c r="F41" s="71">
        <v>1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72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>
        <v>5</v>
      </c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2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1</v>
      </c>
      <c r="F166" s="71"/>
      <c r="G166" s="46">
        <f t="shared" si="27"/>
        <v>1</v>
      </c>
      <c r="H166" s="78">
        <v>0</v>
      </c>
      <c r="I166" s="76">
        <v>0</v>
      </c>
      <c r="J166" s="46">
        <f t="shared" si="28"/>
        <v>1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04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4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75</v>
      </c>
      <c r="P175" s="122">
        <f t="shared" si="29"/>
        <v>75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9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9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9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9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9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9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9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ref="P205:P258" si="36">SUM(M205-O205)</f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0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172</v>
      </c>
      <c r="F216" s="71"/>
      <c r="G216" s="46">
        <f t="shared" si="27"/>
        <v>172</v>
      </c>
      <c r="H216" s="78">
        <v>0</v>
      </c>
      <c r="I216" s="76">
        <v>0</v>
      </c>
      <c r="J216" s="46">
        <f t="shared" si="28"/>
        <v>172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65</v>
      </c>
      <c r="F217" s="71"/>
      <c r="G217" s="46">
        <f t="shared" si="27"/>
        <v>65</v>
      </c>
      <c r="H217" s="78">
        <v>0</v>
      </c>
      <c r="I217" s="76">
        <v>0</v>
      </c>
      <c r="J217" s="46">
        <f t="shared" si="28"/>
        <v>65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1" si="48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+'27'!J251</f>
        <v>7</v>
      </c>
      <c r="F251" s="71"/>
      <c r="G251" s="46">
        <f t="shared" si="40"/>
        <v>7</v>
      </c>
      <c r="H251" s="78">
        <v>0</v>
      </c>
      <c r="I251" s="76">
        <v>0</v>
      </c>
      <c r="J251" s="46">
        <f t="shared" si="48"/>
        <v>7</v>
      </c>
      <c r="K251" s="72"/>
      <c r="L251" s="20">
        <v>27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+'27'!J252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+'27'!J253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+'27'!J254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35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>
        <v>20.36</v>
      </c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1126.5500000000002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525</v>
      </c>
      <c r="O264" s="2">
        <v>250</v>
      </c>
      <c r="P264" s="2">
        <v>275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N89" activePane="bottomRight" state="frozen"/>
      <selection activeCell="L255" sqref="L255"/>
      <selection pane="topRight" activeCell="L255" sqref="L255"/>
      <selection pane="bottomLeft" activeCell="L255" sqref="L255"/>
      <selection pane="bottomRight" activeCell="F96" sqref="F9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89</v>
      </c>
      <c r="F6" s="71"/>
      <c r="G6" s="46">
        <f t="shared" si="0"/>
        <v>89</v>
      </c>
      <c r="H6" s="78">
        <v>0</v>
      </c>
      <c r="I6" s="76">
        <v>0</v>
      </c>
      <c r="J6" s="46">
        <f t="shared" si="1"/>
        <v>88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37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ref="P38:P80" si="7"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7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>
        <v>20059797</v>
      </c>
      <c r="C96" s="19" t="s">
        <v>1441</v>
      </c>
      <c r="D96" s="10" t="s">
        <v>434</v>
      </c>
      <c r="E96" s="64">
        <f>+'28'!J96</f>
        <v>0</v>
      </c>
      <c r="F96" s="71">
        <v>100</v>
      </c>
      <c r="G96" s="46">
        <f t="shared" si="21"/>
        <v>100</v>
      </c>
      <c r="H96" s="78">
        <v>0</v>
      </c>
      <c r="I96" s="76">
        <v>0</v>
      </c>
      <c r="J96" s="46">
        <f t="shared" si="22"/>
        <v>26</v>
      </c>
      <c r="K96" s="72">
        <v>74</v>
      </c>
      <c r="L96" s="20">
        <v>10</v>
      </c>
      <c r="M96" s="65">
        <f t="shared" si="8"/>
        <v>740</v>
      </c>
      <c r="N96" s="17" t="s">
        <v>16</v>
      </c>
      <c r="O96" s="18"/>
      <c r="P96" s="122">
        <f t="shared" si="9"/>
        <v>740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0</v>
      </c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7</v>
      </c>
      <c r="F113" s="71"/>
      <c r="G113" s="46">
        <f t="shared" si="21"/>
        <v>7</v>
      </c>
      <c r="H113" s="78">
        <v>0</v>
      </c>
      <c r="I113" s="76">
        <v>0</v>
      </c>
      <c r="J113" s="46">
        <f t="shared" si="22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0</v>
      </c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4</v>
      </c>
      <c r="F116" s="71"/>
      <c r="G116" s="46">
        <f t="shared" si="21"/>
        <v>4</v>
      </c>
      <c r="H116" s="78">
        <v>0</v>
      </c>
      <c r="I116" s="76">
        <v>0</v>
      </c>
      <c r="J116" s="46">
        <f t="shared" si="22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5</v>
      </c>
      <c r="F133" s="71"/>
      <c r="G133" s="46">
        <f t="shared" si="21"/>
        <v>5</v>
      </c>
      <c r="H133" s="78">
        <v>0</v>
      </c>
      <c r="I133" s="76">
        <v>0</v>
      </c>
      <c r="J133" s="46">
        <f t="shared" si="22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2</v>
      </c>
      <c r="F152" s="71"/>
      <c r="G152" s="46">
        <f t="shared" si="21"/>
        <v>2</v>
      </c>
      <c r="H152" s="78">
        <v>0</v>
      </c>
      <c r="I152" s="76">
        <v>0</v>
      </c>
      <c r="J152" s="46">
        <f t="shared" si="22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1</v>
      </c>
      <c r="F166" s="71"/>
      <c r="G166" s="46">
        <f t="shared" si="28"/>
        <v>1</v>
      </c>
      <c r="H166" s="78">
        <v>0</v>
      </c>
      <c r="I166" s="76">
        <v>0</v>
      </c>
      <c r="J166" s="46">
        <f t="shared" si="29"/>
        <v>1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</v>
      </c>
      <c r="F193" s="71"/>
      <c r="G193" s="46">
        <f t="shared" si="28"/>
        <v>2</v>
      </c>
      <c r="H193" s="78">
        <v>0</v>
      </c>
      <c r="I193" s="76">
        <v>0</v>
      </c>
      <c r="J193" s="46">
        <f t="shared" si="29"/>
        <v>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1</v>
      </c>
      <c r="F195" s="71"/>
      <c r="G195" s="46">
        <f t="shared" si="28"/>
        <v>1</v>
      </c>
      <c r="H195" s="78">
        <v>0</v>
      </c>
      <c r="I195" s="76">
        <v>0</v>
      </c>
      <c r="J195" s="46">
        <f t="shared" si="29"/>
        <v>1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172</v>
      </c>
      <c r="F216" s="71"/>
      <c r="G216" s="46">
        <f t="shared" si="28"/>
        <v>172</v>
      </c>
      <c r="H216" s="78">
        <v>0</v>
      </c>
      <c r="I216" s="76">
        <v>0</v>
      </c>
      <c r="J216" s="46">
        <f t="shared" si="29"/>
        <v>172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65</v>
      </c>
      <c r="F217" s="71"/>
      <c r="G217" s="46">
        <f t="shared" si="28"/>
        <v>65</v>
      </c>
      <c r="H217" s="78">
        <v>0</v>
      </c>
      <c r="I217" s="76">
        <v>0</v>
      </c>
      <c r="J217" s="46">
        <f t="shared" si="29"/>
        <v>65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8</v>
      </c>
      <c r="F223" s="71"/>
      <c r="G223" s="46">
        <f t="shared" si="28"/>
        <v>8</v>
      </c>
      <c r="H223" s="78">
        <v>0</v>
      </c>
      <c r="I223" s="76">
        <v>0</v>
      </c>
      <c r="J223" s="46">
        <f t="shared" si="29"/>
        <v>8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325</v>
      </c>
      <c r="F224" s="71"/>
      <c r="G224" s="46">
        <f t="shared" si="28"/>
        <v>325</v>
      </c>
      <c r="H224" s="78">
        <v>0</v>
      </c>
      <c r="I224" s="76">
        <v>0</v>
      </c>
      <c r="J224" s="46">
        <f t="shared" si="29"/>
        <v>325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>
        <v>15</v>
      </c>
      <c r="G241" s="46">
        <f t="shared" si="40"/>
        <v>15</v>
      </c>
      <c r="H241" s="78">
        <v>0</v>
      </c>
      <c r="I241" s="76">
        <v>0</v>
      </c>
      <c r="J241" s="46">
        <f t="shared" si="41"/>
        <v>0</v>
      </c>
      <c r="K241" s="72">
        <v>15</v>
      </c>
      <c r="L241" s="20">
        <v>100</v>
      </c>
      <c r="M241" s="65">
        <f t="shared" si="42"/>
        <v>1500</v>
      </c>
      <c r="N241" s="17" t="s">
        <v>16</v>
      </c>
      <c r="O241" s="18">
        <v>450</v>
      </c>
      <c r="P241" s="122">
        <f t="shared" si="37"/>
        <v>1050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1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+'28'!J251</f>
        <v>7</v>
      </c>
      <c r="F251" s="71"/>
      <c r="G251" s="46">
        <f t="shared" si="40"/>
        <v>7</v>
      </c>
      <c r="H251" s="78">
        <v>0</v>
      </c>
      <c r="I251" s="76">
        <v>0</v>
      </c>
      <c r="J251" s="46">
        <f t="shared" si="46"/>
        <v>7</v>
      </c>
      <c r="K251" s="72"/>
      <c r="L251" s="20">
        <v>27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+'28'!J252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>
        <v>39</v>
      </c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35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117.18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340</v>
      </c>
      <c r="O264" s="2">
        <v>100</v>
      </c>
      <c r="P264" s="2">
        <v>40</v>
      </c>
      <c r="Q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T346"/>
  <sheetViews>
    <sheetView zoomScale="70" zoomScaleNormal="70" workbookViewId="0">
      <pane xSplit="10" ySplit="4" topLeftCell="K80" activePane="bottomRight" state="frozen"/>
      <selection activeCell="L255" sqref="L255"/>
      <selection pane="topRight" activeCell="L255" sqref="L255"/>
      <selection pane="bottomLeft" activeCell="L255" sqref="L255"/>
      <selection pane="bottomRight" activeCell="F96" sqref="F9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88</v>
      </c>
      <c r="F6" s="71"/>
      <c r="G6" s="46">
        <f t="shared" si="0"/>
        <v>88</v>
      </c>
      <c r="H6" s="78">
        <v>0</v>
      </c>
      <c r="I6" s="76">
        <v>0</v>
      </c>
      <c r="J6" s="46">
        <f t="shared" si="1"/>
        <v>85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11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ref="P12:P81" si="5">SUM(M12-O12)</f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5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17</v>
      </c>
      <c r="F22" s="71">
        <v>9</v>
      </c>
      <c r="G22" s="46">
        <f t="shared" si="0"/>
        <v>26</v>
      </c>
      <c r="H22" s="78">
        <v>0</v>
      </c>
      <c r="I22" s="76">
        <v>0</v>
      </c>
      <c r="J22" s="46">
        <f t="shared" si="1"/>
        <v>18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100</v>
      </c>
      <c r="P22" s="122">
        <f t="shared" si="5"/>
        <v>700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6</v>
      </c>
      <c r="F28" s="71"/>
      <c r="G28" s="46">
        <f t="shared" si="6"/>
        <v>6</v>
      </c>
      <c r="H28" s="78">
        <v>0</v>
      </c>
      <c r="I28" s="76">
        <v>0</v>
      </c>
      <c r="J28" s="46">
        <f t="shared" si="7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5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8</v>
      </c>
      <c r="F31" s="71"/>
      <c r="G31" s="46">
        <f t="shared" si="6"/>
        <v>8</v>
      </c>
      <c r="H31" s="78">
        <v>0</v>
      </c>
      <c r="I31" s="76">
        <v>0</v>
      </c>
      <c r="J31" s="46">
        <f t="shared" si="7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5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>
        <v>5</v>
      </c>
      <c r="G34" s="46">
        <f t="shared" si="6"/>
        <v>5</v>
      </c>
      <c r="H34" s="78">
        <v>0</v>
      </c>
      <c r="I34" s="76">
        <v>0</v>
      </c>
      <c r="J34" s="46">
        <f t="shared" si="7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3</v>
      </c>
      <c r="F39" s="71"/>
      <c r="G39" s="46">
        <f t="shared" si="6"/>
        <v>3</v>
      </c>
      <c r="H39" s="78">
        <v>0</v>
      </c>
      <c r="I39" s="76">
        <v>0</v>
      </c>
      <c r="J39" s="46">
        <f t="shared" si="7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6"/>
        <v>2</v>
      </c>
      <c r="H40" s="78">
        <v>0</v>
      </c>
      <c r="I40" s="76">
        <v>0</v>
      </c>
      <c r="J40" s="46">
        <f t="shared" si="7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5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2</v>
      </c>
      <c r="F41" s="71"/>
      <c r="G41" s="46">
        <f t="shared" si="6"/>
        <v>2</v>
      </c>
      <c r="H41" s="78">
        <v>0</v>
      </c>
      <c r="I41" s="76">
        <v>0</v>
      </c>
      <c r="J41" s="46">
        <f t="shared" si="7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3</v>
      </c>
      <c r="F46" s="71">
        <v>2</v>
      </c>
      <c r="G46" s="46">
        <f t="shared" si="6"/>
        <v>5</v>
      </c>
      <c r="H46" s="78">
        <v>0</v>
      </c>
      <c r="I46" s="76">
        <v>0</v>
      </c>
      <c r="J46" s="46">
        <f t="shared" si="7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5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4</v>
      </c>
      <c r="F47" s="71">
        <v>5</v>
      </c>
      <c r="G47" s="46">
        <f t="shared" si="6"/>
        <v>9</v>
      </c>
      <c r="H47" s="78">
        <v>0</v>
      </c>
      <c r="I47" s="76">
        <v>0</v>
      </c>
      <c r="J47" s="46">
        <f t="shared" si="7"/>
        <v>5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2">
        <f t="shared" si="5"/>
        <v>200</v>
      </c>
      <c r="Q47" s="121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8</v>
      </c>
      <c r="F48" s="71">
        <v>2</v>
      </c>
      <c r="G48" s="46">
        <f t="shared" si="6"/>
        <v>10</v>
      </c>
      <c r="H48" s="78">
        <v>0</v>
      </c>
      <c r="I48" s="76">
        <v>0</v>
      </c>
      <c r="J48" s="46">
        <f t="shared" si="7"/>
        <v>5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50</v>
      </c>
      <c r="P48" s="122">
        <f t="shared" si="5"/>
        <v>200</v>
      </c>
      <c r="Q48" s="121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6</v>
      </c>
      <c r="F49" s="71">
        <v>2</v>
      </c>
      <c r="G49" s="46">
        <f t="shared" si="6"/>
        <v>8</v>
      </c>
      <c r="H49" s="78">
        <v>0</v>
      </c>
      <c r="I49" s="76">
        <v>0</v>
      </c>
      <c r="J49" s="46">
        <f t="shared" si="7"/>
        <v>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25</v>
      </c>
      <c r="P49" s="122">
        <f t="shared" si="5"/>
        <v>125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7</v>
      </c>
      <c r="F50" s="71"/>
      <c r="G50" s="46">
        <f t="shared" si="6"/>
        <v>7</v>
      </c>
      <c r="H50" s="78">
        <v>0</v>
      </c>
      <c r="I50" s="76">
        <v>0</v>
      </c>
      <c r="J50" s="46">
        <f t="shared" si="7"/>
        <v>3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25</v>
      </c>
      <c r="P50" s="122">
        <f t="shared" si="5"/>
        <v>175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5</v>
      </c>
      <c r="F53" s="71">
        <v>5</v>
      </c>
      <c r="G53" s="46">
        <f t="shared" si="6"/>
        <v>10</v>
      </c>
      <c r="H53" s="78">
        <v>0</v>
      </c>
      <c r="I53" s="76">
        <v>0</v>
      </c>
      <c r="J53" s="46">
        <f t="shared" si="7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5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</v>
      </c>
      <c r="F55" s="71"/>
      <c r="G55" s="46">
        <f t="shared" si="6"/>
        <v>2</v>
      </c>
      <c r="H55" s="78">
        <v>0</v>
      </c>
      <c r="I55" s="76">
        <v>0</v>
      </c>
      <c r="J55" s="46">
        <f t="shared" si="7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</v>
      </c>
      <c r="F57" s="71">
        <v>2</v>
      </c>
      <c r="G57" s="46">
        <f t="shared" si="6"/>
        <v>4</v>
      </c>
      <c r="H57" s="78">
        <v>0</v>
      </c>
      <c r="I57" s="76">
        <v>0</v>
      </c>
      <c r="J57" s="46">
        <f t="shared" si="7"/>
        <v>2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5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</v>
      </c>
      <c r="F58" s="71"/>
      <c r="G58" s="46">
        <f t="shared" si="6"/>
        <v>1</v>
      </c>
      <c r="H58" s="78">
        <v>0</v>
      </c>
      <c r="I58" s="76">
        <v>0</v>
      </c>
      <c r="J58" s="46">
        <f t="shared" si="7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5</v>
      </c>
      <c r="F62" s="71">
        <v>2</v>
      </c>
      <c r="G62" s="46">
        <f t="shared" si="6"/>
        <v>7</v>
      </c>
      <c r="H62" s="78">
        <v>0</v>
      </c>
      <c r="I62" s="76">
        <v>0</v>
      </c>
      <c r="J62" s="46">
        <f t="shared" si="7"/>
        <v>5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22">
        <f t="shared" si="5"/>
        <v>120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4</v>
      </c>
      <c r="F64" s="71"/>
      <c r="G64" s="46">
        <f t="shared" si="6"/>
        <v>4</v>
      </c>
      <c r="H64" s="78">
        <v>0</v>
      </c>
      <c r="I64" s="76">
        <v>0</v>
      </c>
      <c r="J64" s="46">
        <f t="shared" si="7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5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5</v>
      </c>
      <c r="F65" s="71"/>
      <c r="G65" s="46">
        <f t="shared" si="6"/>
        <v>5</v>
      </c>
      <c r="H65" s="78">
        <v>0</v>
      </c>
      <c r="I65" s="76">
        <v>0</v>
      </c>
      <c r="J65" s="46">
        <f t="shared" si="7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50</v>
      </c>
      <c r="P66" s="23">
        <f t="shared" si="5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>
        <v>5</v>
      </c>
      <c r="G77" s="46">
        <f t="shared" si="6"/>
        <v>5</v>
      </c>
      <c r="H77" s="78">
        <v>0</v>
      </c>
      <c r="I77" s="76">
        <v>0</v>
      </c>
      <c r="J77" s="46">
        <f t="shared" si="7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5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5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1441</v>
      </c>
      <c r="D96" s="10" t="s">
        <v>434</v>
      </c>
      <c r="E96" s="64">
        <f>+'29'!J96</f>
        <v>26</v>
      </c>
      <c r="F96" s="71">
        <v>50</v>
      </c>
      <c r="G96" s="46">
        <f t="shared" si="21"/>
        <v>76</v>
      </c>
      <c r="H96" s="78">
        <v>0</v>
      </c>
      <c r="I96" s="76">
        <v>0</v>
      </c>
      <c r="J96" s="46">
        <f t="shared" si="22"/>
        <v>25</v>
      </c>
      <c r="K96" s="72">
        <v>51</v>
      </c>
      <c r="L96" s="20">
        <v>10</v>
      </c>
      <c r="M96" s="65">
        <f t="shared" si="8"/>
        <v>510</v>
      </c>
      <c r="N96" s="17" t="s">
        <v>16</v>
      </c>
      <c r="O96" s="18"/>
      <c r="P96" s="122">
        <f t="shared" si="10"/>
        <v>510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0</v>
      </c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0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7</v>
      </c>
      <c r="F113" s="71"/>
      <c r="G113" s="46">
        <f t="shared" si="21"/>
        <v>7</v>
      </c>
      <c r="H113" s="78">
        <v>0</v>
      </c>
      <c r="I113" s="76">
        <v>0</v>
      </c>
      <c r="J113" s="46">
        <f t="shared" si="22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0</v>
      </c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4</v>
      </c>
      <c r="F116" s="71"/>
      <c r="G116" s="46">
        <f t="shared" si="21"/>
        <v>4</v>
      </c>
      <c r="H116" s="78">
        <v>0</v>
      </c>
      <c r="I116" s="76">
        <v>0</v>
      </c>
      <c r="J116" s="46">
        <f t="shared" si="22"/>
        <v>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10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5</v>
      </c>
      <c r="F133" s="71"/>
      <c r="G133" s="46">
        <f t="shared" si="21"/>
        <v>5</v>
      </c>
      <c r="H133" s="78">
        <v>0</v>
      </c>
      <c r="I133" s="76">
        <v>0</v>
      </c>
      <c r="J133" s="46">
        <f t="shared" si="22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50</v>
      </c>
      <c r="P133" s="23">
        <f t="shared" si="10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2</v>
      </c>
      <c r="F152" s="71"/>
      <c r="G152" s="46">
        <f t="shared" si="21"/>
        <v>2</v>
      </c>
      <c r="H152" s="78">
        <v>0</v>
      </c>
      <c r="I152" s="76">
        <v>0</v>
      </c>
      <c r="J152" s="46">
        <f t="shared" si="22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1</v>
      </c>
      <c r="F166" s="71"/>
      <c r="G166" s="46">
        <f t="shared" si="28"/>
        <v>1</v>
      </c>
      <c r="H166" s="78">
        <v>0</v>
      </c>
      <c r="I166" s="76">
        <v>0</v>
      </c>
      <c r="J166" s="46">
        <f t="shared" si="29"/>
        <v>1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4</v>
      </c>
      <c r="F175" s="71"/>
      <c r="G175" s="46">
        <f t="shared" si="28"/>
        <v>4</v>
      </c>
      <c r="H175" s="78">
        <v>2</v>
      </c>
      <c r="I175" s="76">
        <v>0</v>
      </c>
      <c r="J175" s="46">
        <f t="shared" si="29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</v>
      </c>
      <c r="F193" s="71"/>
      <c r="G193" s="46">
        <f t="shared" si="28"/>
        <v>2</v>
      </c>
      <c r="H193" s="78">
        <v>0</v>
      </c>
      <c r="I193" s="76">
        <v>0</v>
      </c>
      <c r="J193" s="46">
        <f t="shared" si="29"/>
        <v>1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</v>
      </c>
      <c r="F194" s="71">
        <v>3</v>
      </c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1</v>
      </c>
      <c r="F195" s="71"/>
      <c r="G195" s="46">
        <f t="shared" si="28"/>
        <v>1</v>
      </c>
      <c r="H195" s="78">
        <v>0</v>
      </c>
      <c r="I195" s="76">
        <v>0</v>
      </c>
      <c r="J195" s="46">
        <f t="shared" si="29"/>
        <v>1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172</v>
      </c>
      <c r="F216" s="71"/>
      <c r="G216" s="46">
        <f t="shared" si="28"/>
        <v>172</v>
      </c>
      <c r="H216" s="78">
        <v>0</v>
      </c>
      <c r="I216" s="76">
        <v>0</v>
      </c>
      <c r="J216" s="46">
        <f t="shared" si="29"/>
        <v>172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65</v>
      </c>
      <c r="F217" s="71"/>
      <c r="G217" s="46">
        <f t="shared" si="28"/>
        <v>65</v>
      </c>
      <c r="H217" s="78">
        <v>0</v>
      </c>
      <c r="I217" s="76">
        <v>0</v>
      </c>
      <c r="J217" s="46">
        <f t="shared" si="29"/>
        <v>65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8</v>
      </c>
      <c r="F223" s="71"/>
      <c r="G223" s="46">
        <f t="shared" si="28"/>
        <v>8</v>
      </c>
      <c r="H223" s="78">
        <v>0</v>
      </c>
      <c r="I223" s="76">
        <v>0</v>
      </c>
      <c r="J223" s="46">
        <f t="shared" si="29"/>
        <v>8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325</v>
      </c>
      <c r="F224" s="71"/>
      <c r="G224" s="46">
        <f t="shared" si="28"/>
        <v>325</v>
      </c>
      <c r="H224" s="78">
        <v>0</v>
      </c>
      <c r="I224" s="76">
        <v>0</v>
      </c>
      <c r="J224" s="46">
        <f t="shared" si="29"/>
        <v>325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1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+'29'!J251</f>
        <v>7</v>
      </c>
      <c r="F251" s="71"/>
      <c r="G251" s="46">
        <f t="shared" si="40"/>
        <v>7</v>
      </c>
      <c r="H251" s="78">
        <v>0</v>
      </c>
      <c r="I251" s="76">
        <v>0</v>
      </c>
      <c r="J251" s="46">
        <f t="shared" si="46"/>
        <v>7</v>
      </c>
      <c r="K251" s="72"/>
      <c r="L251" s="20">
        <v>27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+'29'!J252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>
        <v>39</v>
      </c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35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1269.5899999999999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4250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1790</v>
      </c>
      <c r="O264" s="2">
        <v>350</v>
      </c>
      <c r="P264" s="2">
        <v>200</v>
      </c>
      <c r="Q264" s="2">
        <v>500</v>
      </c>
      <c r="R264" s="2">
        <v>120</v>
      </c>
      <c r="S264" s="2">
        <v>100</v>
      </c>
      <c r="T264" s="2">
        <v>520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1970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1970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U346"/>
  <sheetViews>
    <sheetView zoomScale="70" zoomScaleNormal="70" workbookViewId="0">
      <pane xSplit="10" ySplit="4" topLeftCell="M5" activePane="bottomRight" state="frozen"/>
      <selection activeCell="L255" sqref="L255"/>
      <selection pane="topRight" activeCell="L255" sqref="L255"/>
      <selection pane="bottomLeft" activeCell="L255" sqref="L255"/>
      <selection pane="bottomRight" activeCell="X19" sqref="X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85</v>
      </c>
      <c r="K6" s="72"/>
      <c r="L6" s="15">
        <v>100</v>
      </c>
      <c r="M6" s="65">
        <f t="shared" ref="M6:M80" si="2">+L6*K6</f>
        <v>0</v>
      </c>
      <c r="N6" s="17" t="s">
        <v>1442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12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100</v>
      </c>
      <c r="P22" s="122">
        <f t="shared" si="3"/>
        <v>500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 t="shared" si="3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2059797</v>
      </c>
      <c r="C96" s="19" t="s">
        <v>1441</v>
      </c>
      <c r="D96" s="10" t="s">
        <v>434</v>
      </c>
      <c r="E96" s="64">
        <v>23</v>
      </c>
      <c r="F96" s="71"/>
      <c r="G96" s="46">
        <f t="shared" si="20"/>
        <v>23</v>
      </c>
      <c r="H96" s="78">
        <v>0</v>
      </c>
      <c r="I96" s="76">
        <v>0</v>
      </c>
      <c r="J96" s="46">
        <f t="shared" si="21"/>
        <v>0</v>
      </c>
      <c r="K96" s="72">
        <v>23</v>
      </c>
      <c r="L96" s="20">
        <v>10</v>
      </c>
      <c r="M96" s="65">
        <f t="shared" si="8"/>
        <v>230</v>
      </c>
      <c r="N96" s="17" t="s">
        <v>16</v>
      </c>
      <c r="O96" s="18"/>
      <c r="P96" s="122">
        <f t="shared" si="7"/>
        <v>230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3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2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1</v>
      </c>
      <c r="F166" s="71"/>
      <c r="G166" s="46">
        <f t="shared" si="27"/>
        <v>1</v>
      </c>
      <c r="H166" s="78">
        <v>0</v>
      </c>
      <c r="I166" s="76">
        <v>0</v>
      </c>
      <c r="J166" s="46">
        <f t="shared" si="28"/>
        <v>1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2</v>
      </c>
      <c r="F175" s="71"/>
      <c r="G175" s="46">
        <f t="shared" si="27"/>
        <v>2</v>
      </c>
      <c r="H175" s="78">
        <v>0</v>
      </c>
      <c r="I175" s="76">
        <v>0</v>
      </c>
      <c r="J175" s="46">
        <f t="shared" si="28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4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172</v>
      </c>
      <c r="F216" s="71"/>
      <c r="G216" s="46">
        <f t="shared" si="27"/>
        <v>172</v>
      </c>
      <c r="H216" s="78">
        <v>0</v>
      </c>
      <c r="I216" s="76">
        <v>0</v>
      </c>
      <c r="J216" s="46">
        <f t="shared" si="28"/>
        <v>172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65</v>
      </c>
      <c r="F217" s="71"/>
      <c r="G217" s="46">
        <f t="shared" si="27"/>
        <v>65</v>
      </c>
      <c r="H217" s="78">
        <v>0</v>
      </c>
      <c r="I217" s="76">
        <v>0</v>
      </c>
      <c r="J217" s="46">
        <f t="shared" si="28"/>
        <v>65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>
        <v>15</v>
      </c>
      <c r="G241" s="46">
        <f t="shared" si="39"/>
        <v>15</v>
      </c>
      <c r="H241" s="78">
        <v>0</v>
      </c>
      <c r="I241" s="76">
        <v>0</v>
      </c>
      <c r="J241" s="46">
        <f t="shared" si="40"/>
        <v>0</v>
      </c>
      <c r="K241" s="72">
        <v>15</v>
      </c>
      <c r="L241" s="20">
        <v>100</v>
      </c>
      <c r="M241" s="65">
        <f t="shared" si="41"/>
        <v>1500</v>
      </c>
      <c r="N241" s="17" t="s">
        <v>16</v>
      </c>
      <c r="O241" s="18">
        <v>450</v>
      </c>
      <c r="P241" s="122">
        <f t="shared" ref="P241:P247" si="43">SUM(M241-O241)</f>
        <v>1050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ref="P248:P258" si="47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1" si="48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+'30'!J251</f>
        <v>7</v>
      </c>
      <c r="F251" s="71"/>
      <c r="G251" s="46">
        <f t="shared" si="39"/>
        <v>7</v>
      </c>
      <c r="H251" s="78">
        <v>0</v>
      </c>
      <c r="I251" s="76">
        <v>0</v>
      </c>
      <c r="J251" s="46">
        <f t="shared" si="48"/>
        <v>7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1438</v>
      </c>
      <c r="D252" s="10" t="s">
        <v>434</v>
      </c>
      <c r="E252" s="64">
        <f>+'30'!J252</f>
        <v>0</v>
      </c>
      <c r="F252" s="71"/>
      <c r="G252" s="46"/>
      <c r="H252" s="78"/>
      <c r="I252" s="76"/>
      <c r="J252" s="46"/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47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1439</v>
      </c>
      <c r="D253" s="10" t="s">
        <v>564</v>
      </c>
      <c r="E253" s="64">
        <f>+'30'!J253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564</v>
      </c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>
        <v>20.36</v>
      </c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>
        <v>20.36</v>
      </c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379.13000000000005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2960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1905</v>
      </c>
      <c r="O264" s="2">
        <v>200</v>
      </c>
      <c r="P264" s="2">
        <v>30</v>
      </c>
      <c r="Q264" s="2">
        <v>280</v>
      </c>
      <c r="R264" s="2">
        <v>170</v>
      </c>
      <c r="S264" s="2">
        <v>150</v>
      </c>
      <c r="T264" s="2">
        <v>25</v>
      </c>
      <c r="U264" s="2">
        <v>1050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645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2025-06-02T04:16:36Z</cp:lastPrinted>
  <dcterms:created xsi:type="dcterms:W3CDTF">2023-12-01T06:41:03Z</dcterms:created>
  <dcterms:modified xsi:type="dcterms:W3CDTF">2025-06-02T04:16:46Z</dcterms:modified>
</cp:coreProperties>
</file>