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CF35F5B7-BF35-411A-9F25-B808762994E8}" xr6:coauthVersionLast="47" xr6:coauthVersionMax="47" xr10:uidLastSave="{00000000-0000-0000-0000-000000000000}"/>
  <bookViews>
    <workbookView xWindow="-120" yWindow="-120" windowWidth="29040" windowHeight="15720" tabRatio="936" activeTab="31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K30" i="8"/>
  <c r="K31" i="8"/>
  <c r="K32" i="8"/>
  <c r="K33" i="8"/>
  <c r="K34" i="8"/>
  <c r="K35" i="8"/>
  <c r="K36" i="8"/>
  <c r="K37" i="8"/>
  <c r="J37" i="8" s="1"/>
  <c r="K38" i="8"/>
  <c r="K39" i="8"/>
  <c r="K40" i="8"/>
  <c r="K41" i="8"/>
  <c r="K42" i="8"/>
  <c r="K43" i="8"/>
  <c r="K44" i="8"/>
  <c r="K45" i="8"/>
  <c r="J45" i="8" s="1"/>
  <c r="K46" i="8"/>
  <c r="K47" i="8"/>
  <c r="K48" i="8"/>
  <c r="K49" i="8"/>
  <c r="K50" i="8"/>
  <c r="K51" i="8"/>
  <c r="K52" i="8"/>
  <c r="K53" i="8"/>
  <c r="J53" i="8" s="1"/>
  <c r="K54" i="8"/>
  <c r="K55" i="8"/>
  <c r="K56" i="8"/>
  <c r="K57" i="8"/>
  <c r="K58" i="8"/>
  <c r="K59" i="8"/>
  <c r="K60" i="8"/>
  <c r="K61" i="8"/>
  <c r="J61" i="8" s="1"/>
  <c r="K62" i="8"/>
  <c r="K63" i="8"/>
  <c r="K64" i="8"/>
  <c r="K65" i="8"/>
  <c r="K66" i="8"/>
  <c r="K67" i="8"/>
  <c r="K68" i="8"/>
  <c r="K69" i="8"/>
  <c r="J69" i="8" s="1"/>
  <c r="K70" i="8"/>
  <c r="K71" i="8"/>
  <c r="K72" i="8"/>
  <c r="K73" i="8"/>
  <c r="K74" i="8"/>
  <c r="K75" i="8"/>
  <c r="K76" i="8"/>
  <c r="K77" i="8"/>
  <c r="J77" i="8" s="1"/>
  <c r="K78" i="8"/>
  <c r="K79" i="8"/>
  <c r="K80" i="8"/>
  <c r="K81" i="8"/>
  <c r="K82" i="8"/>
  <c r="K83" i="8"/>
  <c r="K84" i="8"/>
  <c r="K85" i="8"/>
  <c r="J85" i="8" s="1"/>
  <c r="K86" i="8"/>
  <c r="K87" i="8"/>
  <c r="K88" i="8"/>
  <c r="K89" i="8"/>
  <c r="K90" i="8"/>
  <c r="K91" i="8"/>
  <c r="K92" i="8"/>
  <c r="K93" i="8"/>
  <c r="J93" i="8" s="1"/>
  <c r="K94" i="8"/>
  <c r="K95" i="8"/>
  <c r="K96" i="8"/>
  <c r="K97" i="8"/>
  <c r="K98" i="8"/>
  <c r="K99" i="8"/>
  <c r="K100" i="8"/>
  <c r="K101" i="8"/>
  <c r="J101" i="8" s="1"/>
  <c r="K102" i="8"/>
  <c r="K103" i="8"/>
  <c r="K104" i="8"/>
  <c r="K105" i="8"/>
  <c r="K106" i="8"/>
  <c r="K107" i="8"/>
  <c r="K108" i="8"/>
  <c r="K109" i="8"/>
  <c r="J109" i="8" s="1"/>
  <c r="K110" i="8"/>
  <c r="K111" i="8"/>
  <c r="K112" i="8"/>
  <c r="K113" i="8"/>
  <c r="K114" i="8"/>
  <c r="K115" i="8"/>
  <c r="K116" i="8"/>
  <c r="K117" i="8"/>
  <c r="J117" i="8" s="1"/>
  <c r="K118" i="8"/>
  <c r="K119" i="8"/>
  <c r="K120" i="8"/>
  <c r="K121" i="8"/>
  <c r="K122" i="8"/>
  <c r="K123" i="8"/>
  <c r="K124" i="8"/>
  <c r="K125" i="8"/>
  <c r="J125" i="8" s="1"/>
  <c r="K126" i="8"/>
  <c r="K127" i="8"/>
  <c r="K128" i="8"/>
  <c r="K129" i="8"/>
  <c r="K130" i="8"/>
  <c r="K131" i="8"/>
  <c r="K132" i="8"/>
  <c r="K133" i="8"/>
  <c r="J133" i="8" s="1"/>
  <c r="K134" i="8"/>
  <c r="K135" i="8"/>
  <c r="K136" i="8"/>
  <c r="K137" i="8"/>
  <c r="K138" i="8"/>
  <c r="K139" i="8"/>
  <c r="K140" i="8"/>
  <c r="K141" i="8"/>
  <c r="J141" i="8" s="1"/>
  <c r="K142" i="8"/>
  <c r="K143" i="8"/>
  <c r="K144" i="8"/>
  <c r="K145" i="8"/>
  <c r="K146" i="8"/>
  <c r="K147" i="8"/>
  <c r="K148" i="8"/>
  <c r="K149" i="8"/>
  <c r="J149" i="8" s="1"/>
  <c r="K150" i="8"/>
  <c r="K151" i="8"/>
  <c r="K152" i="8"/>
  <c r="K153" i="8"/>
  <c r="K154" i="8"/>
  <c r="K155" i="8"/>
  <c r="K156" i="8"/>
  <c r="K157" i="8"/>
  <c r="J157" i="8" s="1"/>
  <c r="K158" i="8"/>
  <c r="K159" i="8"/>
  <c r="K160" i="8"/>
  <c r="K161" i="8"/>
  <c r="K162" i="8"/>
  <c r="K163" i="8"/>
  <c r="K164" i="8"/>
  <c r="K165" i="8"/>
  <c r="J165" i="8" s="1"/>
  <c r="K166" i="8"/>
  <c r="K167" i="8"/>
  <c r="K168" i="8"/>
  <c r="K169" i="8"/>
  <c r="K170" i="8"/>
  <c r="K171" i="8"/>
  <c r="K172" i="8"/>
  <c r="K173" i="8"/>
  <c r="J173" i="8" s="1"/>
  <c r="K174" i="8"/>
  <c r="K175" i="8"/>
  <c r="K176" i="8"/>
  <c r="K177" i="8"/>
  <c r="K178" i="8"/>
  <c r="K179" i="8"/>
  <c r="K180" i="8"/>
  <c r="K181" i="8"/>
  <c r="J181" i="8" s="1"/>
  <c r="K182" i="8"/>
  <c r="K183" i="8"/>
  <c r="K184" i="8"/>
  <c r="K185" i="8"/>
  <c r="K186" i="8"/>
  <c r="K187" i="8"/>
  <c r="K188" i="8"/>
  <c r="K189" i="8"/>
  <c r="J189" i="8" s="1"/>
  <c r="K190" i="8"/>
  <c r="K191" i="8"/>
  <c r="K192" i="8"/>
  <c r="K193" i="8"/>
  <c r="K194" i="8"/>
  <c r="K195" i="8"/>
  <c r="K196" i="8"/>
  <c r="K197" i="8"/>
  <c r="J197" i="8" s="1"/>
  <c r="K198" i="8"/>
  <c r="K199" i="8"/>
  <c r="K200" i="8"/>
  <c r="K201" i="8"/>
  <c r="K202" i="8"/>
  <c r="K203" i="8"/>
  <c r="K204" i="8"/>
  <c r="K205" i="8"/>
  <c r="J205" i="8" s="1"/>
  <c r="K206" i="8"/>
  <c r="K207" i="8"/>
  <c r="K208" i="8"/>
  <c r="K209" i="8"/>
  <c r="K210" i="8"/>
  <c r="K211" i="8"/>
  <c r="K212" i="8"/>
  <c r="K213" i="8"/>
  <c r="J213" i="8" s="1"/>
  <c r="K214" i="8"/>
  <c r="K215" i="8"/>
  <c r="K216" i="8"/>
  <c r="K217" i="8"/>
  <c r="K218" i="8"/>
  <c r="K219" i="8"/>
  <c r="K220" i="8"/>
  <c r="K221" i="8"/>
  <c r="J221" i="8" s="1"/>
  <c r="K222" i="8"/>
  <c r="K223" i="8"/>
  <c r="K224" i="8"/>
  <c r="K225" i="8"/>
  <c r="K226" i="8"/>
  <c r="K227" i="8"/>
  <c r="K228" i="8"/>
  <c r="K229" i="8"/>
  <c r="J229" i="8" s="1"/>
  <c r="K230" i="8"/>
  <c r="K231" i="8"/>
  <c r="K232" i="8"/>
  <c r="K233" i="8"/>
  <c r="K234" i="8"/>
  <c r="K235" i="8"/>
  <c r="K236" i="8"/>
  <c r="K237" i="8"/>
  <c r="P237" i="8" s="1"/>
  <c r="K238" i="8"/>
  <c r="K239" i="8"/>
  <c r="K240" i="8"/>
  <c r="K241" i="8"/>
  <c r="K242" i="8"/>
  <c r="K243" i="8"/>
  <c r="K244" i="8"/>
  <c r="K245" i="8"/>
  <c r="P245" i="8" s="1"/>
  <c r="K246" i="8"/>
  <c r="K247" i="8"/>
  <c r="K248" i="8"/>
  <c r="K249" i="8"/>
  <c r="K250" i="8"/>
  <c r="K251" i="8"/>
  <c r="K252" i="8"/>
  <c r="K253" i="8"/>
  <c r="P253" i="8" s="1"/>
  <c r="K254" i="8"/>
  <c r="K255" i="8"/>
  <c r="K256" i="8"/>
  <c r="K257" i="8"/>
  <c r="K258" i="8"/>
  <c r="K6" i="8"/>
  <c r="K7" i="8"/>
  <c r="K8" i="8"/>
  <c r="K9" i="8"/>
  <c r="K10" i="8"/>
  <c r="K11" i="8"/>
  <c r="K12" i="8"/>
  <c r="K13" i="8"/>
  <c r="J13" i="8" s="1"/>
  <c r="K14" i="8"/>
  <c r="K15" i="8"/>
  <c r="K16" i="8"/>
  <c r="K17" i="8"/>
  <c r="K18" i="8"/>
  <c r="K19" i="8"/>
  <c r="K20" i="8"/>
  <c r="K21" i="8"/>
  <c r="J21" i="8" s="1"/>
  <c r="K22" i="8"/>
  <c r="K23" i="8"/>
  <c r="K24" i="8"/>
  <c r="K25" i="8"/>
  <c r="K26" i="8"/>
  <c r="K27" i="8"/>
  <c r="K28" i="8"/>
  <c r="K29" i="8"/>
  <c r="J29" i="8" s="1"/>
  <c r="J31" i="8"/>
  <c r="J32" i="8"/>
  <c r="J33" i="8"/>
  <c r="J34" i="8"/>
  <c r="J35" i="8"/>
  <c r="J36" i="8"/>
  <c r="J38" i="8"/>
  <c r="J39" i="8"/>
  <c r="J40" i="8"/>
  <c r="J41" i="8"/>
  <c r="J42" i="8"/>
  <c r="J43" i="8"/>
  <c r="J44" i="8"/>
  <c r="J46" i="8"/>
  <c r="J47" i="8"/>
  <c r="J48" i="8"/>
  <c r="J49" i="8"/>
  <c r="J50" i="8"/>
  <c r="J51" i="8"/>
  <c r="J52" i="8"/>
  <c r="J54" i="8"/>
  <c r="J55" i="8"/>
  <c r="J56" i="8"/>
  <c r="J57" i="8"/>
  <c r="J58" i="8"/>
  <c r="J59" i="8"/>
  <c r="J60" i="8"/>
  <c r="J62" i="8"/>
  <c r="J63" i="8"/>
  <c r="J64" i="8"/>
  <c r="J65" i="8"/>
  <c r="J66" i="8"/>
  <c r="J67" i="8"/>
  <c r="J68" i="8"/>
  <c r="J70" i="8"/>
  <c r="J71" i="8"/>
  <c r="J72" i="8"/>
  <c r="J73" i="8"/>
  <c r="J74" i="8"/>
  <c r="J75" i="8"/>
  <c r="J76" i="8"/>
  <c r="J78" i="8"/>
  <c r="J79" i="8"/>
  <c r="J80" i="8"/>
  <c r="J81" i="8"/>
  <c r="J82" i="8"/>
  <c r="J83" i="8"/>
  <c r="J84" i="8"/>
  <c r="J86" i="8"/>
  <c r="J87" i="8"/>
  <c r="J88" i="8"/>
  <c r="J89" i="8"/>
  <c r="J90" i="8"/>
  <c r="J91" i="8"/>
  <c r="J92" i="8"/>
  <c r="J94" i="8"/>
  <c r="J95" i="8"/>
  <c r="J96" i="8"/>
  <c r="J97" i="8"/>
  <c r="J98" i="8"/>
  <c r="J99" i="8"/>
  <c r="J100" i="8"/>
  <c r="J102" i="8"/>
  <c r="J103" i="8"/>
  <c r="J104" i="8"/>
  <c r="J105" i="8"/>
  <c r="J106" i="8"/>
  <c r="J107" i="8"/>
  <c r="J108" i="8"/>
  <c r="J110" i="8"/>
  <c r="J111" i="8"/>
  <c r="J112" i="8"/>
  <c r="J113" i="8"/>
  <c r="J114" i="8"/>
  <c r="J115" i="8"/>
  <c r="J116" i="8"/>
  <c r="J118" i="8"/>
  <c r="J119" i="8"/>
  <c r="J120" i="8"/>
  <c r="J121" i="8"/>
  <c r="J122" i="8"/>
  <c r="J123" i="8"/>
  <c r="J124" i="8"/>
  <c r="J126" i="8"/>
  <c r="J127" i="8"/>
  <c r="J128" i="8"/>
  <c r="J129" i="8"/>
  <c r="J130" i="8"/>
  <c r="J131" i="8"/>
  <c r="J132" i="8"/>
  <c r="J134" i="8"/>
  <c r="J135" i="8"/>
  <c r="J136" i="8"/>
  <c r="J137" i="8"/>
  <c r="J138" i="8"/>
  <c r="J139" i="8"/>
  <c r="J140" i="8"/>
  <c r="J142" i="8"/>
  <c r="J143" i="8"/>
  <c r="J144" i="8"/>
  <c r="J145" i="8"/>
  <c r="J146" i="8"/>
  <c r="J147" i="8"/>
  <c r="J148" i="8"/>
  <c r="J150" i="8"/>
  <c r="J151" i="8"/>
  <c r="J152" i="8"/>
  <c r="J153" i="8"/>
  <c r="J154" i="8"/>
  <c r="J155" i="8"/>
  <c r="J156" i="8"/>
  <c r="J158" i="8"/>
  <c r="J159" i="8"/>
  <c r="J160" i="8"/>
  <c r="J161" i="8"/>
  <c r="J162" i="8"/>
  <c r="J163" i="8"/>
  <c r="J164" i="8"/>
  <c r="J166" i="8"/>
  <c r="J167" i="8"/>
  <c r="J168" i="8"/>
  <c r="J169" i="8"/>
  <c r="J170" i="8"/>
  <c r="J171" i="8"/>
  <c r="J172" i="8"/>
  <c r="J174" i="8"/>
  <c r="J175" i="8"/>
  <c r="J176" i="8"/>
  <c r="J177" i="8"/>
  <c r="J178" i="8"/>
  <c r="J179" i="8"/>
  <c r="J180" i="8"/>
  <c r="J182" i="8"/>
  <c r="J183" i="8"/>
  <c r="J184" i="8"/>
  <c r="J185" i="8"/>
  <c r="J186" i="8"/>
  <c r="J187" i="8"/>
  <c r="J188" i="8"/>
  <c r="J190" i="8"/>
  <c r="J191" i="8"/>
  <c r="J192" i="8"/>
  <c r="J193" i="8"/>
  <c r="J194" i="8"/>
  <c r="J195" i="8"/>
  <c r="J196" i="8"/>
  <c r="J198" i="8"/>
  <c r="J199" i="8"/>
  <c r="J200" i="8"/>
  <c r="J201" i="8"/>
  <c r="J202" i="8"/>
  <c r="J203" i="8"/>
  <c r="J204" i="8"/>
  <c r="J206" i="8"/>
  <c r="J207" i="8"/>
  <c r="J208" i="8"/>
  <c r="J209" i="8"/>
  <c r="J210" i="8"/>
  <c r="J211" i="8"/>
  <c r="J212" i="8"/>
  <c r="J214" i="8"/>
  <c r="J215" i="8"/>
  <c r="J216" i="8"/>
  <c r="J217" i="8"/>
  <c r="J218" i="8"/>
  <c r="J219" i="8"/>
  <c r="J220" i="8"/>
  <c r="J222" i="8"/>
  <c r="J223" i="8"/>
  <c r="J224" i="8"/>
  <c r="J225" i="8"/>
  <c r="J226" i="8"/>
  <c r="J227" i="8"/>
  <c r="J228" i="8"/>
  <c r="J230" i="8"/>
  <c r="J231" i="8"/>
  <c r="J232" i="8"/>
  <c r="J233" i="8"/>
  <c r="J234" i="8"/>
  <c r="J235" i="8"/>
  <c r="J236" i="8"/>
  <c r="J238" i="8"/>
  <c r="J239" i="8"/>
  <c r="J240" i="8"/>
  <c r="J241" i="8"/>
  <c r="J242" i="8"/>
  <c r="J243" i="8"/>
  <c r="J244" i="8"/>
  <c r="J246" i="8"/>
  <c r="J247" i="8"/>
  <c r="J248" i="8"/>
  <c r="J249" i="8"/>
  <c r="J250" i="8"/>
  <c r="J251" i="8"/>
  <c r="J252" i="8"/>
  <c r="J254" i="8"/>
  <c r="J255" i="8"/>
  <c r="J256" i="8"/>
  <c r="J257" i="8"/>
  <c r="J258" i="8"/>
  <c r="J6" i="8"/>
  <c r="J7" i="8"/>
  <c r="J8" i="8"/>
  <c r="J9" i="8"/>
  <c r="J10" i="8"/>
  <c r="J11" i="8"/>
  <c r="J12" i="8"/>
  <c r="J14" i="8"/>
  <c r="J15" i="8"/>
  <c r="J16" i="8"/>
  <c r="J17" i="8"/>
  <c r="J18" i="8"/>
  <c r="J19" i="8"/>
  <c r="J20" i="8"/>
  <c r="J22" i="8"/>
  <c r="J23" i="8"/>
  <c r="J24" i="8"/>
  <c r="J25" i="8"/>
  <c r="J26" i="8"/>
  <c r="J27" i="8"/>
  <c r="J28" i="8"/>
  <c r="J30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G246" i="107" s="1"/>
  <c r="J246" i="107" s="1"/>
  <c r="E247" i="107"/>
  <c r="E248" i="107"/>
  <c r="E249" i="107"/>
  <c r="E250" i="107"/>
  <c r="E251" i="107"/>
  <c r="E252" i="107"/>
  <c r="E253" i="107"/>
  <c r="E254" i="107"/>
  <c r="E255" i="107"/>
  <c r="E256" i="107"/>
  <c r="E257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5" i="107"/>
  <c r="N267" i="106"/>
  <c r="E249" i="106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G250" i="105" s="1"/>
  <c r="J250" i="105" s="1"/>
  <c r="E250" i="106" s="1"/>
  <c r="G250" i="106" s="1"/>
  <c r="J250" i="106" s="1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5" i="105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G243" i="104" s="1"/>
  <c r="J243" i="104" s="1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5" i="104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G250" i="103" s="1"/>
  <c r="J250" i="103" s="1"/>
  <c r="E251" i="103"/>
  <c r="E252" i="103"/>
  <c r="E253" i="103"/>
  <c r="E254" i="103"/>
  <c r="E255" i="103"/>
  <c r="E256" i="103"/>
  <c r="E257" i="103"/>
  <c r="E258" i="103"/>
  <c r="E259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5" i="103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G247" i="102" s="1"/>
  <c r="J247" i="102" s="1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P94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G246" i="101" s="1"/>
  <c r="J246" i="101" s="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5" i="101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G246" i="100" s="1"/>
  <c r="J246" i="100" s="1"/>
  <c r="E247" i="100"/>
  <c r="E248" i="100"/>
  <c r="E249" i="100"/>
  <c r="E250" i="100"/>
  <c r="E251" i="100"/>
  <c r="E252" i="100"/>
  <c r="E253" i="100"/>
  <c r="E254" i="100"/>
  <c r="E255" i="100"/>
  <c r="E256" i="100"/>
  <c r="E257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5" i="100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G249" i="99" s="1"/>
  <c r="E250" i="99"/>
  <c r="E251" i="99"/>
  <c r="E252" i="99"/>
  <c r="E253" i="99"/>
  <c r="E254" i="99"/>
  <c r="E255" i="99"/>
  <c r="E256" i="99"/>
  <c r="E257" i="99"/>
  <c r="G257" i="99" s="1"/>
  <c r="J257" i="99" s="1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5" i="99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G247" i="98" s="1"/>
  <c r="J247" i="98" s="1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5" i="98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G250" i="97" s="1"/>
  <c r="J250" i="97" s="1"/>
  <c r="E251" i="97"/>
  <c r="E252" i="97"/>
  <c r="E253" i="97"/>
  <c r="E254" i="97"/>
  <c r="E255" i="97"/>
  <c r="E256" i="97"/>
  <c r="E25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5" i="97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G250" i="96" s="1"/>
  <c r="J250" i="96" s="1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5" i="96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5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G244" i="95" s="1"/>
  <c r="J244" i="95" s="1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G249" i="94" s="1"/>
  <c r="E250" i="94"/>
  <c r="E251" i="94"/>
  <c r="E252" i="94"/>
  <c r="E253" i="94"/>
  <c r="E254" i="94"/>
  <c r="E255" i="94"/>
  <c r="E256" i="94"/>
  <c r="E257" i="94"/>
  <c r="G257" i="94" s="1"/>
  <c r="J257" i="94" s="1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5" i="94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G245" i="93" s="1"/>
  <c r="J245" i="93" s="1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5" i="93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G245" i="92" s="1"/>
  <c r="J245" i="92" s="1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G246" i="91" s="1"/>
  <c r="J246" i="91" s="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G245" i="90" s="1"/>
  <c r="J245" i="90" s="1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5" i="90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G245" i="89" s="1"/>
  <c r="J245" i="89" s="1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5" i="89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G247" i="88" s="1"/>
  <c r="J247" i="88" s="1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5" i="88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G247" i="87" s="1"/>
  <c r="J247" i="87" s="1"/>
  <c r="E248" i="87"/>
  <c r="E249" i="87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5" i="87"/>
  <c r="P87" i="8"/>
  <c r="P88" i="8"/>
  <c r="P102" i="8"/>
  <c r="P174" i="8"/>
  <c r="P235" i="8"/>
  <c r="P236" i="8"/>
  <c r="P238" i="8"/>
  <c r="P239" i="8"/>
  <c r="P240" i="8"/>
  <c r="P241" i="8"/>
  <c r="P242" i="8"/>
  <c r="P243" i="8"/>
  <c r="P244" i="8"/>
  <c r="P246" i="8"/>
  <c r="P247" i="8"/>
  <c r="P249" i="8"/>
  <c r="P250" i="8"/>
  <c r="P251" i="8"/>
  <c r="P252" i="8"/>
  <c r="P257" i="8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G243" i="86" s="1"/>
  <c r="J243" i="86" s="1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5" i="86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G247" i="85" s="1"/>
  <c r="J247" i="85" s="1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5" i="85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5" i="84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G248" i="83" s="1"/>
  <c r="J248" i="83" s="1"/>
  <c r="E249" i="83"/>
  <c r="E250" i="83"/>
  <c r="E251" i="83"/>
  <c r="E252" i="83"/>
  <c r="E253" i="83"/>
  <c r="E254" i="83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5" i="83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5" i="82"/>
  <c r="G245" i="82"/>
  <c r="J245" i="82" s="1"/>
  <c r="E258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G243" i="81" s="1"/>
  <c r="J243" i="81" s="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5" i="81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G246" i="80" s="1"/>
  <c r="J246" i="80" s="1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5" i="80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G246" i="79" s="1"/>
  <c r="J246" i="79" s="1"/>
  <c r="E247" i="79"/>
  <c r="G247" i="79" s="1"/>
  <c r="J247" i="79" s="1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5" i="79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G245" i="78" s="1"/>
  <c r="J245" i="78" s="1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5" i="78"/>
  <c r="P7" i="74"/>
  <c r="P8" i="74"/>
  <c r="P9" i="74"/>
  <c r="P10" i="74"/>
  <c r="P12" i="74"/>
  <c r="P13" i="74"/>
  <c r="P14" i="74"/>
  <c r="P15" i="74"/>
  <c r="P16" i="74"/>
  <c r="P17" i="74"/>
  <c r="P23" i="74"/>
  <c r="P24" i="74"/>
  <c r="P25" i="74"/>
  <c r="P26" i="74"/>
  <c r="P27" i="74"/>
  <c r="P94" i="74"/>
  <c r="P237" i="74"/>
  <c r="P245" i="74"/>
  <c r="P259" i="74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M239" i="95"/>
  <c r="M240" i="95"/>
  <c r="M241" i="95"/>
  <c r="M242" i="95"/>
  <c r="M243" i="95"/>
  <c r="P243" i="95" s="1"/>
  <c r="M244" i="95"/>
  <c r="M245" i="95"/>
  <c r="P245" i="95" s="1"/>
  <c r="M246" i="95"/>
  <c r="M247" i="95"/>
  <c r="M248" i="95"/>
  <c r="M249" i="95"/>
  <c r="M250" i="95"/>
  <c r="M251" i="95"/>
  <c r="P251" i="95" s="1"/>
  <c r="M252" i="95"/>
  <c r="P252" i="95" s="1"/>
  <c r="M253" i="95"/>
  <c r="P253" i="95" s="1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U20" i="8"/>
  <c r="V20" i="8"/>
  <c r="Y20" i="8"/>
  <c r="P94" i="107"/>
  <c r="P94" i="106"/>
  <c r="P94" i="105"/>
  <c r="P94" i="104"/>
  <c r="P94" i="99"/>
  <c r="P246" i="99"/>
  <c r="P250" i="96"/>
  <c r="P94" i="96"/>
  <c r="G250" i="78"/>
  <c r="J250" i="78" s="1"/>
  <c r="G249" i="78"/>
  <c r="G248" i="78"/>
  <c r="J248" i="78" s="1"/>
  <c r="G247" i="78"/>
  <c r="J247" i="78" s="1"/>
  <c r="G246" i="78"/>
  <c r="J246" i="78" s="1"/>
  <c r="G244" i="78"/>
  <c r="J244" i="78" s="1"/>
  <c r="G243" i="78"/>
  <c r="J243" i="78" s="1"/>
  <c r="G250" i="79"/>
  <c r="J250" i="79" s="1"/>
  <c r="G249" i="79"/>
  <c r="G248" i="79"/>
  <c r="J248" i="79" s="1"/>
  <c r="G245" i="79"/>
  <c r="J245" i="79" s="1"/>
  <c r="G244" i="79"/>
  <c r="J244" i="79" s="1"/>
  <c r="G243" i="79"/>
  <c r="J243" i="79" s="1"/>
  <c r="G250" i="80"/>
  <c r="J250" i="80" s="1"/>
  <c r="G249" i="80"/>
  <c r="G248" i="80"/>
  <c r="J248" i="80" s="1"/>
  <c r="G247" i="80"/>
  <c r="J247" i="80" s="1"/>
  <c r="G245" i="80"/>
  <c r="J245" i="80" s="1"/>
  <c r="G244" i="80"/>
  <c r="J244" i="80" s="1"/>
  <c r="G243" i="80"/>
  <c r="J243" i="80" s="1"/>
  <c r="G250" i="81"/>
  <c r="J250" i="81" s="1"/>
  <c r="G249" i="81"/>
  <c r="G248" i="81"/>
  <c r="J248" i="81" s="1"/>
  <c r="G247" i="81"/>
  <c r="J247" i="81" s="1"/>
  <c r="G246" i="81"/>
  <c r="J246" i="81" s="1"/>
  <c r="G245" i="81"/>
  <c r="J245" i="81" s="1"/>
  <c r="G244" i="81"/>
  <c r="J244" i="81" s="1"/>
  <c r="G250" i="82"/>
  <c r="J250" i="82" s="1"/>
  <c r="G249" i="82"/>
  <c r="G248" i="82"/>
  <c r="J248" i="82" s="1"/>
  <c r="G247" i="82"/>
  <c r="J247" i="82" s="1"/>
  <c r="G246" i="82"/>
  <c r="J246" i="82" s="1"/>
  <c r="G244" i="82"/>
  <c r="J244" i="82" s="1"/>
  <c r="G243" i="82"/>
  <c r="J243" i="82" s="1"/>
  <c r="G250" i="83"/>
  <c r="J250" i="83" s="1"/>
  <c r="G249" i="83"/>
  <c r="G247" i="83"/>
  <c r="J247" i="83" s="1"/>
  <c r="G246" i="83"/>
  <c r="J246" i="83" s="1"/>
  <c r="G245" i="83"/>
  <c r="J245" i="83" s="1"/>
  <c r="J244" i="83"/>
  <c r="G244" i="83"/>
  <c r="G243" i="83"/>
  <c r="J243" i="83" s="1"/>
  <c r="G250" i="84"/>
  <c r="J250" i="84" s="1"/>
  <c r="G249" i="84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50" i="85"/>
  <c r="J250" i="85" s="1"/>
  <c r="G249" i="85"/>
  <c r="J249" i="85" s="1"/>
  <c r="G248" i="85"/>
  <c r="J248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G248" i="86"/>
  <c r="J248" i="86" s="1"/>
  <c r="G247" i="86"/>
  <c r="J247" i="86" s="1"/>
  <c r="G246" i="86"/>
  <c r="J246" i="86" s="1"/>
  <c r="G245" i="86"/>
  <c r="J245" i="86" s="1"/>
  <c r="G244" i="86"/>
  <c r="J244" i="86" s="1"/>
  <c r="G250" i="87"/>
  <c r="J250" i="87" s="1"/>
  <c r="G249" i="87"/>
  <c r="G248" i="87"/>
  <c r="J248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G248" i="88"/>
  <c r="J248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G248" i="89"/>
  <c r="J248" i="89" s="1"/>
  <c r="G247" i="89"/>
  <c r="J247" i="89" s="1"/>
  <c r="G246" i="89"/>
  <c r="J246" i="89" s="1"/>
  <c r="G244" i="89"/>
  <c r="J244" i="89" s="1"/>
  <c r="G243" i="89"/>
  <c r="J243" i="89" s="1"/>
  <c r="G250" i="90"/>
  <c r="J250" i="90" s="1"/>
  <c r="G249" i="90"/>
  <c r="G248" i="90"/>
  <c r="J248" i="90" s="1"/>
  <c r="G247" i="90"/>
  <c r="J247" i="90" s="1"/>
  <c r="G246" i="90"/>
  <c r="J246" i="90" s="1"/>
  <c r="G244" i="90"/>
  <c r="J244" i="90" s="1"/>
  <c r="G243" i="90"/>
  <c r="J243" i="90" s="1"/>
  <c r="G250" i="91"/>
  <c r="J250" i="91" s="1"/>
  <c r="G249" i="91"/>
  <c r="G248" i="91"/>
  <c r="J248" i="91" s="1"/>
  <c r="G247" i="91"/>
  <c r="J247" i="91" s="1"/>
  <c r="G245" i="91"/>
  <c r="J245" i="91" s="1"/>
  <c r="G244" i="91"/>
  <c r="J244" i="91" s="1"/>
  <c r="G243" i="91"/>
  <c r="J243" i="91" s="1"/>
  <c r="G250" i="92"/>
  <c r="J250" i="92" s="1"/>
  <c r="G249" i="92"/>
  <c r="G248" i="92"/>
  <c r="J248" i="92" s="1"/>
  <c r="G247" i="92"/>
  <c r="J247" i="92" s="1"/>
  <c r="G246" i="92"/>
  <c r="J246" i="92" s="1"/>
  <c r="G244" i="92"/>
  <c r="J244" i="92" s="1"/>
  <c r="G243" i="92"/>
  <c r="J243" i="92" s="1"/>
  <c r="G250" i="93"/>
  <c r="J250" i="93" s="1"/>
  <c r="G249" i="93"/>
  <c r="G248" i="93"/>
  <c r="J248" i="93" s="1"/>
  <c r="G247" i="93"/>
  <c r="J247" i="93" s="1"/>
  <c r="G246" i="93"/>
  <c r="J246" i="93" s="1"/>
  <c r="G244" i="93"/>
  <c r="J244" i="93" s="1"/>
  <c r="G243" i="93"/>
  <c r="J243" i="93" s="1"/>
  <c r="G250" i="94"/>
  <c r="J250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3" i="95"/>
  <c r="J243" i="95" s="1"/>
  <c r="G249" i="96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49" i="97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G248" i="98"/>
  <c r="J248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G248" i="100"/>
  <c r="J248" i="100" s="1"/>
  <c r="G247" i="100"/>
  <c r="J247" i="100" s="1"/>
  <c r="G245" i="100"/>
  <c r="J245" i="100" s="1"/>
  <c r="G244" i="100"/>
  <c r="J244" i="100" s="1"/>
  <c r="G243" i="100"/>
  <c r="J243" i="100" s="1"/>
  <c r="G250" i="101"/>
  <c r="J250" i="101" s="1"/>
  <c r="G249" i="101"/>
  <c r="G248" i="101"/>
  <c r="J248" i="101" s="1"/>
  <c r="G247" i="101"/>
  <c r="J247" i="101" s="1"/>
  <c r="G245" i="101"/>
  <c r="J245" i="101" s="1"/>
  <c r="G244" i="101"/>
  <c r="J244" i="101" s="1"/>
  <c r="G243" i="101"/>
  <c r="J243" i="101" s="1"/>
  <c r="G250" i="102"/>
  <c r="J250" i="102" s="1"/>
  <c r="G249" i="102"/>
  <c r="G248" i="102"/>
  <c r="J248" i="102" s="1"/>
  <c r="G246" i="102"/>
  <c r="J246" i="102" s="1"/>
  <c r="G245" i="102"/>
  <c r="J245" i="102" s="1"/>
  <c r="G244" i="102"/>
  <c r="J244" i="102" s="1"/>
  <c r="G243" i="102"/>
  <c r="J243" i="102" s="1"/>
  <c r="G249" i="103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9" i="105"/>
  <c r="G248" i="105"/>
  <c r="J248" i="105" s="1"/>
  <c r="E248" i="106" s="1"/>
  <c r="G248" i="106" s="1"/>
  <c r="J248" i="106" s="1"/>
  <c r="G247" i="105"/>
  <c r="J247" i="105" s="1"/>
  <c r="E247" i="106" s="1"/>
  <c r="G247" i="106" s="1"/>
  <c r="J247" i="106" s="1"/>
  <c r="G246" i="105"/>
  <c r="J246" i="105" s="1"/>
  <c r="E246" i="106" s="1"/>
  <c r="G246" i="106" s="1"/>
  <c r="J246" i="106" s="1"/>
  <c r="G245" i="105"/>
  <c r="J245" i="105" s="1"/>
  <c r="E245" i="106" s="1"/>
  <c r="G245" i="106" s="1"/>
  <c r="J245" i="106" s="1"/>
  <c r="G244" i="105"/>
  <c r="J244" i="105" s="1"/>
  <c r="E244" i="106" s="1"/>
  <c r="G244" i="106" s="1"/>
  <c r="J244" i="106" s="1"/>
  <c r="G243" i="105"/>
  <c r="J243" i="105" s="1"/>
  <c r="E243" i="106" s="1"/>
  <c r="G243" i="106" s="1"/>
  <c r="J243" i="106" s="1"/>
  <c r="G249" i="106"/>
  <c r="G250" i="107"/>
  <c r="J250" i="107" s="1"/>
  <c r="G249" i="107"/>
  <c r="G248" i="107"/>
  <c r="J248" i="107" s="1"/>
  <c r="G247" i="107"/>
  <c r="J247" i="107" s="1"/>
  <c r="G245" i="107"/>
  <c r="J245" i="107" s="1"/>
  <c r="G244" i="107"/>
  <c r="J244" i="107" s="1"/>
  <c r="G243" i="107"/>
  <c r="J243" i="107" s="1"/>
  <c r="G250" i="77"/>
  <c r="J250" i="77" s="1"/>
  <c r="G249" i="77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50" i="74"/>
  <c r="J250" i="74" s="1"/>
  <c r="G249" i="74"/>
  <c r="J249" i="74" s="1"/>
  <c r="G248" i="74"/>
  <c r="J248" i="74" s="1"/>
  <c r="G247" i="74"/>
  <c r="J247" i="74" s="1"/>
  <c r="G246" i="74"/>
  <c r="G245" i="74"/>
  <c r="J245" i="74" s="1"/>
  <c r="G244" i="74"/>
  <c r="J244" i="74" s="1"/>
  <c r="G243" i="74"/>
  <c r="J243" i="74" s="1"/>
  <c r="P94" i="102"/>
  <c r="M94" i="103"/>
  <c r="P94" i="103" s="1"/>
  <c r="F259" i="8"/>
  <c r="H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E257" i="106" s="1"/>
  <c r="G257" i="106" s="1"/>
  <c r="J257" i="106" s="1"/>
  <c r="R257" i="106"/>
  <c r="M257" i="106"/>
  <c r="P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M253" i="74"/>
  <c r="P253" i="74" s="1"/>
  <c r="G253" i="74"/>
  <c r="R252" i="74"/>
  <c r="M252" i="74"/>
  <c r="P252" i="74" s="1"/>
  <c r="G252" i="74"/>
  <c r="J252" i="74" s="1"/>
  <c r="E252" i="77" s="1"/>
  <c r="R251" i="74"/>
  <c r="M251" i="74"/>
  <c r="P251" i="74" s="1"/>
  <c r="G251" i="74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R252" i="86"/>
  <c r="M252" i="86"/>
  <c r="R251" i="86"/>
  <c r="M251" i="86"/>
  <c r="R250" i="86"/>
  <c r="M250" i="86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R244" i="74"/>
  <c r="M244" i="74"/>
  <c r="P244" i="74" s="1"/>
  <c r="R243" i="74"/>
  <c r="M243" i="74"/>
  <c r="P243" i="74" s="1"/>
  <c r="R242" i="74"/>
  <c r="M242" i="74"/>
  <c r="P242" i="74" s="1"/>
  <c r="G242" i="74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R245" i="86"/>
  <c r="M245" i="86"/>
  <c r="R244" i="86"/>
  <c r="M244" i="86"/>
  <c r="R243" i="86"/>
  <c r="M243" i="86"/>
  <c r="R242" i="86"/>
  <c r="M242" i="86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P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R241" i="86"/>
  <c r="M241" i="86"/>
  <c r="P241" i="86" s="1"/>
  <c r="R240" i="86"/>
  <c r="M240" i="86"/>
  <c r="R239" i="86"/>
  <c r="M239" i="86"/>
  <c r="R238" i="86"/>
  <c r="M238" i="86"/>
  <c r="R237" i="86"/>
  <c r="M237" i="86"/>
  <c r="R236" i="86"/>
  <c r="M236" i="86"/>
  <c r="R235" i="86"/>
  <c r="M235" i="86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J253" i="8" l="1"/>
  <c r="J245" i="8"/>
  <c r="J237" i="8"/>
  <c r="P102" i="86"/>
  <c r="P237" i="86"/>
  <c r="P244" i="86"/>
  <c r="P250" i="86"/>
  <c r="P238" i="86"/>
  <c r="P245" i="86"/>
  <c r="P251" i="86"/>
  <c r="P87" i="86"/>
  <c r="P235" i="86"/>
  <c r="P239" i="86"/>
  <c r="P247" i="86"/>
  <c r="P242" i="86"/>
  <c r="P246" i="86"/>
  <c r="P252" i="86"/>
  <c r="P88" i="86"/>
  <c r="P174" i="86"/>
  <c r="P236" i="86"/>
  <c r="P240" i="86"/>
  <c r="P243" i="86"/>
  <c r="P253" i="86"/>
  <c r="J246" i="74"/>
  <c r="E259" i="8" s="1"/>
  <c r="J253" i="74"/>
  <c r="E253" i="77" s="1"/>
  <c r="J251" i="74"/>
  <c r="E251" i="77" s="1"/>
  <c r="G251" i="77" s="1"/>
  <c r="J251" i="77" s="1"/>
  <c r="J242" i="74"/>
  <c r="E242" i="77" s="1"/>
  <c r="G242" i="77" s="1"/>
  <c r="J242" i="77" s="1"/>
  <c r="E241" i="77"/>
  <c r="G251" i="78"/>
  <c r="J251" i="78" s="1"/>
  <c r="E240" i="77"/>
  <c r="E239" i="77"/>
  <c r="E87" i="77"/>
  <c r="M259" i="8"/>
  <c r="P237" i="82"/>
  <c r="P87" i="77"/>
  <c r="P241" i="78"/>
  <c r="P242" i="77"/>
  <c r="G252" i="77"/>
  <c r="J252" i="77" s="1"/>
  <c r="P238" i="77"/>
  <c r="P247" i="80"/>
  <c r="G259" i="8" l="1"/>
  <c r="J259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W20" i="8" s="1"/>
  <c r="AB20" i="8" s="1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M207" i="86"/>
  <c r="M189" i="86"/>
  <c r="M188" i="86"/>
  <c r="M187" i="86"/>
  <c r="M105" i="86"/>
  <c r="M104" i="86"/>
  <c r="M103" i="86"/>
  <c r="M82" i="86"/>
  <c r="M173" i="86"/>
  <c r="M258" i="86"/>
  <c r="M256" i="86"/>
  <c r="M255" i="86"/>
  <c r="M254" i="86"/>
  <c r="M248" i="86"/>
  <c r="M234" i="86"/>
  <c r="M233" i="86"/>
  <c r="M232" i="86"/>
  <c r="M231" i="86"/>
  <c r="M230" i="86"/>
  <c r="M229" i="86"/>
  <c r="M228" i="86"/>
  <c r="M227" i="86"/>
  <c r="M226" i="86"/>
  <c r="M225" i="86"/>
  <c r="M224" i="86"/>
  <c r="M223" i="86"/>
  <c r="M222" i="86"/>
  <c r="M221" i="86"/>
  <c r="M220" i="86"/>
  <c r="M219" i="86"/>
  <c r="M218" i="86"/>
  <c r="M217" i="86"/>
  <c r="M216" i="86"/>
  <c r="M215" i="86"/>
  <c r="M214" i="86"/>
  <c r="M213" i="86"/>
  <c r="M212" i="86"/>
  <c r="M211" i="86"/>
  <c r="M210" i="86"/>
  <c r="M209" i="86"/>
  <c r="M208" i="86"/>
  <c r="M206" i="86"/>
  <c r="M205" i="86"/>
  <c r="M204" i="86"/>
  <c r="M203" i="86"/>
  <c r="M202" i="86"/>
  <c r="M201" i="86"/>
  <c r="M200" i="86"/>
  <c r="M199" i="86"/>
  <c r="M198" i="86"/>
  <c r="M197" i="86"/>
  <c r="M196" i="86"/>
  <c r="M195" i="86"/>
  <c r="M194" i="86"/>
  <c r="M193" i="86"/>
  <c r="M192" i="86"/>
  <c r="M191" i="86"/>
  <c r="M190" i="86"/>
  <c r="M186" i="86"/>
  <c r="M185" i="86"/>
  <c r="M184" i="86"/>
  <c r="M183" i="86"/>
  <c r="M182" i="86"/>
  <c r="M181" i="86"/>
  <c r="M180" i="86"/>
  <c r="M179" i="86"/>
  <c r="M178" i="86"/>
  <c r="M177" i="86"/>
  <c r="M176" i="86"/>
  <c r="M175" i="86"/>
  <c r="M172" i="86"/>
  <c r="M171" i="86"/>
  <c r="M170" i="86"/>
  <c r="M169" i="86"/>
  <c r="M168" i="86"/>
  <c r="M167" i="86"/>
  <c r="M166" i="86"/>
  <c r="M165" i="86"/>
  <c r="M164" i="86"/>
  <c r="M163" i="86"/>
  <c r="M162" i="86"/>
  <c r="M161" i="86"/>
  <c r="M160" i="86"/>
  <c r="M159" i="86"/>
  <c r="M158" i="86"/>
  <c r="M157" i="86"/>
  <c r="M156" i="86"/>
  <c r="M155" i="86"/>
  <c r="M154" i="86"/>
  <c r="M153" i="86"/>
  <c r="M152" i="86"/>
  <c r="M151" i="86"/>
  <c r="M150" i="86"/>
  <c r="M149" i="86"/>
  <c r="M148" i="86"/>
  <c r="M147" i="86"/>
  <c r="M146" i="86"/>
  <c r="M145" i="86"/>
  <c r="M144" i="86"/>
  <c r="M143" i="86"/>
  <c r="M142" i="86"/>
  <c r="M141" i="86"/>
  <c r="M140" i="86"/>
  <c r="M139" i="86"/>
  <c r="M138" i="86"/>
  <c r="M137" i="86"/>
  <c r="M136" i="86"/>
  <c r="M135" i="86"/>
  <c r="M134" i="86"/>
  <c r="M133" i="86"/>
  <c r="M132" i="86"/>
  <c r="M131" i="86"/>
  <c r="M130" i="86"/>
  <c r="M129" i="86"/>
  <c r="M128" i="86"/>
  <c r="M127" i="86"/>
  <c r="M126" i="86"/>
  <c r="M125" i="86"/>
  <c r="M124" i="86"/>
  <c r="M123" i="86"/>
  <c r="M122" i="86"/>
  <c r="M121" i="86"/>
  <c r="M120" i="86"/>
  <c r="M119" i="86"/>
  <c r="M118" i="86"/>
  <c r="M117" i="86"/>
  <c r="M116" i="86"/>
  <c r="M115" i="86"/>
  <c r="M114" i="86"/>
  <c r="M113" i="86"/>
  <c r="M112" i="86"/>
  <c r="M111" i="86"/>
  <c r="M110" i="86"/>
  <c r="M109" i="86"/>
  <c r="M108" i="86"/>
  <c r="M107" i="86"/>
  <c r="M106" i="86"/>
  <c r="M101" i="86"/>
  <c r="M100" i="86"/>
  <c r="M99" i="86"/>
  <c r="M98" i="86"/>
  <c r="M97" i="86"/>
  <c r="M96" i="86"/>
  <c r="M95" i="86"/>
  <c r="M93" i="86"/>
  <c r="M92" i="86"/>
  <c r="M91" i="86"/>
  <c r="M90" i="86"/>
  <c r="M89" i="86"/>
  <c r="M86" i="86"/>
  <c r="M85" i="86"/>
  <c r="M84" i="86"/>
  <c r="M83" i="86"/>
  <c r="M81" i="86"/>
  <c r="M80" i="86"/>
  <c r="M79" i="86"/>
  <c r="M78" i="86"/>
  <c r="M77" i="86"/>
  <c r="M75" i="86"/>
  <c r="M74" i="86"/>
  <c r="M73" i="86"/>
  <c r="M72" i="86"/>
  <c r="M71" i="86"/>
  <c r="M70" i="86"/>
  <c r="M69" i="86"/>
  <c r="M68" i="86"/>
  <c r="M67" i="86"/>
  <c r="M66" i="86"/>
  <c r="M65" i="86"/>
  <c r="M64" i="86"/>
  <c r="M63" i="86"/>
  <c r="M62" i="86"/>
  <c r="M61" i="86"/>
  <c r="M60" i="86"/>
  <c r="M59" i="86"/>
  <c r="M58" i="86"/>
  <c r="M57" i="86"/>
  <c r="M56" i="86"/>
  <c r="M55" i="86"/>
  <c r="M54" i="86"/>
  <c r="M53" i="86"/>
  <c r="M52" i="86"/>
  <c r="M51" i="86"/>
  <c r="M50" i="86"/>
  <c r="M49" i="86"/>
  <c r="M48" i="86"/>
  <c r="M47" i="86"/>
  <c r="M46" i="86"/>
  <c r="M45" i="86"/>
  <c r="M44" i="86"/>
  <c r="M43" i="86"/>
  <c r="M42" i="86"/>
  <c r="M41" i="86"/>
  <c r="M40" i="86"/>
  <c r="M39" i="86"/>
  <c r="M38" i="86"/>
  <c r="M37" i="86"/>
  <c r="M36" i="86"/>
  <c r="M35" i="86"/>
  <c r="M34" i="86"/>
  <c r="M33" i="86"/>
  <c r="M32" i="86"/>
  <c r="M31" i="86"/>
  <c r="M30" i="86"/>
  <c r="M29" i="86"/>
  <c r="M28" i="86"/>
  <c r="M27" i="86"/>
  <c r="M26" i="86"/>
  <c r="M25" i="86"/>
  <c r="M24" i="86"/>
  <c r="M23" i="86"/>
  <c r="M22" i="86"/>
  <c r="M21" i="86"/>
  <c r="M20" i="86"/>
  <c r="M19" i="86"/>
  <c r="M18" i="86"/>
  <c r="M17" i="86"/>
  <c r="M16" i="86"/>
  <c r="M15" i="86"/>
  <c r="M14" i="86"/>
  <c r="M13" i="86"/>
  <c r="M12" i="86"/>
  <c r="M11" i="86"/>
  <c r="M10" i="86"/>
  <c r="M9" i="86"/>
  <c r="M8" i="86"/>
  <c r="M7" i="86"/>
  <c r="M6" i="86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45" i="86" l="1"/>
  <c r="P98" i="86"/>
  <c r="P142" i="86"/>
  <c r="P176" i="86"/>
  <c r="P220" i="86"/>
  <c r="P14" i="86"/>
  <c r="P30" i="86"/>
  <c r="P38" i="86"/>
  <c r="P54" i="86"/>
  <c r="P62" i="86"/>
  <c r="P70" i="86"/>
  <c r="P79" i="86"/>
  <c r="P90" i="86"/>
  <c r="P99" i="86"/>
  <c r="P111" i="86"/>
  <c r="P119" i="86"/>
  <c r="P127" i="86"/>
  <c r="P135" i="86"/>
  <c r="P143" i="86"/>
  <c r="P151" i="86"/>
  <c r="P159" i="86"/>
  <c r="P167" i="86"/>
  <c r="P177" i="86"/>
  <c r="P185" i="86"/>
  <c r="P196" i="86"/>
  <c r="P204" i="86"/>
  <c r="P213" i="86"/>
  <c r="P221" i="86"/>
  <c r="P229" i="86"/>
  <c r="P255" i="86"/>
  <c r="P187" i="86"/>
  <c r="P29" i="86"/>
  <c r="P78" i="86"/>
  <c r="P118" i="86"/>
  <c r="P166" i="86"/>
  <c r="P105" i="86"/>
  <c r="P7" i="86"/>
  <c r="P15" i="86"/>
  <c r="P23" i="86"/>
  <c r="P39" i="86"/>
  <c r="P55" i="86"/>
  <c r="P63" i="86"/>
  <c r="P71" i="86"/>
  <c r="P80" i="86"/>
  <c r="P91" i="86"/>
  <c r="P100" i="86"/>
  <c r="P120" i="86"/>
  <c r="P128" i="86"/>
  <c r="P136" i="86"/>
  <c r="P144" i="86"/>
  <c r="P152" i="86"/>
  <c r="P160" i="86"/>
  <c r="P168" i="86"/>
  <c r="P178" i="86"/>
  <c r="P186" i="86"/>
  <c r="P197" i="86"/>
  <c r="P214" i="86"/>
  <c r="P222" i="86"/>
  <c r="P230" i="86"/>
  <c r="P256" i="86"/>
  <c r="P188" i="86"/>
  <c r="P61" i="86"/>
  <c r="P126" i="86"/>
  <c r="P195" i="86"/>
  <c r="P8" i="86"/>
  <c r="P16" i="86"/>
  <c r="P24" i="86"/>
  <c r="P32" i="86"/>
  <c r="P40" i="86"/>
  <c r="P56" i="86"/>
  <c r="P64" i="86"/>
  <c r="P72" i="86"/>
  <c r="P81" i="86"/>
  <c r="P92" i="86"/>
  <c r="P101" i="86"/>
  <c r="P121" i="86"/>
  <c r="P129" i="86"/>
  <c r="P137" i="86"/>
  <c r="P145" i="86"/>
  <c r="P153" i="86"/>
  <c r="P161" i="86"/>
  <c r="P169" i="86"/>
  <c r="P179" i="86"/>
  <c r="P190" i="86"/>
  <c r="P198" i="86"/>
  <c r="P206" i="86"/>
  <c r="P215" i="86"/>
  <c r="P223" i="86"/>
  <c r="P231" i="86"/>
  <c r="P258" i="86"/>
  <c r="P189" i="86"/>
  <c r="P13" i="86"/>
  <c r="P69" i="86"/>
  <c r="P134" i="86"/>
  <c r="P254" i="86"/>
  <c r="P9" i="86"/>
  <c r="P17" i="86"/>
  <c r="P25" i="86"/>
  <c r="P33" i="86"/>
  <c r="P41" i="86"/>
  <c r="P49" i="86"/>
  <c r="P57" i="86"/>
  <c r="P65" i="86"/>
  <c r="P73" i="86"/>
  <c r="P83" i="86"/>
  <c r="P93" i="86"/>
  <c r="P106" i="86"/>
  <c r="P122" i="86"/>
  <c r="P130" i="86"/>
  <c r="P138" i="86"/>
  <c r="P146" i="86"/>
  <c r="P154" i="86"/>
  <c r="P162" i="86"/>
  <c r="P170" i="86"/>
  <c r="P180" i="86"/>
  <c r="P191" i="86"/>
  <c r="P199" i="86"/>
  <c r="P208" i="86"/>
  <c r="P216" i="86"/>
  <c r="P224" i="86"/>
  <c r="P232" i="86"/>
  <c r="P173" i="86"/>
  <c r="P207" i="86"/>
  <c r="P212" i="86"/>
  <c r="P10" i="86"/>
  <c r="P18" i="86"/>
  <c r="P26" i="86"/>
  <c r="P34" i="86"/>
  <c r="P42" i="86"/>
  <c r="P50" i="86"/>
  <c r="P58" i="86"/>
  <c r="P66" i="86"/>
  <c r="P74" i="86"/>
  <c r="P84" i="86"/>
  <c r="P95" i="86"/>
  <c r="P107" i="86"/>
  <c r="P123" i="86"/>
  <c r="P131" i="86"/>
  <c r="P139" i="86"/>
  <c r="P147" i="86"/>
  <c r="P155" i="86"/>
  <c r="P163" i="86"/>
  <c r="P171" i="86"/>
  <c r="P181" i="86"/>
  <c r="P192" i="86"/>
  <c r="P200" i="86"/>
  <c r="P209" i="86"/>
  <c r="P217" i="86"/>
  <c r="P225" i="86"/>
  <c r="P233" i="86"/>
  <c r="P82" i="86"/>
  <c r="P76" i="86"/>
  <c r="P21" i="86"/>
  <c r="P110" i="86"/>
  <c r="P158" i="86"/>
  <c r="P203" i="86"/>
  <c r="P19" i="86"/>
  <c r="P27" i="86"/>
  <c r="P43" i="86"/>
  <c r="P51" i="86"/>
  <c r="P59" i="86"/>
  <c r="P67" i="86"/>
  <c r="P75" i="86"/>
  <c r="P85" i="86"/>
  <c r="P96" i="86"/>
  <c r="P108" i="86"/>
  <c r="P124" i="86"/>
  <c r="P132" i="86"/>
  <c r="P140" i="86"/>
  <c r="P148" i="86"/>
  <c r="P156" i="86"/>
  <c r="P164" i="86"/>
  <c r="P172" i="86"/>
  <c r="P182" i="86"/>
  <c r="P193" i="86"/>
  <c r="P201" i="86"/>
  <c r="P210" i="86"/>
  <c r="P218" i="86"/>
  <c r="P226" i="86"/>
  <c r="P234" i="86"/>
  <c r="P103" i="86"/>
  <c r="P37" i="86"/>
  <c r="P89" i="86"/>
  <c r="P150" i="86"/>
  <c r="P184" i="86"/>
  <c r="P228" i="86"/>
  <c r="P12" i="86"/>
  <c r="P20" i="86"/>
  <c r="P36" i="86"/>
  <c r="P44" i="86"/>
  <c r="P52" i="86"/>
  <c r="P60" i="86"/>
  <c r="P68" i="86"/>
  <c r="P77" i="86"/>
  <c r="P86" i="86"/>
  <c r="P97" i="86"/>
  <c r="P109" i="86"/>
  <c r="P117" i="86"/>
  <c r="P125" i="86"/>
  <c r="P133" i="86"/>
  <c r="P141" i="86"/>
  <c r="P149" i="86"/>
  <c r="P157" i="86"/>
  <c r="P165" i="86"/>
  <c r="P175" i="86"/>
  <c r="P183" i="86"/>
  <c r="P202" i="86"/>
  <c r="P211" i="86"/>
  <c r="P219" i="86"/>
  <c r="P227" i="86"/>
  <c r="P248" i="86"/>
  <c r="P104" i="86"/>
  <c r="P205" i="86"/>
  <c r="P194" i="86"/>
  <c r="P116" i="86"/>
  <c r="P115" i="86"/>
  <c r="P114" i="86"/>
  <c r="P113" i="86"/>
  <c r="P112" i="86"/>
  <c r="P53" i="86"/>
  <c r="P48" i="86"/>
  <c r="P47" i="86"/>
  <c r="P46" i="86"/>
  <c r="P35" i="86"/>
  <c r="P31" i="86"/>
  <c r="P28" i="86"/>
  <c r="P22" i="86"/>
  <c r="P11" i="86"/>
  <c r="P6" i="86"/>
  <c r="J254" i="74"/>
  <c r="E254" i="77" s="1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X20" i="8" s="1"/>
  <c r="Z20" i="8" s="1"/>
  <c r="AC20" i="8" s="1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P6" i="74" s="1"/>
  <c r="M7" i="74"/>
  <c r="M8" i="74"/>
  <c r="M9" i="74"/>
  <c r="M10" i="74"/>
  <c r="M11" i="74"/>
  <c r="P11" i="74" s="1"/>
  <c r="M13" i="74"/>
  <c r="M14" i="74"/>
  <c r="M15" i="74"/>
  <c r="M16" i="74"/>
  <c r="M17" i="74"/>
  <c r="M18" i="74"/>
  <c r="P18" i="74" s="1"/>
  <c r="M19" i="74"/>
  <c r="P19" i="74" s="1"/>
  <c r="M20" i="74"/>
  <c r="P20" i="74" s="1"/>
  <c r="M21" i="74"/>
  <c r="P21" i="74" s="1"/>
  <c r="M22" i="74"/>
  <c r="P22" i="74" s="1"/>
  <c r="M23" i="74"/>
  <c r="M24" i="74"/>
  <c r="M25" i="74"/>
  <c r="M26" i="74"/>
  <c r="M27" i="74"/>
  <c r="M28" i="74"/>
  <c r="P28" i="74" s="1"/>
  <c r="M29" i="74"/>
  <c r="P29" i="74" s="1"/>
  <c r="M30" i="74"/>
  <c r="P30" i="74" s="1"/>
  <c r="M31" i="74"/>
  <c r="P31" i="74" s="1"/>
  <c r="M32" i="74"/>
  <c r="P32" i="74" s="1"/>
  <c r="M33" i="74"/>
  <c r="P33" i="74" s="1"/>
  <c r="M34" i="74"/>
  <c r="P34" i="74" s="1"/>
  <c r="M36" i="74"/>
  <c r="P36" i="74" s="1"/>
  <c r="M37" i="74"/>
  <c r="P37" i="74" s="1"/>
  <c r="M39" i="74"/>
  <c r="P39" i="74" s="1"/>
  <c r="M40" i="74"/>
  <c r="P40" i="74" s="1"/>
  <c r="M41" i="74"/>
  <c r="P41" i="74" s="1"/>
  <c r="M42" i="74"/>
  <c r="P42" i="74" s="1"/>
  <c r="M44" i="74"/>
  <c r="P44" i="74" s="1"/>
  <c r="M46" i="74"/>
  <c r="P46" i="74" s="1"/>
  <c r="M47" i="74"/>
  <c r="P47" i="74" s="1"/>
  <c r="M50" i="74"/>
  <c r="P50" i="74" s="1"/>
  <c r="M54" i="74"/>
  <c r="P54" i="74" s="1"/>
  <c r="M51" i="74"/>
  <c r="P51" i="74" s="1"/>
  <c r="M57" i="74"/>
  <c r="P57" i="74" s="1"/>
  <c r="M58" i="74"/>
  <c r="P58" i="74" s="1"/>
  <c r="M59" i="74"/>
  <c r="P59" i="74" s="1"/>
  <c r="M61" i="74"/>
  <c r="P61" i="74" s="1"/>
  <c r="M55" i="74"/>
  <c r="P55" i="74" s="1"/>
  <c r="M62" i="74"/>
  <c r="P62" i="74" s="1"/>
  <c r="M56" i="74"/>
  <c r="P56" i="74" s="1"/>
  <c r="M64" i="74"/>
  <c r="P64" i="74" s="1"/>
  <c r="M65" i="74"/>
  <c r="P65" i="74" s="1"/>
  <c r="M66" i="74"/>
  <c r="P66" i="74" s="1"/>
  <c r="M67" i="74"/>
  <c r="P67" i="74" s="1"/>
  <c r="M68" i="74"/>
  <c r="P68" i="74" s="1"/>
  <c r="M69" i="74"/>
  <c r="P69" i="74" s="1"/>
  <c r="M70" i="74"/>
  <c r="P70" i="74" s="1"/>
  <c r="M71" i="74"/>
  <c r="P71" i="74" s="1"/>
  <c r="M175" i="74"/>
  <c r="P175" i="74" s="1"/>
  <c r="M72" i="74"/>
  <c r="P72" i="74" s="1"/>
  <c r="M73" i="74"/>
  <c r="P73" i="74" s="1"/>
  <c r="M74" i="74"/>
  <c r="P74" i="74" s="1"/>
  <c r="M77" i="74"/>
  <c r="P77" i="74" s="1"/>
  <c r="M78" i="74"/>
  <c r="P78" i="74" s="1"/>
  <c r="M79" i="74"/>
  <c r="P79" i="74" s="1"/>
  <c r="M80" i="74"/>
  <c r="P80" i="74" s="1"/>
  <c r="M81" i="74"/>
  <c r="P81" i="74" s="1"/>
  <c r="M92" i="74"/>
  <c r="P92" i="74" s="1"/>
  <c r="M93" i="74"/>
  <c r="P93" i="74" s="1"/>
  <c r="M95" i="74"/>
  <c r="P95" i="74" s="1"/>
  <c r="M96" i="74"/>
  <c r="P96" i="74" s="1"/>
  <c r="M97" i="74"/>
  <c r="P97" i="74" s="1"/>
  <c r="M98" i="74"/>
  <c r="P98" i="74" s="1"/>
  <c r="M106" i="74"/>
  <c r="P106" i="74" s="1"/>
  <c r="M107" i="74"/>
  <c r="P107" i="74" s="1"/>
  <c r="M108" i="74"/>
  <c r="P108" i="74" s="1"/>
  <c r="M110" i="74"/>
  <c r="P110" i="74" s="1"/>
  <c r="M111" i="74"/>
  <c r="P111" i="74" s="1"/>
  <c r="M113" i="74"/>
  <c r="P113" i="74" s="1"/>
  <c r="M115" i="74"/>
  <c r="P115" i="74" s="1"/>
  <c r="M116" i="74"/>
  <c r="P116" i="74" s="1"/>
  <c r="M117" i="74"/>
  <c r="P117" i="74" s="1"/>
  <c r="M83" i="74"/>
  <c r="P83" i="74" s="1"/>
  <c r="M84" i="74"/>
  <c r="P84" i="74" s="1"/>
  <c r="M85" i="74"/>
  <c r="P85" i="74" s="1"/>
  <c r="M91" i="74"/>
  <c r="P91" i="74" s="1"/>
  <c r="M118" i="74"/>
  <c r="P118" i="74" s="1"/>
  <c r="M119" i="74"/>
  <c r="P119" i="74" s="1"/>
  <c r="M120" i="74"/>
  <c r="P120" i="74" s="1"/>
  <c r="M122" i="74"/>
  <c r="P122" i="74" s="1"/>
  <c r="M123" i="74"/>
  <c r="P123" i="74" s="1"/>
  <c r="M125" i="74"/>
  <c r="P125" i="74" s="1"/>
  <c r="M126" i="74"/>
  <c r="P126" i="74" s="1"/>
  <c r="M127" i="74"/>
  <c r="P127" i="74" s="1"/>
  <c r="M128" i="74"/>
  <c r="P128" i="74" s="1"/>
  <c r="M130" i="74"/>
  <c r="P130" i="74" s="1"/>
  <c r="M131" i="74"/>
  <c r="P131" i="74" s="1"/>
  <c r="M132" i="74"/>
  <c r="P132" i="74" s="1"/>
  <c r="M138" i="74"/>
  <c r="P138" i="74" s="1"/>
  <c r="M139" i="74"/>
  <c r="P139" i="74" s="1"/>
  <c r="M140" i="74"/>
  <c r="P140" i="74" s="1"/>
  <c r="M141" i="74"/>
  <c r="P141" i="74" s="1"/>
  <c r="M142" i="74"/>
  <c r="P142" i="74" s="1"/>
  <c r="M143" i="74"/>
  <c r="P143" i="74" s="1"/>
  <c r="M144" i="74"/>
  <c r="P144" i="74" s="1"/>
  <c r="M145" i="74"/>
  <c r="P145" i="74" s="1"/>
  <c r="M146" i="74"/>
  <c r="P146" i="74" s="1"/>
  <c r="M147" i="74"/>
  <c r="P147" i="74" s="1"/>
  <c r="M148" i="74"/>
  <c r="P148" i="74" s="1"/>
  <c r="M149" i="74"/>
  <c r="P149" i="74" s="1"/>
  <c r="M150" i="74"/>
  <c r="P150" i="74" s="1"/>
  <c r="M151" i="74"/>
  <c r="P151" i="74" s="1"/>
  <c r="M152" i="74"/>
  <c r="P152" i="74" s="1"/>
  <c r="M153" i="74"/>
  <c r="P153" i="74" s="1"/>
  <c r="M155" i="74"/>
  <c r="P155" i="74" s="1"/>
  <c r="M156" i="74"/>
  <c r="P156" i="74" s="1"/>
  <c r="M157" i="74"/>
  <c r="P157" i="74" s="1"/>
  <c r="M158" i="74"/>
  <c r="P158" i="74" s="1"/>
  <c r="M159" i="74"/>
  <c r="P159" i="74" s="1"/>
  <c r="M160" i="74"/>
  <c r="P160" i="74" s="1"/>
  <c r="M161" i="74"/>
  <c r="P161" i="74" s="1"/>
  <c r="M162" i="74"/>
  <c r="P162" i="74" s="1"/>
  <c r="M163" i="74"/>
  <c r="P163" i="74" s="1"/>
  <c r="M164" i="74"/>
  <c r="P164" i="74" s="1"/>
  <c r="M165" i="74"/>
  <c r="P165" i="74" s="1"/>
  <c r="M166" i="74"/>
  <c r="P166" i="74" s="1"/>
  <c r="M170" i="74"/>
  <c r="P170" i="74" s="1"/>
  <c r="M171" i="74"/>
  <c r="P171" i="74" s="1"/>
  <c r="M172" i="74"/>
  <c r="P172" i="74" s="1"/>
  <c r="M177" i="74"/>
  <c r="P177" i="74" s="1"/>
  <c r="M179" i="74"/>
  <c r="P179" i="74" s="1"/>
  <c r="M180" i="74"/>
  <c r="P180" i="74" s="1"/>
  <c r="M182" i="74"/>
  <c r="P182" i="74" s="1"/>
  <c r="M184" i="74"/>
  <c r="P184" i="74" s="1"/>
  <c r="M185" i="74"/>
  <c r="P185" i="74" s="1"/>
  <c r="M191" i="74"/>
  <c r="P191" i="74" s="1"/>
  <c r="M192" i="74"/>
  <c r="P192" i="74" s="1"/>
  <c r="M193" i="74"/>
  <c r="P193" i="74" s="1"/>
  <c r="M194" i="74"/>
  <c r="P194" i="74" s="1"/>
  <c r="M195" i="74"/>
  <c r="P195" i="74" s="1"/>
  <c r="M196" i="74"/>
  <c r="P196" i="74" s="1"/>
  <c r="M197" i="74"/>
  <c r="P197" i="74" s="1"/>
  <c r="M198" i="74"/>
  <c r="P198" i="74" s="1"/>
  <c r="M199" i="74"/>
  <c r="P199" i="74" s="1"/>
  <c r="M200" i="74"/>
  <c r="P200" i="74" s="1"/>
  <c r="M201" i="74"/>
  <c r="P201" i="74" s="1"/>
  <c r="M202" i="74"/>
  <c r="P202" i="74" s="1"/>
  <c r="M203" i="74"/>
  <c r="P203" i="74" s="1"/>
  <c r="M204" i="74"/>
  <c r="P204" i="74" s="1"/>
  <c r="M181" i="74"/>
  <c r="P181" i="74" s="1"/>
  <c r="M205" i="74"/>
  <c r="P205" i="74" s="1"/>
  <c r="M206" i="74"/>
  <c r="P206" i="74" s="1"/>
  <c r="M208" i="74"/>
  <c r="P208" i="74" s="1"/>
  <c r="M209" i="74"/>
  <c r="P209" i="74" s="1"/>
  <c r="M211" i="74"/>
  <c r="P211" i="74" s="1"/>
  <c r="M212" i="74"/>
  <c r="P212" i="74" s="1"/>
  <c r="M210" i="74"/>
  <c r="P210" i="74" s="1"/>
  <c r="M213" i="74"/>
  <c r="P213" i="74" s="1"/>
  <c r="M216" i="74"/>
  <c r="P216" i="74" s="1"/>
  <c r="M217" i="74"/>
  <c r="P217" i="74" s="1"/>
  <c r="M218" i="74"/>
  <c r="P218" i="74" s="1"/>
  <c r="M219" i="74"/>
  <c r="P219" i="74" s="1"/>
  <c r="M220" i="74"/>
  <c r="P220" i="74" s="1"/>
  <c r="M221" i="74"/>
  <c r="P221" i="74" s="1"/>
  <c r="M222" i="74"/>
  <c r="P222" i="74" s="1"/>
  <c r="M223" i="74"/>
  <c r="P223" i="74" s="1"/>
  <c r="M224" i="74"/>
  <c r="P224" i="74" s="1"/>
  <c r="M225" i="74"/>
  <c r="P225" i="74" s="1"/>
  <c r="M226" i="74"/>
  <c r="P226" i="74" s="1"/>
  <c r="M227" i="74"/>
  <c r="P227" i="74" s="1"/>
  <c r="M230" i="74"/>
  <c r="P230" i="74" s="1"/>
  <c r="M231" i="74"/>
  <c r="P231" i="74" s="1"/>
  <c r="M232" i="74"/>
  <c r="P232" i="74" s="1"/>
  <c r="M233" i="74"/>
  <c r="P233" i="74" s="1"/>
  <c r="M234" i="74"/>
  <c r="P234" i="74" s="1"/>
  <c r="M248" i="74"/>
  <c r="P248" i="74" s="1"/>
  <c r="M254" i="74"/>
  <c r="P254" i="74" s="1"/>
  <c r="M255" i="74"/>
  <c r="P255" i="74" s="1"/>
  <c r="M256" i="74"/>
  <c r="P256" i="74" s="1"/>
  <c r="M258" i="74"/>
  <c r="P258" i="74" s="1"/>
  <c r="M76" i="74"/>
  <c r="P76" i="74" s="1"/>
  <c r="M228" i="74"/>
  <c r="P228" i="74" s="1"/>
  <c r="M183" i="74"/>
  <c r="P183" i="74" s="1"/>
  <c r="M124" i="74"/>
  <c r="P124" i="74" s="1"/>
  <c r="M89" i="74"/>
  <c r="P89" i="74" s="1"/>
  <c r="M38" i="74"/>
  <c r="P38" i="74" s="1"/>
  <c r="M90" i="74"/>
  <c r="P90" i="74" s="1"/>
  <c r="M99" i="74"/>
  <c r="P99" i="74" s="1"/>
  <c r="M100" i="74"/>
  <c r="P100" i="74" s="1"/>
  <c r="M101" i="74"/>
  <c r="P101" i="74" s="1"/>
  <c r="M176" i="74"/>
  <c r="P176" i="74" s="1"/>
  <c r="M137" i="74"/>
  <c r="P137" i="74" s="1"/>
  <c r="M86" i="74"/>
  <c r="P86" i="74" s="1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P168" i="74" s="1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G35" i="89" l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J35" i="88"/>
  <c r="G169" i="88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E194" i="82" l="1"/>
  <c r="G194" i="82" s="1"/>
  <c r="J194" i="82" s="1"/>
  <c r="N262" i="74"/>
  <c r="P5" i="74"/>
  <c r="G237" i="86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E35" i="106" s="1"/>
  <c r="G60" i="104"/>
  <c r="J60" i="104" s="1"/>
  <c r="G63" i="104"/>
  <c r="J63" i="104" s="1"/>
  <c r="G75" i="102"/>
  <c r="J75" i="102" s="1"/>
  <c r="G94" i="103"/>
  <c r="J94" i="103" s="1"/>
  <c r="G45" i="105"/>
  <c r="J45" i="105" s="1"/>
  <c r="E45" i="106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E178" i="106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E63" i="106" s="1"/>
  <c r="G114" i="104"/>
  <c r="J114" i="104" s="1"/>
  <c r="G60" i="105"/>
  <c r="J60" i="105" s="1"/>
  <c r="E60" i="106" s="1"/>
  <c r="G129" i="105"/>
  <c r="J129" i="105" s="1"/>
  <c r="E129" i="106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231" i="87"/>
  <c r="J231" i="87" s="1"/>
  <c r="G239" i="88" s="1"/>
  <c r="J239" i="88" s="1"/>
  <c r="G252" i="89" s="1"/>
  <c r="J252" i="89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G178" i="106"/>
  <c r="J178" i="106" s="1"/>
  <c r="G113" i="86"/>
  <c r="J113" i="86" s="1"/>
  <c r="G114" i="105"/>
  <c r="J114" i="105" s="1"/>
  <c r="E114" i="106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69" i="106" l="1"/>
  <c r="G169" i="106" s="1"/>
  <c r="J169" i="106" s="1"/>
  <c r="G169" i="107" s="1"/>
  <c r="J169" i="107" s="1"/>
  <c r="E20" i="77"/>
  <c r="G20" i="77" s="1"/>
  <c r="J20" i="77" s="1"/>
  <c r="E21" i="77"/>
  <c r="G21" i="77" s="1"/>
  <c r="J21" i="77" s="1"/>
  <c r="E22" i="77"/>
  <c r="G22" i="77" s="1"/>
  <c r="J22" i="77" s="1"/>
  <c r="E19" i="77"/>
  <c r="G19" i="77" s="1"/>
  <c r="J19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E75" i="106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4" i="77"/>
  <c r="J24" i="77" s="1"/>
  <c r="G26" i="77"/>
  <c r="J26" i="77" s="1"/>
  <c r="G25" i="77"/>
  <c r="J25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2" i="106" l="1"/>
  <c r="G12" i="106" s="1"/>
  <c r="J12" i="106" s="1"/>
  <c r="G12" i="107" s="1"/>
  <c r="J12" i="107" s="1"/>
  <c r="E18" i="77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51" i="83" s="1"/>
  <c r="J251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51" i="84" s="1"/>
  <c r="J251" i="84" s="1"/>
  <c r="G234" i="82"/>
  <c r="J234" i="82" s="1"/>
  <c r="G242" i="83"/>
  <c r="J242" i="83" s="1"/>
  <c r="G230" i="83"/>
  <c r="J230" i="83" s="1"/>
  <c r="G238" i="83"/>
  <c r="J238" i="83" s="1"/>
  <c r="G231" i="95"/>
  <c r="G239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G252" i="97" s="1"/>
  <c r="J252" i="97" s="1"/>
  <c r="J231" i="95"/>
  <c r="G198" i="96"/>
  <c r="J198" i="96" s="1"/>
  <c r="J198" i="95"/>
  <c r="G252" i="96"/>
  <c r="J252" i="96" s="1"/>
  <c r="J239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51" i="85" s="1"/>
  <c r="J251" i="85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E237" i="106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51" i="89" s="1"/>
  <c r="J251" i="89" s="1"/>
  <c r="G235" i="86"/>
  <c r="J235" i="86" s="1"/>
  <c r="G251" i="88" s="1"/>
  <c r="J251" i="88" s="1"/>
  <c r="G229" i="105"/>
  <c r="J229" i="105" s="1"/>
  <c r="E229" i="106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212" i="103"/>
  <c r="J212" i="103" s="1"/>
  <c r="G202" i="103"/>
  <c r="J202" i="103" s="1"/>
  <c r="G149" i="103"/>
  <c r="J149" i="103" s="1"/>
  <c r="G209" i="105"/>
  <c r="J209" i="105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G22" i="88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9" i="106" l="1"/>
  <c r="G209" i="106" s="1"/>
  <c r="J209" i="106" s="1"/>
  <c r="G209" i="107" s="1"/>
  <c r="J209" i="107" s="1"/>
  <c r="E113" i="106"/>
  <c r="G113" i="106" s="1"/>
  <c r="J113" i="106" s="1"/>
  <c r="G113" i="107" s="1"/>
  <c r="J113" i="107" s="1"/>
  <c r="G22" i="89"/>
  <c r="J22" i="89" s="1"/>
  <c r="J22" i="88"/>
  <c r="G24" i="89"/>
  <c r="J24" i="89" s="1"/>
  <c r="J24" i="88"/>
  <c r="G21" i="89"/>
  <c r="J21" i="89" s="1"/>
  <c r="J21" i="88"/>
  <c r="G26" i="89"/>
  <c r="J26" i="89" s="1"/>
  <c r="J26" i="88"/>
  <c r="G25" i="89"/>
  <c r="J25" i="89" s="1"/>
  <c r="J25" i="88"/>
  <c r="G23" i="89"/>
  <c r="J23" i="89" s="1"/>
  <c r="J23" i="88"/>
  <c r="G39" i="104"/>
  <c r="J39" i="104" s="1"/>
  <c r="G156" i="104"/>
  <c r="J156" i="104" s="1"/>
  <c r="G182" i="104"/>
  <c r="J182" i="104" s="1"/>
  <c r="G84" i="105"/>
  <c r="J84" i="105" s="1"/>
  <c r="G152" i="105"/>
  <c r="J152" i="105" s="1"/>
  <c r="G157" i="104"/>
  <c r="J157" i="104" s="1"/>
  <c r="G149" i="104"/>
  <c r="J149" i="104" s="1"/>
  <c r="G181" i="105"/>
  <c r="J181" i="105" s="1"/>
  <c r="G150" i="104"/>
  <c r="J150" i="104" s="1"/>
  <c r="G195" i="104"/>
  <c r="J195" i="104" s="1"/>
  <c r="G127" i="105"/>
  <c r="J127" i="105" s="1"/>
  <c r="G193" i="105"/>
  <c r="J193" i="105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53" i="105"/>
  <c r="J153" i="105" s="1"/>
  <c r="G210" i="104"/>
  <c r="J210" i="104" s="1"/>
  <c r="G205" i="105"/>
  <c r="J205" i="105" s="1"/>
  <c r="G126" i="105"/>
  <c r="J126" i="105" s="1"/>
  <c r="G208" i="105"/>
  <c r="J208" i="105" s="1"/>
  <c r="G125" i="105"/>
  <c r="J125" i="105" s="1"/>
  <c r="G226" i="105"/>
  <c r="J226" i="105" s="1"/>
  <c r="G213" i="105"/>
  <c r="J213" i="105" s="1"/>
  <c r="G211" i="104"/>
  <c r="J211" i="104" s="1"/>
  <c r="G151" i="105"/>
  <c r="J151" i="105" s="1"/>
  <c r="G10" i="104"/>
  <c r="J10" i="104" s="1"/>
  <c r="G198" i="104"/>
  <c r="J198" i="104" s="1"/>
  <c r="G9" i="104"/>
  <c r="J9" i="104" s="1"/>
  <c r="G148" i="105"/>
  <c r="J148" i="105" s="1"/>
  <c r="G237" i="107"/>
  <c r="J237" i="107" s="1"/>
  <c r="G128" i="104"/>
  <c r="J128" i="104" s="1"/>
  <c r="G83" i="105"/>
  <c r="J83" i="105" s="1"/>
  <c r="G203" i="104"/>
  <c r="J203" i="104" s="1"/>
  <c r="G194" i="105"/>
  <c r="J194" i="105" s="1"/>
  <c r="G147" i="104"/>
  <c r="J147" i="104" s="1"/>
  <c r="G206" i="105"/>
  <c r="J206" i="105" s="1"/>
  <c r="G204" i="104"/>
  <c r="J204" i="104" s="1"/>
  <c r="G202" i="104"/>
  <c r="J202" i="104" s="1"/>
  <c r="G177" i="105"/>
  <c r="J177" i="105" s="1"/>
  <c r="G155" i="105"/>
  <c r="J155" i="105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77" i="106" l="1"/>
  <c r="G177" i="106" s="1"/>
  <c r="J177" i="106" s="1"/>
  <c r="G177" i="107" s="1"/>
  <c r="J177" i="107" s="1"/>
  <c r="E213" i="106"/>
  <c r="G213" i="106" s="1"/>
  <c r="J213" i="106" s="1"/>
  <c r="G213" i="107" s="1"/>
  <c r="J213" i="107" s="1"/>
  <c r="E11" i="106"/>
  <c r="G11" i="106" s="1"/>
  <c r="J11" i="106" s="1"/>
  <c r="G11" i="107" s="1"/>
  <c r="J11" i="107" s="1"/>
  <c r="E181" i="106"/>
  <c r="G181" i="106" s="1"/>
  <c r="J181" i="106" s="1"/>
  <c r="G181" i="107" s="1"/>
  <c r="J181" i="107" s="1"/>
  <c r="E226" i="106"/>
  <c r="G226" i="106" s="1"/>
  <c r="J226" i="106" s="1"/>
  <c r="G226" i="107" s="1"/>
  <c r="J226" i="107" s="1"/>
  <c r="E206" i="106"/>
  <c r="G206" i="106" s="1"/>
  <c r="J206" i="106" s="1"/>
  <c r="G206" i="107" s="1"/>
  <c r="J206" i="107" s="1"/>
  <c r="E208" i="106"/>
  <c r="G208" i="106" s="1"/>
  <c r="J208" i="106" s="1"/>
  <c r="G208" i="107" s="1"/>
  <c r="J208" i="107" s="1"/>
  <c r="E152" i="106"/>
  <c r="G152" i="106" s="1"/>
  <c r="J152" i="106" s="1"/>
  <c r="G152" i="107" s="1"/>
  <c r="J152" i="107" s="1"/>
  <c r="E148" i="106"/>
  <c r="G148" i="106" s="1"/>
  <c r="J148" i="106" s="1"/>
  <c r="G148" i="107" s="1"/>
  <c r="J148" i="107" s="1"/>
  <c r="E126" i="106"/>
  <c r="G126" i="106" s="1"/>
  <c r="J126" i="106" s="1"/>
  <c r="G126" i="107" s="1"/>
  <c r="J126" i="107" s="1"/>
  <c r="E193" i="106"/>
  <c r="G193" i="106" s="1"/>
  <c r="J193" i="106" s="1"/>
  <c r="G193" i="107" s="1"/>
  <c r="J193" i="107" s="1"/>
  <c r="E84" i="106"/>
  <c r="G84" i="106" s="1"/>
  <c r="J84" i="106" s="1"/>
  <c r="G84" i="107" s="1"/>
  <c r="J84" i="107" s="1"/>
  <c r="E125" i="106"/>
  <c r="G125" i="106" s="1"/>
  <c r="J125" i="106" s="1"/>
  <c r="G125" i="107" s="1"/>
  <c r="J125" i="107" s="1"/>
  <c r="E194" i="106"/>
  <c r="G194" i="106" s="1"/>
  <c r="J194" i="106" s="1"/>
  <c r="G194" i="107" s="1"/>
  <c r="J194" i="107" s="1"/>
  <c r="E205" i="106"/>
  <c r="G205" i="106" s="1"/>
  <c r="J205" i="106" s="1"/>
  <c r="G205" i="107" s="1"/>
  <c r="J205" i="107" s="1"/>
  <c r="E127" i="106"/>
  <c r="G127" i="106" s="1"/>
  <c r="J127" i="106" s="1"/>
  <c r="G127" i="107" s="1"/>
  <c r="J127" i="107" s="1"/>
  <c r="E151" i="106"/>
  <c r="G151" i="106" s="1"/>
  <c r="J151" i="106" s="1"/>
  <c r="G151" i="107" s="1"/>
  <c r="J151" i="107" s="1"/>
  <c r="E155" i="106"/>
  <c r="G155" i="106" s="1"/>
  <c r="J155" i="106" s="1"/>
  <c r="G155" i="107" s="1"/>
  <c r="J155" i="107" s="1"/>
  <c r="E83" i="106"/>
  <c r="G83" i="106" s="1"/>
  <c r="J83" i="106" s="1"/>
  <c r="G83" i="107" s="1"/>
  <c r="J83" i="107" s="1"/>
  <c r="E153" i="106"/>
  <c r="G153" i="106" s="1"/>
  <c r="J153" i="106" s="1"/>
  <c r="G153" i="107" s="1"/>
  <c r="J153" i="107" s="1"/>
  <c r="G202" i="105"/>
  <c r="J202" i="105" s="1"/>
  <c r="G204" i="105"/>
  <c r="J204" i="105" s="1"/>
  <c r="G212" i="105"/>
  <c r="J212" i="105" s="1"/>
  <c r="G149" i="105"/>
  <c r="J149" i="105" s="1"/>
  <c r="G196" i="105"/>
  <c r="J196" i="105" s="1"/>
  <c r="G157" i="105"/>
  <c r="J157" i="105" s="1"/>
  <c r="G147" i="105"/>
  <c r="J147" i="105" s="1"/>
  <c r="G9" i="105"/>
  <c r="J9" i="105" s="1"/>
  <c r="G197" i="105"/>
  <c r="J197" i="105" s="1"/>
  <c r="G198" i="105"/>
  <c r="J198" i="105" s="1"/>
  <c r="G203" i="105"/>
  <c r="J203" i="105" s="1"/>
  <c r="G10" i="105"/>
  <c r="J10" i="105" s="1"/>
  <c r="G182" i="105"/>
  <c r="J182" i="105" s="1"/>
  <c r="G210" i="105"/>
  <c r="J210" i="105" s="1"/>
  <c r="G195" i="105"/>
  <c r="J195" i="105" s="1"/>
  <c r="G156" i="105"/>
  <c r="J156" i="105" s="1"/>
  <c r="G128" i="105"/>
  <c r="J128" i="105" s="1"/>
  <c r="G211" i="105"/>
  <c r="J211" i="105" s="1"/>
  <c r="G150" i="105"/>
  <c r="J150" i="105" s="1"/>
  <c r="G39" i="105"/>
  <c r="J39" i="105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56" i="106" l="1"/>
  <c r="G156" i="106" s="1"/>
  <c r="J156" i="106" s="1"/>
  <c r="G156" i="107" s="1"/>
  <c r="J156" i="107" s="1"/>
  <c r="E195" i="106"/>
  <c r="G195" i="106" s="1"/>
  <c r="J195" i="106" s="1"/>
  <c r="G195" i="107" s="1"/>
  <c r="J195" i="107" s="1"/>
  <c r="E210" i="106"/>
  <c r="G210" i="106" s="1"/>
  <c r="J210" i="106" s="1"/>
  <c r="G210" i="107" s="1"/>
  <c r="J210" i="107" s="1"/>
  <c r="E157" i="106"/>
  <c r="G157" i="106" s="1"/>
  <c r="J157" i="106" s="1"/>
  <c r="G157" i="107" s="1"/>
  <c r="J157" i="107" s="1"/>
  <c r="E147" i="106"/>
  <c r="G147" i="106" s="1"/>
  <c r="J147" i="106" s="1"/>
  <c r="G147" i="107" s="1"/>
  <c r="J147" i="107" s="1"/>
  <c r="E182" i="106"/>
  <c r="G182" i="106" s="1"/>
  <c r="J182" i="106" s="1"/>
  <c r="G182" i="107" s="1"/>
  <c r="J182" i="107" s="1"/>
  <c r="E196" i="106"/>
  <c r="G196" i="106" s="1"/>
  <c r="J196" i="106" s="1"/>
  <c r="G196" i="107" s="1"/>
  <c r="J196" i="107" s="1"/>
  <c r="E9" i="106"/>
  <c r="G9" i="106" s="1"/>
  <c r="J9" i="106" s="1"/>
  <c r="G9" i="107" s="1"/>
  <c r="J9" i="107" s="1"/>
  <c r="E10" i="106"/>
  <c r="G10" i="106" s="1"/>
  <c r="J10" i="106" s="1"/>
  <c r="G10" i="107" s="1"/>
  <c r="J10" i="107" s="1"/>
  <c r="E149" i="106"/>
  <c r="G149" i="106" s="1"/>
  <c r="J149" i="106" s="1"/>
  <c r="G149" i="107" s="1"/>
  <c r="J149" i="107" s="1"/>
  <c r="E150" i="106"/>
  <c r="G150" i="106" s="1"/>
  <c r="J150" i="106" s="1"/>
  <c r="G150" i="107" s="1"/>
  <c r="J150" i="107" s="1"/>
  <c r="E203" i="106"/>
  <c r="G203" i="106" s="1"/>
  <c r="J203" i="106" s="1"/>
  <c r="G203" i="107" s="1"/>
  <c r="J203" i="107" s="1"/>
  <c r="E212" i="106"/>
  <c r="G212" i="106" s="1"/>
  <c r="J212" i="106" s="1"/>
  <c r="G212" i="107" s="1"/>
  <c r="J212" i="107" s="1"/>
  <c r="E39" i="106"/>
  <c r="G39" i="106" s="1"/>
  <c r="J39" i="106" s="1"/>
  <c r="E211" i="106"/>
  <c r="G211" i="106" s="1"/>
  <c r="J211" i="106" s="1"/>
  <c r="G211" i="107" s="1"/>
  <c r="J211" i="107" s="1"/>
  <c r="E198" i="106"/>
  <c r="G198" i="106" s="1"/>
  <c r="J198" i="106" s="1"/>
  <c r="G198" i="107" s="1"/>
  <c r="J198" i="107" s="1"/>
  <c r="E204" i="106"/>
  <c r="G204" i="106" s="1"/>
  <c r="J204" i="106" s="1"/>
  <c r="G204" i="107" s="1"/>
  <c r="J204" i="107" s="1"/>
  <c r="E128" i="106"/>
  <c r="G128" i="106" s="1"/>
  <c r="J128" i="106" s="1"/>
  <c r="G128" i="107" s="1"/>
  <c r="J128" i="107" s="1"/>
  <c r="E197" i="106"/>
  <c r="G197" i="106" s="1"/>
  <c r="J197" i="106" s="1"/>
  <c r="G197" i="107" s="1"/>
  <c r="J197" i="107" s="1"/>
  <c r="E202" i="106"/>
  <c r="G202" i="106" s="1"/>
  <c r="J202" i="106" s="1"/>
  <c r="G202" i="107" s="1"/>
  <c r="J202" i="107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E231" i="106" s="1"/>
  <c r="G239" i="105"/>
  <c r="J239" i="105" s="1"/>
  <c r="E239" i="106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71" i="105"/>
  <c r="J71" i="105" s="1"/>
  <c r="G70" i="105"/>
  <c r="J70" i="105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J251" i="95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E70" i="106" l="1"/>
  <c r="G70" i="106" s="1"/>
  <c r="J70" i="106" s="1"/>
  <c r="G70" i="107" s="1"/>
  <c r="J70" i="107" s="1"/>
  <c r="E71" i="106"/>
  <c r="G71" i="106" s="1"/>
  <c r="J71" i="106" s="1"/>
  <c r="G71" i="107" s="1"/>
  <c r="J71" i="107" s="1"/>
  <c r="E175" i="106"/>
  <c r="G175" i="106" s="1"/>
  <c r="J175" i="106" s="1"/>
  <c r="G175" i="107" s="1"/>
  <c r="J175" i="107" s="1"/>
  <c r="G20" i="96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1" i="96" l="1"/>
  <c r="J21" i="96" s="1"/>
  <c r="J21" i="95"/>
  <c r="G66" i="96"/>
  <c r="J66" i="96" s="1"/>
  <c r="J66" i="95"/>
  <c r="G77" i="96"/>
  <c r="J77" i="96" s="1"/>
  <c r="J77" i="95"/>
  <c r="G98" i="96"/>
  <c r="J98" i="96" s="1"/>
  <c r="J98" i="95"/>
  <c r="G93" i="96"/>
  <c r="J93" i="96" s="1"/>
  <c r="J93" i="95"/>
  <c r="G99" i="96"/>
  <c r="J99" i="96" s="1"/>
  <c r="J99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51" i="97"/>
  <c r="J251" i="97" s="1"/>
  <c r="J235" i="95"/>
  <c r="G235" i="96"/>
  <c r="J235" i="96" s="1"/>
  <c r="G251" i="98" s="1"/>
  <c r="J251" i="98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20" i="104"/>
  <c r="J20" i="104" s="1"/>
  <c r="G116" i="105"/>
  <c r="J116" i="105" s="1"/>
  <c r="G111" i="105"/>
  <c r="J111" i="105" s="1"/>
  <c r="G117" i="105"/>
  <c r="J117" i="105" s="1"/>
  <c r="G115" i="105"/>
  <c r="J115" i="105" s="1"/>
  <c r="G112" i="105"/>
  <c r="J112" i="105" s="1"/>
  <c r="G107" i="105"/>
  <c r="J107" i="105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108" i="106" l="1"/>
  <c r="G108" i="106" s="1"/>
  <c r="J108" i="106" s="1"/>
  <c r="G108" i="107" s="1"/>
  <c r="J108" i="107" s="1"/>
  <c r="E112" i="106"/>
  <c r="G112" i="106" s="1"/>
  <c r="J112" i="106" s="1"/>
  <c r="G112" i="107" s="1"/>
  <c r="J112" i="107" s="1"/>
  <c r="E115" i="106"/>
  <c r="G115" i="106" s="1"/>
  <c r="J115" i="106" s="1"/>
  <c r="G115" i="107" s="1"/>
  <c r="J115" i="107" s="1"/>
  <c r="E117" i="106"/>
  <c r="G117" i="106" s="1"/>
  <c r="J117" i="106" s="1"/>
  <c r="G117" i="107" s="1"/>
  <c r="J117" i="107" s="1"/>
  <c r="E107" i="106"/>
  <c r="G107" i="106" s="1"/>
  <c r="J107" i="106" s="1"/>
  <c r="G107" i="107" s="1"/>
  <c r="J107" i="107" s="1"/>
  <c r="E110" i="106"/>
  <c r="G110" i="106" s="1"/>
  <c r="J110" i="106" s="1"/>
  <c r="G110" i="107" s="1"/>
  <c r="J110" i="107" s="1"/>
  <c r="E111" i="106"/>
  <c r="G111" i="106" s="1"/>
  <c r="J111" i="106" s="1"/>
  <c r="G111" i="107" s="1"/>
  <c r="J111" i="107" s="1"/>
  <c r="E116" i="106"/>
  <c r="G116" i="106" s="1"/>
  <c r="J116" i="106" s="1"/>
  <c r="G116" i="107" s="1"/>
  <c r="J116" i="107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E20" i="106" s="1"/>
  <c r="G20" i="106" s="1"/>
  <c r="J20" i="106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77" s="1"/>
  <c r="J76" i="77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22" i="106" l="1"/>
  <c r="G22" i="106" s="1"/>
  <c r="J22" i="106" s="1"/>
  <c r="G22" i="107" s="1"/>
  <c r="J22" i="107" s="1"/>
  <c r="E97" i="106"/>
  <c r="G97" i="106" s="1"/>
  <c r="J97" i="106" s="1"/>
  <c r="G97" i="107" s="1"/>
  <c r="J97" i="107" s="1"/>
  <c r="E79" i="106"/>
  <c r="G79" i="106" s="1"/>
  <c r="J79" i="106" s="1"/>
  <c r="G79" i="107" s="1"/>
  <c r="J79" i="107" s="1"/>
  <c r="E24" i="106"/>
  <c r="G24" i="106" s="1"/>
  <c r="J24" i="106" s="1"/>
  <c r="G24" i="107" s="1"/>
  <c r="J24" i="107" s="1"/>
  <c r="G207" i="96"/>
  <c r="J207" i="96" s="1"/>
  <c r="G207" i="97" s="1"/>
  <c r="J207" i="97" s="1"/>
  <c r="J207" i="95"/>
  <c r="E188" i="77"/>
  <c r="G188" i="77" s="1"/>
  <c r="J188" i="77" s="1"/>
  <c r="G118" i="105"/>
  <c r="J118" i="105" s="1"/>
  <c r="G221" i="104"/>
  <c r="J221" i="104" s="1"/>
  <c r="G137" i="105"/>
  <c r="J137" i="105" s="1"/>
  <c r="G167" i="105"/>
  <c r="J167" i="105" s="1"/>
  <c r="G54" i="104"/>
  <c r="J54" i="104" s="1"/>
  <c r="G38" i="104"/>
  <c r="J38" i="104" s="1"/>
  <c r="G65" i="105"/>
  <c r="J65" i="105" s="1"/>
  <c r="G80" i="105"/>
  <c r="J80" i="105" s="1"/>
  <c r="G140" i="105"/>
  <c r="J140" i="105" s="1"/>
  <c r="G101" i="105"/>
  <c r="J101" i="105" s="1"/>
  <c r="G34" i="104"/>
  <c r="J34" i="104" s="1"/>
  <c r="G44" i="104"/>
  <c r="J44" i="104" s="1"/>
  <c r="G172" i="105"/>
  <c r="J172" i="105" s="1"/>
  <c r="G64" i="105"/>
  <c r="J64" i="105" s="1"/>
  <c r="G143" i="105"/>
  <c r="J143" i="105" s="1"/>
  <c r="G185" i="105"/>
  <c r="J185" i="105" s="1"/>
  <c r="G67" i="105"/>
  <c r="J67" i="105" s="1"/>
  <c r="G55" i="104"/>
  <c r="J55" i="104" s="1"/>
  <c r="G51" i="104"/>
  <c r="J51" i="104" s="1"/>
  <c r="G192" i="105"/>
  <c r="J192" i="105" s="1"/>
  <c r="G68" i="105"/>
  <c r="J68" i="105" s="1"/>
  <c r="G161" i="104"/>
  <c r="J161" i="104" s="1"/>
  <c r="G183" i="105"/>
  <c r="J183" i="105" s="1"/>
  <c r="G138" i="105"/>
  <c r="J138" i="105" s="1"/>
  <c r="G184" i="105"/>
  <c r="J184" i="105" s="1"/>
  <c r="G77" i="105"/>
  <c r="J77" i="105" s="1"/>
  <c r="G130" i="105"/>
  <c r="J130" i="105" s="1"/>
  <c r="G61" i="105"/>
  <c r="J61" i="105" s="1"/>
  <c r="G28" i="105"/>
  <c r="J28" i="105" s="1"/>
  <c r="G23" i="105"/>
  <c r="J23" i="105" s="1"/>
  <c r="G142" i="105"/>
  <c r="J142" i="105" s="1"/>
  <c r="G119" i="104"/>
  <c r="J119" i="104" s="1"/>
  <c r="G122" i="104"/>
  <c r="J122" i="104" s="1"/>
  <c r="G99" i="105"/>
  <c r="J99" i="105" s="1"/>
  <c r="G95" i="105"/>
  <c r="J95" i="105" s="1"/>
  <c r="G120" i="105"/>
  <c r="J120" i="105" s="1"/>
  <c r="G162" i="105"/>
  <c r="J162" i="105" s="1"/>
  <c r="G121" i="105"/>
  <c r="J121" i="105" s="1"/>
  <c r="G69" i="105"/>
  <c r="J69" i="105" s="1"/>
  <c r="G19" i="105"/>
  <c r="J19" i="105" s="1"/>
  <c r="G40" i="104"/>
  <c r="J40" i="104" s="1"/>
  <c r="G91" i="105"/>
  <c r="J91" i="105" s="1"/>
  <c r="G85" i="105"/>
  <c r="J85" i="105" s="1"/>
  <c r="G158" i="105"/>
  <c r="J158" i="105" s="1"/>
  <c r="G98" i="105"/>
  <c r="J98" i="105" s="1"/>
  <c r="G89" i="105"/>
  <c r="J89" i="105" s="1"/>
  <c r="G58" i="104"/>
  <c r="J58" i="104" s="1"/>
  <c r="G92" i="105"/>
  <c r="J92" i="105" s="1"/>
  <c r="G26" i="105"/>
  <c r="J26" i="105" s="1"/>
  <c r="G31" i="104"/>
  <c r="J31" i="104" s="1"/>
  <c r="G31" i="105" s="1"/>
  <c r="J31" i="105" s="1"/>
  <c r="E31" i="106" s="1"/>
  <c r="G31" i="106" s="1"/>
  <c r="J31" i="106" s="1"/>
  <c r="G144" i="105"/>
  <c r="J144" i="105" s="1"/>
  <c r="G179" i="105"/>
  <c r="J179" i="105" s="1"/>
  <c r="G220" i="105"/>
  <c r="J220" i="105" s="1"/>
  <c r="G170" i="105"/>
  <c r="J170" i="105" s="1"/>
  <c r="G49" i="104"/>
  <c r="J49" i="104" s="1"/>
  <c r="G176" i="105"/>
  <c r="J176" i="105" s="1"/>
  <c r="G27" i="104"/>
  <c r="J27" i="104" s="1"/>
  <c r="G50" i="104"/>
  <c r="J50" i="104" s="1"/>
  <c r="G78" i="105"/>
  <c r="J78" i="105" s="1"/>
  <c r="G59" i="104"/>
  <c r="J59" i="104" s="1"/>
  <c r="G52" i="104"/>
  <c r="J52" i="104" s="1"/>
  <c r="G74" i="105"/>
  <c r="J74" i="105" s="1"/>
  <c r="G171" i="105"/>
  <c r="J171" i="105" s="1"/>
  <c r="G106" i="105"/>
  <c r="J106" i="105" s="1"/>
  <c r="G159" i="105"/>
  <c r="J159" i="105" s="1"/>
  <c r="G42" i="104"/>
  <c r="J42" i="104" s="1"/>
  <c r="G57" i="104"/>
  <c r="J57" i="104" s="1"/>
  <c r="G215" i="105"/>
  <c r="J215" i="105" s="1"/>
  <c r="G41" i="104"/>
  <c r="J41" i="104" s="1"/>
  <c r="G29" i="104"/>
  <c r="J29" i="104" s="1"/>
  <c r="G81" i="105"/>
  <c r="J81" i="105" s="1"/>
  <c r="G222" i="105"/>
  <c r="J222" i="105" s="1"/>
  <c r="G123" i="105"/>
  <c r="J123" i="105" s="1"/>
  <c r="G25" i="105"/>
  <c r="J25" i="105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E62" i="106" s="1"/>
  <c r="G62" i="106" s="1"/>
  <c r="J62" i="106" s="1"/>
  <c r="G90" i="105"/>
  <c r="J90" i="105" s="1"/>
  <c r="G180" i="105"/>
  <c r="J180" i="105" s="1"/>
  <c r="G21" i="105"/>
  <c r="J21" i="105" s="1"/>
  <c r="E21" i="106" s="1"/>
  <c r="G21" i="106" s="1"/>
  <c r="J21" i="106" s="1"/>
  <c r="G30" i="104"/>
  <c r="J30" i="104" s="1"/>
  <c r="G32" i="105"/>
  <c r="J32" i="105" s="1"/>
  <c r="G37" i="104"/>
  <c r="J37" i="104" s="1"/>
  <c r="G48" i="104"/>
  <c r="J48" i="104" s="1"/>
  <c r="G139" i="105"/>
  <c r="J139" i="105" s="1"/>
  <c r="G160" i="105"/>
  <c r="J160" i="105" s="1"/>
  <c r="G164" i="105"/>
  <c r="J164" i="105" s="1"/>
  <c r="G223" i="105"/>
  <c r="J223" i="105" s="1"/>
  <c r="G146" i="105"/>
  <c r="J146" i="105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100" i="105"/>
  <c r="J100" i="105" s="1"/>
  <c r="G168" i="105"/>
  <c r="J168" i="105" s="1"/>
  <c r="G163" i="105"/>
  <c r="J163" i="105" s="1"/>
  <c r="G141" i="105"/>
  <c r="J141" i="105" s="1"/>
  <c r="G145" i="105"/>
  <c r="J145" i="105" s="1"/>
  <c r="G53" i="103"/>
  <c r="J53" i="103" s="1"/>
  <c r="G40" i="107"/>
  <c r="J40" i="107" s="1"/>
  <c r="G66" i="105"/>
  <c r="J66" i="105" s="1"/>
  <c r="G72" i="105"/>
  <c r="J72" i="105" s="1"/>
  <c r="G166" i="105"/>
  <c r="J166" i="105" s="1"/>
  <c r="G154" i="105"/>
  <c r="J154" i="105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E76" i="106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72" i="106" l="1"/>
  <c r="G72" i="106" s="1"/>
  <c r="J72" i="106" s="1"/>
  <c r="G72" i="107" s="1"/>
  <c r="J72" i="107" s="1"/>
  <c r="E68" i="106"/>
  <c r="G68" i="106" s="1"/>
  <c r="J68" i="106" s="1"/>
  <c r="G68" i="107" s="1"/>
  <c r="J68" i="107" s="1"/>
  <c r="E66" i="106"/>
  <c r="G66" i="106" s="1"/>
  <c r="J66" i="106" s="1"/>
  <c r="G66" i="107" s="1"/>
  <c r="J66" i="107" s="1"/>
  <c r="E93" i="106"/>
  <c r="G93" i="106" s="1"/>
  <c r="J93" i="106" s="1"/>
  <c r="G93" i="107" s="1"/>
  <c r="J93" i="107" s="1"/>
  <c r="E160" i="106"/>
  <c r="G160" i="106" s="1"/>
  <c r="J160" i="106" s="1"/>
  <c r="G160" i="107" s="1"/>
  <c r="J160" i="107" s="1"/>
  <c r="E90" i="106"/>
  <c r="G90" i="106" s="1"/>
  <c r="J90" i="106" s="1"/>
  <c r="G90" i="107" s="1"/>
  <c r="J90" i="107" s="1"/>
  <c r="E215" i="106"/>
  <c r="G215" i="106" s="1"/>
  <c r="J215" i="106" s="1"/>
  <c r="G215" i="107" s="1"/>
  <c r="J215" i="107" s="1"/>
  <c r="E179" i="106"/>
  <c r="G179" i="106" s="1"/>
  <c r="J179" i="106" s="1"/>
  <c r="G179" i="107" s="1"/>
  <c r="J179" i="107" s="1"/>
  <c r="E158" i="106"/>
  <c r="G158" i="106" s="1"/>
  <c r="J158" i="106" s="1"/>
  <c r="G158" i="107" s="1"/>
  <c r="J158" i="107" s="1"/>
  <c r="E120" i="106"/>
  <c r="G120" i="106" s="1"/>
  <c r="J120" i="106" s="1"/>
  <c r="G120" i="107" s="1"/>
  <c r="J120" i="107" s="1"/>
  <c r="E61" i="106"/>
  <c r="G61" i="106" s="1"/>
  <c r="J61" i="106" s="1"/>
  <c r="G61" i="107" s="1"/>
  <c r="J61" i="107" s="1"/>
  <c r="E192" i="106"/>
  <c r="G192" i="106" s="1"/>
  <c r="J192" i="106" s="1"/>
  <c r="G192" i="107" s="1"/>
  <c r="J192" i="107" s="1"/>
  <c r="E167" i="106"/>
  <c r="G167" i="106" s="1"/>
  <c r="J167" i="106" s="1"/>
  <c r="G167" i="107" s="1"/>
  <c r="J167" i="107" s="1"/>
  <c r="E98" i="106"/>
  <c r="G98" i="106" s="1"/>
  <c r="J98" i="106" s="1"/>
  <c r="G98" i="107" s="1"/>
  <c r="J98" i="107" s="1"/>
  <c r="E78" i="106"/>
  <c r="G78" i="106" s="1"/>
  <c r="J78" i="106" s="1"/>
  <c r="G78" i="107" s="1"/>
  <c r="J78" i="107" s="1"/>
  <c r="E144" i="106"/>
  <c r="G144" i="106" s="1"/>
  <c r="J144" i="106" s="1"/>
  <c r="G144" i="107" s="1"/>
  <c r="J144" i="107" s="1"/>
  <c r="E85" i="106"/>
  <c r="G85" i="106" s="1"/>
  <c r="J85" i="106" s="1"/>
  <c r="G85" i="107" s="1"/>
  <c r="J85" i="107" s="1"/>
  <c r="E95" i="106"/>
  <c r="G95" i="106" s="1"/>
  <c r="J95" i="106" s="1"/>
  <c r="G95" i="107" s="1"/>
  <c r="J95" i="107" s="1"/>
  <c r="E130" i="106"/>
  <c r="G130" i="106" s="1"/>
  <c r="J130" i="106" s="1"/>
  <c r="G130" i="107" s="1"/>
  <c r="J130" i="107" s="1"/>
  <c r="E137" i="106"/>
  <c r="G137" i="106" s="1"/>
  <c r="J137" i="106" s="1"/>
  <c r="G137" i="107" s="1"/>
  <c r="J137" i="107" s="1"/>
  <c r="E164" i="106"/>
  <c r="G164" i="106" s="1"/>
  <c r="J164" i="106" s="1"/>
  <c r="G164" i="107" s="1"/>
  <c r="J164" i="107" s="1"/>
  <c r="E28" i="106"/>
  <c r="G28" i="106" s="1"/>
  <c r="J28" i="106" s="1"/>
  <c r="E139" i="106"/>
  <c r="G139" i="106" s="1"/>
  <c r="J139" i="106" s="1"/>
  <c r="G139" i="107" s="1"/>
  <c r="J139" i="107" s="1"/>
  <c r="E25" i="106"/>
  <c r="G25" i="106" s="1"/>
  <c r="J25" i="106" s="1"/>
  <c r="G25" i="107" s="1"/>
  <c r="J25" i="107" s="1"/>
  <c r="E91" i="106"/>
  <c r="G91" i="106" s="1"/>
  <c r="J91" i="106" s="1"/>
  <c r="G91" i="107" s="1"/>
  <c r="J91" i="107" s="1"/>
  <c r="E99" i="106"/>
  <c r="G99" i="106" s="1"/>
  <c r="J99" i="106" s="1"/>
  <c r="G99" i="107" s="1"/>
  <c r="J99" i="107" s="1"/>
  <c r="E77" i="106"/>
  <c r="G77" i="106" s="1"/>
  <c r="J77" i="106" s="1"/>
  <c r="G77" i="107" s="1"/>
  <c r="J77" i="107" s="1"/>
  <c r="E101" i="106"/>
  <c r="G101" i="106" s="1"/>
  <c r="J101" i="106" s="1"/>
  <c r="G101" i="107" s="1"/>
  <c r="J101" i="107" s="1"/>
  <c r="E100" i="106"/>
  <c r="G100" i="106" s="1"/>
  <c r="J100" i="106" s="1"/>
  <c r="G100" i="107" s="1"/>
  <c r="J100" i="107" s="1"/>
  <c r="E172" i="106"/>
  <c r="G172" i="106" s="1"/>
  <c r="J172" i="106" s="1"/>
  <c r="G172" i="107" s="1"/>
  <c r="J172" i="107" s="1"/>
  <c r="E145" i="106"/>
  <c r="G145" i="106" s="1"/>
  <c r="J145" i="106" s="1"/>
  <c r="G145" i="107" s="1"/>
  <c r="J145" i="107" s="1"/>
  <c r="E123" i="106"/>
  <c r="G123" i="106" s="1"/>
  <c r="J123" i="106" s="1"/>
  <c r="G123" i="107" s="1"/>
  <c r="J123" i="107" s="1"/>
  <c r="E159" i="106"/>
  <c r="G159" i="106" s="1"/>
  <c r="J159" i="106" s="1"/>
  <c r="G159" i="107" s="1"/>
  <c r="J159" i="107" s="1"/>
  <c r="E26" i="106"/>
  <c r="G26" i="106" s="1"/>
  <c r="J26" i="106" s="1"/>
  <c r="G26" i="107" s="1"/>
  <c r="J26" i="107" s="1"/>
  <c r="E184" i="106"/>
  <c r="G184" i="106" s="1"/>
  <c r="J184" i="106" s="1"/>
  <c r="G184" i="107" s="1"/>
  <c r="J184" i="107" s="1"/>
  <c r="E67" i="106"/>
  <c r="G67" i="106" s="1"/>
  <c r="J67" i="106" s="1"/>
  <c r="G67" i="107" s="1"/>
  <c r="J67" i="107" s="1"/>
  <c r="E140" i="106"/>
  <c r="G140" i="106" s="1"/>
  <c r="J140" i="106" s="1"/>
  <c r="G140" i="107" s="1"/>
  <c r="J140" i="107" s="1"/>
  <c r="E118" i="106"/>
  <c r="G118" i="106" s="1"/>
  <c r="J118" i="106" s="1"/>
  <c r="G118" i="107" s="1"/>
  <c r="J118" i="107" s="1"/>
  <c r="E180" i="106"/>
  <c r="G180" i="106" s="1"/>
  <c r="J180" i="106" s="1"/>
  <c r="G180" i="107" s="1"/>
  <c r="J180" i="107" s="1"/>
  <c r="E141" i="106"/>
  <c r="G141" i="106" s="1"/>
  <c r="J141" i="106" s="1"/>
  <c r="G141" i="107" s="1"/>
  <c r="J141" i="107" s="1"/>
  <c r="E32" i="106"/>
  <c r="G32" i="106" s="1"/>
  <c r="J32" i="106" s="1"/>
  <c r="E222" i="106"/>
  <c r="G222" i="106" s="1"/>
  <c r="J222" i="106" s="1"/>
  <c r="G222" i="107" s="1"/>
  <c r="J222" i="107" s="1"/>
  <c r="E106" i="106"/>
  <c r="G106" i="106" s="1"/>
  <c r="J106" i="106" s="1"/>
  <c r="G106" i="107" s="1"/>
  <c r="J106" i="107" s="1"/>
  <c r="E176" i="106"/>
  <c r="G176" i="106" s="1"/>
  <c r="J176" i="106" s="1"/>
  <c r="G176" i="107" s="1"/>
  <c r="J176" i="107" s="1"/>
  <c r="E92" i="106"/>
  <c r="G92" i="106" s="1"/>
  <c r="J92" i="106" s="1"/>
  <c r="G92" i="107" s="1"/>
  <c r="J92" i="107" s="1"/>
  <c r="E19" i="106"/>
  <c r="G19" i="106" s="1"/>
  <c r="J19" i="106" s="1"/>
  <c r="G19" i="107" s="1"/>
  <c r="J19" i="107" s="1"/>
  <c r="E138" i="106"/>
  <c r="G138" i="106" s="1"/>
  <c r="J138" i="106" s="1"/>
  <c r="G138" i="107" s="1"/>
  <c r="J138" i="107" s="1"/>
  <c r="E185" i="106"/>
  <c r="G185" i="106" s="1"/>
  <c r="J185" i="106" s="1"/>
  <c r="G185" i="107" s="1"/>
  <c r="J185" i="107" s="1"/>
  <c r="E80" i="106"/>
  <c r="G80" i="106" s="1"/>
  <c r="J80" i="106" s="1"/>
  <c r="G80" i="107" s="1"/>
  <c r="J80" i="107" s="1"/>
  <c r="E162" i="106"/>
  <c r="G162" i="106" s="1"/>
  <c r="J162" i="106" s="1"/>
  <c r="G162" i="107" s="1"/>
  <c r="J162" i="107" s="1"/>
  <c r="E154" i="106"/>
  <c r="G154" i="106" s="1"/>
  <c r="J154" i="106" s="1"/>
  <c r="G154" i="107" s="1"/>
  <c r="J154" i="107" s="1"/>
  <c r="E163" i="106"/>
  <c r="G163" i="106" s="1"/>
  <c r="J163" i="106" s="1"/>
  <c r="G163" i="107" s="1"/>
  <c r="J163" i="107" s="1"/>
  <c r="E146" i="106"/>
  <c r="G146" i="106" s="1"/>
  <c r="J146" i="106" s="1"/>
  <c r="G146" i="107" s="1"/>
  <c r="J146" i="107" s="1"/>
  <c r="E81" i="106"/>
  <c r="G81" i="106" s="1"/>
  <c r="J81" i="106" s="1"/>
  <c r="G81" i="107" s="1"/>
  <c r="J81" i="107" s="1"/>
  <c r="E171" i="106"/>
  <c r="G171" i="106" s="1"/>
  <c r="J171" i="106" s="1"/>
  <c r="G171" i="107" s="1"/>
  <c r="J171" i="107" s="1"/>
  <c r="E69" i="106"/>
  <c r="G69" i="106" s="1"/>
  <c r="J69" i="106" s="1"/>
  <c r="G69" i="107" s="1"/>
  <c r="J69" i="107" s="1"/>
  <c r="E142" i="106"/>
  <c r="G142" i="106" s="1"/>
  <c r="J142" i="106" s="1"/>
  <c r="G142" i="107" s="1"/>
  <c r="J142" i="107" s="1"/>
  <c r="E183" i="106"/>
  <c r="G183" i="106" s="1"/>
  <c r="J183" i="106" s="1"/>
  <c r="G183" i="107" s="1"/>
  <c r="J183" i="107" s="1"/>
  <c r="E143" i="106"/>
  <c r="G143" i="106" s="1"/>
  <c r="J143" i="106" s="1"/>
  <c r="G143" i="107" s="1"/>
  <c r="J143" i="107" s="1"/>
  <c r="E65" i="106"/>
  <c r="G65" i="106" s="1"/>
  <c r="J65" i="106" s="1"/>
  <c r="G65" i="107" s="1"/>
  <c r="J65" i="107" s="1"/>
  <c r="E220" i="106"/>
  <c r="G220" i="106" s="1"/>
  <c r="J220" i="106" s="1"/>
  <c r="G220" i="107" s="1"/>
  <c r="J220" i="107" s="1"/>
  <c r="E166" i="106"/>
  <c r="G166" i="106" s="1"/>
  <c r="J166" i="106" s="1"/>
  <c r="G166" i="107" s="1"/>
  <c r="J166" i="107" s="1"/>
  <c r="E168" i="106"/>
  <c r="G168" i="106" s="1"/>
  <c r="J168" i="106" s="1"/>
  <c r="G168" i="107" s="1"/>
  <c r="J168" i="107" s="1"/>
  <c r="E223" i="106"/>
  <c r="G223" i="106" s="1"/>
  <c r="J223" i="106" s="1"/>
  <c r="G223" i="107" s="1"/>
  <c r="J223" i="107" s="1"/>
  <c r="E74" i="106"/>
  <c r="G74" i="106" s="1"/>
  <c r="J74" i="106" s="1"/>
  <c r="G74" i="107" s="1"/>
  <c r="J74" i="107" s="1"/>
  <c r="E170" i="106"/>
  <c r="G170" i="106" s="1"/>
  <c r="J170" i="106" s="1"/>
  <c r="G170" i="107" s="1"/>
  <c r="J170" i="107" s="1"/>
  <c r="E89" i="106"/>
  <c r="G89" i="106" s="1"/>
  <c r="J89" i="106" s="1"/>
  <c r="G89" i="107" s="1"/>
  <c r="J89" i="107" s="1"/>
  <c r="E121" i="106"/>
  <c r="G121" i="106" s="1"/>
  <c r="J121" i="106" s="1"/>
  <c r="G121" i="107" s="1"/>
  <c r="J121" i="107" s="1"/>
  <c r="E23" i="106"/>
  <c r="G23" i="106" s="1"/>
  <c r="J23" i="106" s="1"/>
  <c r="G23" i="107" s="1"/>
  <c r="J23" i="107" s="1"/>
  <c r="G64" i="106"/>
  <c r="J64" i="106" s="1"/>
  <c r="G64" i="107" s="1"/>
  <c r="J64" i="107" s="1"/>
  <c r="E64" i="106"/>
  <c r="G42" i="105"/>
  <c r="J42" i="105" s="1"/>
  <c r="G29" i="105"/>
  <c r="J29" i="105" s="1"/>
  <c r="G53" i="104"/>
  <c r="J53" i="104" s="1"/>
  <c r="G46" i="105"/>
  <c r="J46" i="105" s="1"/>
  <c r="G47" i="104"/>
  <c r="J47" i="104" s="1"/>
  <c r="G51" i="105"/>
  <c r="J51" i="105" s="1"/>
  <c r="G55" i="105"/>
  <c r="J55" i="105" s="1"/>
  <c r="E55" i="106" s="1"/>
  <c r="G55" i="106" s="1"/>
  <c r="J55" i="106" s="1"/>
  <c r="G221" i="105"/>
  <c r="J221" i="105" s="1"/>
  <c r="G34" i="105"/>
  <c r="J34" i="105" s="1"/>
  <c r="G48" i="105"/>
  <c r="J48" i="105" s="1"/>
  <c r="G50" i="105"/>
  <c r="J50" i="105" s="1"/>
  <c r="G33" i="105"/>
  <c r="J33" i="105" s="1"/>
  <c r="G161" i="105"/>
  <c r="J161" i="105" s="1"/>
  <c r="G38" i="105"/>
  <c r="J38" i="105" s="1"/>
  <c r="G37" i="105"/>
  <c r="J37" i="105" s="1"/>
  <c r="G41" i="105"/>
  <c r="J41" i="105" s="1"/>
  <c r="E41" i="106" s="1"/>
  <c r="G41" i="106" s="1"/>
  <c r="J41" i="106" s="1"/>
  <c r="G52" i="105"/>
  <c r="J52" i="105" s="1"/>
  <c r="G27" i="105"/>
  <c r="J27" i="105" s="1"/>
  <c r="G8" i="103"/>
  <c r="J8" i="103" s="1"/>
  <c r="G43" i="105"/>
  <c r="J43" i="105" s="1"/>
  <c r="G32" i="107"/>
  <c r="J32" i="107" s="1"/>
  <c r="G242" i="104"/>
  <c r="J242" i="104" s="1"/>
  <c r="G119" i="105"/>
  <c r="J119" i="105" s="1"/>
  <c r="G44" i="105"/>
  <c r="J44" i="105" s="1"/>
  <c r="G165" i="105"/>
  <c r="J165" i="105" s="1"/>
  <c r="G59" i="105"/>
  <c r="J59" i="105" s="1"/>
  <c r="E59" i="106" s="1"/>
  <c r="G59" i="106" s="1"/>
  <c r="J59" i="106" s="1"/>
  <c r="G13" i="103"/>
  <c r="J13" i="103" s="1"/>
  <c r="G30" i="105"/>
  <c r="J30" i="105" s="1"/>
  <c r="G57" i="105"/>
  <c r="J57" i="105" s="1"/>
  <c r="E57" i="106" s="1"/>
  <c r="G57" i="106" s="1"/>
  <c r="J57" i="106" s="1"/>
  <c r="G49" i="105"/>
  <c r="J49" i="105" s="1"/>
  <c r="G58" i="105"/>
  <c r="J58" i="105" s="1"/>
  <c r="E58" i="106" s="1"/>
  <c r="G58" i="106" s="1"/>
  <c r="J58" i="106" s="1"/>
  <c r="G6" i="103"/>
  <c r="J6" i="103" s="1"/>
  <c r="G14" i="103"/>
  <c r="J14" i="103" s="1"/>
  <c r="G16" i="103"/>
  <c r="J16" i="103" s="1"/>
  <c r="G36" i="105"/>
  <c r="J36" i="105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E56" i="106" s="1"/>
  <c r="G56" i="106" s="1"/>
  <c r="J56" i="106" s="1"/>
  <c r="G96" i="105"/>
  <c r="J96" i="105" s="1"/>
  <c r="G214" i="104"/>
  <c r="J214" i="104" s="1"/>
  <c r="G40" i="105"/>
  <c r="J40" i="105" s="1"/>
  <c r="E40" i="106" s="1"/>
  <c r="G40" i="106" s="1"/>
  <c r="J40" i="106" s="1"/>
  <c r="G122" i="105"/>
  <c r="J122" i="105" s="1"/>
  <c r="G28" i="107"/>
  <c r="J28" i="107" s="1"/>
  <c r="G54" i="105"/>
  <c r="J54" i="105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46" i="106" l="1"/>
  <c r="G46" i="106" s="1"/>
  <c r="J46" i="106" s="1"/>
  <c r="E36" i="106"/>
  <c r="G36" i="106" s="1"/>
  <c r="J36" i="106" s="1"/>
  <c r="E27" i="106"/>
  <c r="G27" i="106" s="1"/>
  <c r="J27" i="106" s="1"/>
  <c r="E48" i="106"/>
  <c r="G48" i="106" s="1"/>
  <c r="J48" i="106" s="1"/>
  <c r="E29" i="106"/>
  <c r="G29" i="106" s="1"/>
  <c r="J29" i="106" s="1"/>
  <c r="E30" i="106"/>
  <c r="G30" i="106" s="1"/>
  <c r="J30" i="106" s="1"/>
  <c r="E54" i="106"/>
  <c r="G54" i="106" s="1"/>
  <c r="J54" i="106" s="1"/>
  <c r="E122" i="106"/>
  <c r="G122" i="106" s="1"/>
  <c r="J122" i="106" s="1"/>
  <c r="G122" i="107" s="1"/>
  <c r="J122" i="107" s="1"/>
  <c r="E165" i="106"/>
  <c r="G165" i="106" s="1"/>
  <c r="J165" i="106" s="1"/>
  <c r="G165" i="107" s="1"/>
  <c r="J165" i="107" s="1"/>
  <c r="E52" i="106"/>
  <c r="G52" i="106" s="1"/>
  <c r="J52" i="106" s="1"/>
  <c r="E34" i="106"/>
  <c r="G34" i="106" s="1"/>
  <c r="J34" i="106" s="1"/>
  <c r="E42" i="106"/>
  <c r="G42" i="106" s="1"/>
  <c r="J42" i="106" s="1"/>
  <c r="E44" i="106"/>
  <c r="G44" i="106" s="1"/>
  <c r="J44" i="106" s="1"/>
  <c r="G221" i="106"/>
  <c r="J221" i="106" s="1"/>
  <c r="G221" i="107" s="1"/>
  <c r="J221" i="107" s="1"/>
  <c r="E221" i="106"/>
  <c r="E119" i="106"/>
  <c r="G119" i="106" s="1"/>
  <c r="J119" i="106" s="1"/>
  <c r="G119" i="107" s="1"/>
  <c r="J119" i="107" s="1"/>
  <c r="E37" i="106"/>
  <c r="G37" i="106" s="1"/>
  <c r="J37" i="106" s="1"/>
  <c r="E33" i="106"/>
  <c r="G33" i="106" s="1"/>
  <c r="J33" i="106" s="1"/>
  <c r="E50" i="106"/>
  <c r="G50" i="106" s="1"/>
  <c r="J50" i="106" s="1"/>
  <c r="E96" i="106"/>
  <c r="G96" i="106" s="1"/>
  <c r="J96" i="106" s="1"/>
  <c r="G96" i="107" s="1"/>
  <c r="J96" i="107" s="1"/>
  <c r="E49" i="106"/>
  <c r="G49" i="106" s="1"/>
  <c r="J49" i="106" s="1"/>
  <c r="E38" i="106"/>
  <c r="G38" i="106" s="1"/>
  <c r="J38" i="106" s="1"/>
  <c r="G38" i="107" s="1"/>
  <c r="J38" i="107" s="1"/>
  <c r="E51" i="106"/>
  <c r="G51" i="106" s="1"/>
  <c r="J51" i="106" s="1"/>
  <c r="E43" i="106"/>
  <c r="G43" i="106" s="1"/>
  <c r="J43" i="106" s="1"/>
  <c r="E161" i="106"/>
  <c r="G161" i="106" s="1"/>
  <c r="J161" i="106" s="1"/>
  <c r="G161" i="107" s="1"/>
  <c r="J161" i="107" s="1"/>
  <c r="G13" i="104"/>
  <c r="J13" i="104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E241" i="106" s="1"/>
  <c r="G17" i="104"/>
  <c r="J17" i="104" s="1"/>
  <c r="G242" i="105"/>
  <c r="J242" i="105" s="1"/>
  <c r="E242" i="106" s="1"/>
  <c r="G54" i="107"/>
  <c r="J54" i="107" s="1"/>
  <c r="G214" i="105"/>
  <c r="J214" i="105" s="1"/>
  <c r="G7" i="104"/>
  <c r="J7" i="104" s="1"/>
  <c r="G15" i="104"/>
  <c r="J15" i="104" s="1"/>
  <c r="G15" i="105" s="1"/>
  <c r="J15" i="105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E224" i="106" s="1"/>
  <c r="G225" i="105"/>
  <c r="J225" i="105" s="1"/>
  <c r="E225" i="106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6" i="106" l="1"/>
  <c r="G6" i="106" s="1"/>
  <c r="J6" i="106" s="1"/>
  <c r="G6" i="107" s="1"/>
  <c r="J6" i="107" s="1"/>
  <c r="E15" i="106"/>
  <c r="G15" i="106" s="1"/>
  <c r="J15" i="106" s="1"/>
  <c r="G15" i="107" s="1"/>
  <c r="J15" i="107" s="1"/>
  <c r="E47" i="106"/>
  <c r="G47" i="106" s="1"/>
  <c r="J47" i="106" s="1"/>
  <c r="E53" i="106"/>
  <c r="G53" i="106" s="1"/>
  <c r="J53" i="106" s="1"/>
  <c r="E214" i="106"/>
  <c r="G214" i="106" s="1"/>
  <c r="J214" i="106" s="1"/>
  <c r="G214" i="107" s="1"/>
  <c r="J214" i="107" s="1"/>
  <c r="G16" i="105"/>
  <c r="J16" i="105" s="1"/>
  <c r="G235" i="105"/>
  <c r="J235" i="105" s="1"/>
  <c r="E235" i="106" s="1"/>
  <c r="G53" i="107"/>
  <c r="J53" i="107" s="1"/>
  <c r="G17" i="105"/>
  <c r="J17" i="105" s="1"/>
  <c r="G8" i="105"/>
  <c r="J8" i="105" s="1"/>
  <c r="G18" i="104"/>
  <c r="J18" i="104" s="1"/>
  <c r="G18" i="105" s="1"/>
  <c r="J18" i="105" s="1"/>
  <c r="G13" i="105"/>
  <c r="J13" i="105" s="1"/>
  <c r="G174" i="103"/>
  <c r="J174" i="103" s="1"/>
  <c r="G173" i="103"/>
  <c r="J173" i="103" s="1"/>
  <c r="G251" i="105"/>
  <c r="J251" i="105" s="1"/>
  <c r="E251" i="106" s="1"/>
  <c r="G251" i="106" s="1"/>
  <c r="J251" i="106" s="1"/>
  <c r="G47" i="107"/>
  <c r="J47" i="107" s="1"/>
  <c r="G7" i="105"/>
  <c r="J7" i="105" s="1"/>
  <c r="G238" i="105"/>
  <c r="J238" i="105" s="1"/>
  <c r="E238" i="106" s="1"/>
  <c r="G252" i="105"/>
  <c r="J252" i="105" s="1"/>
  <c r="E252" i="106" s="1"/>
  <c r="G230" i="105"/>
  <c r="J230" i="105" s="1"/>
  <c r="E230" i="106" s="1"/>
  <c r="G88" i="105"/>
  <c r="J88" i="105" s="1"/>
  <c r="E88" i="106" s="1"/>
  <c r="G87" i="105"/>
  <c r="J87" i="105" s="1"/>
  <c r="E87" i="106" s="1"/>
  <c r="G236" i="103"/>
  <c r="J236" i="103" s="1"/>
  <c r="G14" i="105"/>
  <c r="J14" i="105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E86" i="106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E227" i="106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8" i="106" l="1"/>
  <c r="G18" i="106" s="1"/>
  <c r="J18" i="106" s="1"/>
  <c r="E17" i="106"/>
  <c r="G17" i="106" s="1"/>
  <c r="J17" i="106" s="1"/>
  <c r="G17" i="107" s="1"/>
  <c r="J17" i="107" s="1"/>
  <c r="E14" i="106"/>
  <c r="G14" i="106" s="1"/>
  <c r="J14" i="106" s="1"/>
  <c r="G14" i="107" s="1"/>
  <c r="J14" i="107" s="1"/>
  <c r="E16" i="106"/>
  <c r="G16" i="106" s="1"/>
  <c r="J16" i="106" s="1"/>
  <c r="G16" i="107" s="1"/>
  <c r="J16" i="107" s="1"/>
  <c r="E7" i="106"/>
  <c r="G7" i="106" s="1"/>
  <c r="J7" i="106" s="1"/>
  <c r="G7" i="107" s="1"/>
  <c r="J7" i="107" s="1"/>
  <c r="E8" i="106"/>
  <c r="G8" i="106" s="1"/>
  <c r="J8" i="106" s="1"/>
  <c r="G8" i="107" s="1"/>
  <c r="J8" i="107" s="1"/>
  <c r="E13" i="106"/>
  <c r="G13" i="106" s="1"/>
  <c r="J13" i="106" s="1"/>
  <c r="G13" i="107" s="1"/>
  <c r="J13" i="107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52" i="107" l="1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E228" i="106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E256" i="106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E255" i="106" s="1"/>
  <c r="G104" i="105"/>
  <c r="J104" i="105" s="1"/>
  <c r="E104" i="106" s="1"/>
  <c r="G188" i="105"/>
  <c r="J188" i="105" s="1"/>
  <c r="E188" i="106" s="1"/>
  <c r="G234" i="105"/>
  <c r="J234" i="105" s="1"/>
  <c r="E234" i="106" s="1"/>
  <c r="G191" i="105"/>
  <c r="J191" i="105" s="1"/>
  <c r="E191" i="106" s="1"/>
  <c r="G190" i="105"/>
  <c r="J190" i="105" s="1"/>
  <c r="E190" i="106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E132" i="106" s="1"/>
  <c r="G135" i="105"/>
  <c r="J135" i="105" s="1"/>
  <c r="E135" i="106" s="1"/>
  <c r="G236" i="107" l="1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53" i="105"/>
  <c r="J253" i="105" s="1"/>
  <c r="E253" i="106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E254" i="106" s="1"/>
  <c r="G134" i="103"/>
  <c r="J134" i="103" s="1"/>
  <c r="G131" i="103"/>
  <c r="J131" i="103" s="1"/>
  <c r="G82" i="105"/>
  <c r="J82" i="105" s="1"/>
  <c r="E82" i="106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E133" i="106" s="1"/>
  <c r="G136" i="105"/>
  <c r="J136" i="105" s="1"/>
  <c r="E136" i="106" s="1"/>
  <c r="G102" i="106" l="1"/>
  <c r="J102" i="106" s="1"/>
  <c r="G103" i="106"/>
  <c r="J103" i="106" s="1"/>
  <c r="G253" i="106"/>
  <c r="J25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E5" i="106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E219" i="106" l="1"/>
  <c r="G219" i="106" s="1"/>
  <c r="J219" i="106" s="1"/>
  <c r="G219" i="107" s="1"/>
  <c r="J219" i="107" s="1"/>
  <c r="G217" i="105"/>
  <c r="J217" i="105" s="1"/>
  <c r="G200" i="105"/>
  <c r="J200" i="105" s="1"/>
  <c r="G216" i="105"/>
  <c r="J216" i="105" s="1"/>
  <c r="G218" i="105"/>
  <c r="J218" i="105" s="1"/>
  <c r="G201" i="105"/>
  <c r="J201" i="105" s="1"/>
  <c r="G199" i="105"/>
  <c r="J199" i="105" s="1"/>
  <c r="G124" i="103"/>
  <c r="J124" i="103" s="1"/>
  <c r="G73" i="91"/>
  <c r="J73" i="91" s="1"/>
  <c r="E201" i="106" l="1"/>
  <c r="G201" i="106" s="1"/>
  <c r="J201" i="106" s="1"/>
  <c r="G201" i="107" s="1"/>
  <c r="J201" i="107" s="1"/>
  <c r="E218" i="106"/>
  <c r="G218" i="106" s="1"/>
  <c r="J218" i="106" s="1"/>
  <c r="G218" i="107" s="1"/>
  <c r="J218" i="107" s="1"/>
  <c r="E200" i="106"/>
  <c r="G200" i="106" s="1"/>
  <c r="J200" i="106" s="1"/>
  <c r="G200" i="107" s="1"/>
  <c r="J200" i="107" s="1"/>
  <c r="E199" i="106"/>
  <c r="G199" i="106" s="1"/>
  <c r="J199" i="106" s="1"/>
  <c r="G199" i="107" s="1"/>
  <c r="J199" i="107" s="1"/>
  <c r="E216" i="106"/>
  <c r="G216" i="106" s="1"/>
  <c r="J216" i="106" s="1"/>
  <c r="G216" i="107" s="1"/>
  <c r="J216" i="107" s="1"/>
  <c r="E217" i="106"/>
  <c r="G217" i="106" s="1"/>
  <c r="J217" i="106" s="1"/>
  <c r="G217" i="107" s="1"/>
  <c r="J217" i="107" s="1"/>
  <c r="G124" i="104"/>
  <c r="J124" i="104" s="1"/>
  <c r="G73" i="92"/>
  <c r="J73" i="92" s="1"/>
  <c r="M260" i="8"/>
  <c r="G124" i="105" l="1"/>
  <c r="J124" i="105" s="1"/>
  <c r="G73" i="93"/>
  <c r="J73" i="93" s="1"/>
  <c r="M263" i="8"/>
  <c r="F261" i="8"/>
  <c r="F264" i="8" s="1"/>
  <c r="F266" i="8" s="1"/>
  <c r="E124" i="106" l="1"/>
  <c r="G124" i="106" s="1"/>
  <c r="J124" i="106" s="1"/>
  <c r="G124" i="107" s="1"/>
  <c r="J124" i="107" s="1"/>
  <c r="G73" i="94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E73" i="106" l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<sst xmlns="http://schemas.openxmlformats.org/spreadsheetml/2006/main" count="38932" uniqueCount="1442">
  <si>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</si>
  <si>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</si>
  <si>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</si>
  <si>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</si>
  <si>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</si>
  <si>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</si>
  <si>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</si>
  <si>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</si>
  <si>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</si>
  <si>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</si>
  <si>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</si>
  <si>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</si>
  <si>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</si>
  <si>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</si>
  <si>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</si>
  <si>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</si>
  <si>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</si>
  <si>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</si>
  <si>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</si>
  <si>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</si>
  <si>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</si>
  <si>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</si>
  <si>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</si>
  <si>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</si>
  <si>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</si>
  <si>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</si>
  <si>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</si>
  <si>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</si>
  <si>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</si>
  <si>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</si>
  <si>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</si>
  <si>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</si>
  <si>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</si>
  <si>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</si>
  <si>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</si>
  <si>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</si>
  <si>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</si>
  <si>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</si>
  <si>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</si>
  <si>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</si>
  <si>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</si>
  <si>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</si>
  <si>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</si>
  <si>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</si>
  <si>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</si>
  <si>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</si>
  <si>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</si>
  <si>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</si>
  <si>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</si>
  <si>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</si>
  <si>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</si>
  <si>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</si>
  <si>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</si>
  <si>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</si>
  <si>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</si>
  <si>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</si>
  <si>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</si>
  <si>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</si>
  <si>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</si>
  <si>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</si>
  <si>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</si>
  <si>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</si>
  <si>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</si>
  <si>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</si>
  <si>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</si>
  <si>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</si>
  <si>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</si>
  <si>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</si>
  <si>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</si>
  <si>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</si>
  <si>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</si>
  <si>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</si>
  <si>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</si>
  <si>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</si>
  <si>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</si>
  <si>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</si>
  <si>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</si>
  <si>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</si>
  <si>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</si>
  <si>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</si>
  <si>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</si>
  <si>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</si>
  <si>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</si>
  <si>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</si>
  <si>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</si>
  <si>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</si>
  <si>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</si>
  <si>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</si>
  <si>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</si>
  <si>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</si>
  <si>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</si>
  <si>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</si>
  <si>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</si>
  <si>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</si>
  <si>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</si>
  <si>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</si>
  <si>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</si>
  <si>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</si>
  <si>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</si>
  <si>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</si>
  <si>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</si>
  <si>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</si>
  <si>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</si>
  <si>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</si>
  <si>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</si>
  <si>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</si>
  <si>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</si>
  <si>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</si>
  <si>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</si>
  <si>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</si>
  <si>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</si>
  <si>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</si>
  <si>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</si>
  <si>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</si>
  <si>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</si>
  <si>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</si>
  <si>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</si>
  <si>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</si>
  <si>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</si>
  <si>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</si>
  <si>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</si>
  <si>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</si>
  <si>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</si>
  <si>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</si>
  <si>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</si>
  <si>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</si>
  <si>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</si>
  <si>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</si>
  <si>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</si>
  <si>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</si>
  <si>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</si>
  <si>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</si>
  <si>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</si>
  <si>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</si>
  <si>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</si>
  <si>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</si>
  <si>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</si>
  <si>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</si>
  <si>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</si>
  <si>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</si>
  <si>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</si>
  <si>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</si>
  <si>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</si>
  <si>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</si>
  <si>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</si>
  <si>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</si>
  <si>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</si>
  <si>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</si>
  <si>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</si>
  <si>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</si>
  <si>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</si>
  <si>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</si>
  <si>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</si>
  <si>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</si>
  <si>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</si>
  <si>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</si>
  <si>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</si>
  <si>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</si>
  <si>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</si>
  <si>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</si>
  <si>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</si>
  <si>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</si>
  <si>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</si>
  <si>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</si>
  <si>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</si>
  <si>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</si>
  <si>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</si>
  <si>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</si>
  <si>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</si>
  <si>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</si>
  <si>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</si>
  <si>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</si>
  <si>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</si>
  <si>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</si>
  <si>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</si>
  <si>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</si>
  <si>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</si>
  <si>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</si>
  <si>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</si>
  <si>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</si>
  <si>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</si>
  <si>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</si>
  <si>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</si>
  <si>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</si>
  <si>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</si>
  <si>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</si>
  <si>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</si>
  <si>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</si>
  <si>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</si>
  <si>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</si>
  <si>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</si>
  <si>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</si>
  <si>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</si>
  <si>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</si>
  <si>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</si>
  <si>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</si>
  <si>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</si>
  <si>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</si>
  <si>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</si>
  <si>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</si>
  <si>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</si>
  <si>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</si>
  <si>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</si>
  <si>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</si>
  <si>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</si>
  <si>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</si>
  <si>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</si>
  <si>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</si>
  <si>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</si>
  <si>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</si>
  <si>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</si>
  <si>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</si>
  <si>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</si>
  <si>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</si>
  <si>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</si>
  <si>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</si>
  <si>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</si>
  <si>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</si>
  <si>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</si>
  <si>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</si>
  <si>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</si>
  <si>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</si>
  <si>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</si>
  <si>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</si>
  <si>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</si>
  <si>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</si>
  <si>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</si>
  <si>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</si>
  <si>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</si>
  <si>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</si>
  <si>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</si>
  <si>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</si>
  <si>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</si>
  <si>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</si>
  <si>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</si>
  <si>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</si>
  <si>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</si>
  <si>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</si>
  <si>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</si>
  <si>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</si>
  <si>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</si>
  <si>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</si>
  <si>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</si>
  <si>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</si>
  <si>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</si>
  <si>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</si>
  <si>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</si>
  <si>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</si>
  <si>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</si>
  <si>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</si>
  <si>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</si>
  <si>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</si>
  <si>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</si>
  <si>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</si>
  <si>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</si>
  <si>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</si>
  <si>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</si>
  <si>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</si>
  <si>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</si>
  <si>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</si>
  <si>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</si>
  <si>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</si>
  <si>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</si>
  <si>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</si>
  <si>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</si>
  <si>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</si>
  <si>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</si>
  <si>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</si>
  <si>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</si>
  <si>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</si>
  <si>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</si>
  <si>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</si>
  <si>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</si>
  <si>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</si>
  <si>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</si>
  <si>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</si>
  <si>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</si>
  <si>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</si>
  <si>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</si>
  <si>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</si>
  <si>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</si>
  <si>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</si>
  <si>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</si>
  <si>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</si>
  <si>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</si>
  <si>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</si>
  <si>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</si>
  <si>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</si>
  <si>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</si>
  <si>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</si>
  <si>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</si>
  <si>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</si>
  <si>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</si>
  <si>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</si>
  <si>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</si>
  <si>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</si>
  <si>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</si>
  <si>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</si>
  <si>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</si>
  <si>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</si>
  <si>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</si>
  <si>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</si>
  <si>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</si>
  <si>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</si>
  <si>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</si>
  <si>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</si>
  <si>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</si>
  <si>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</si>
  <si>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</si>
  <si>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</si>
  <si>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</si>
  <si>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</si>
  <si>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</si>
  <si>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</si>
  <si>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</si>
  <si>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</si>
  <si>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</si>
  <si>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</si>
  <si>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</si>
  <si>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</si>
  <si>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</si>
  <si>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</si>
  <si>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</si>
  <si>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</si>
  <si>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</si>
  <si>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</si>
  <si>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</si>
  <si>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</si>
  <si>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</si>
  <si>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</si>
  <si>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</si>
  <si>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</si>
  <si>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</si>
  <si>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</si>
  <si>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</si>
  <si>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</si>
  <si>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</si>
  <si>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</si>
  <si>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</si>
  <si>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</si>
  <si>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</si>
  <si>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</si>
  <si>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</si>
  <si>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</si>
  <si>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</si>
  <si>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</si>
  <si>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</si>
  <si>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</si>
  <si>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</si>
  <si>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</si>
  <si>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</si>
  <si>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</si>
  <si>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</si>
  <si>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</si>
  <si>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</si>
  <si>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</si>
  <si>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</si>
  <si>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</si>
  <si>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</si>
  <si>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</si>
  <si>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</si>
  <si>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</si>
  <si>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</si>
  <si>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</si>
  <si>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</si>
  <si>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</si>
  <si>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</si>
  <si>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</si>
  <si>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</si>
  <si>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</si>
  <si>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</si>
  <si>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</si>
  <si>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</si>
  <si>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</si>
  <si>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</si>
  <si>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</si>
  <si>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</si>
  <si>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</si>
  <si>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</si>
  <si>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</si>
  <si>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</si>
  <si>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</si>
  <si>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</si>
  <si>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</si>
  <si>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</si>
  <si>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</si>
  <si>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</si>
  <si>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</si>
  <si>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</si>
  <si>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</si>
  <si>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</si>
  <si>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</si>
  <si>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</si>
  <si>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</si>
  <si>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</si>
  <si>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</si>
  <si>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</si>
  <si>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</si>
  <si>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</si>
  <si>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</si>
  <si>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</si>
  <si>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</si>
  <si>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</si>
  <si>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</si>
  <si>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</si>
  <si>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</si>
  <si>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</si>
  <si>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</si>
  <si>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</si>
  <si>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</si>
  <si>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</si>
  <si>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</si>
  <si>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</si>
  <si>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</si>
  <si>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</si>
  <si>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</si>
  <si>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</si>
  <si>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</si>
  <si>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</si>
  <si>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</si>
  <si>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</si>
  <si>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</si>
  <si>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</si>
  <si>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</si>
  <si>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</si>
  <si>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</si>
  <si>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</si>
  <si>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</si>
  <si>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</si>
  <si>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</si>
  <si>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</si>
  <si>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</si>
  <si>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</si>
  <si>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</si>
  <si>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</si>
  <si>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</si>
  <si>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</si>
  <si>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</si>
  <si>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</si>
  <si>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</si>
  <si>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</si>
  <si>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</si>
  <si>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</si>
  <si>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</si>
  <si>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</si>
  <si>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</si>
  <si>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</si>
  <si>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</si>
  <si>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</si>
  <si>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</si>
  <si>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</si>
  <si>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</si>
  <si>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</si>
  <si>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</si>
  <si>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</si>
  <si>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</si>
  <si>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</si>
  <si>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</si>
  <si>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</si>
  <si>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</si>
  <si>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</si>
  <si>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</si>
  <si>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</si>
  <si>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</si>
  <si>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</si>
  <si>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</si>
  <si>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</si>
  <si>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</si>
  <si>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</si>
  <si>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</si>
  <si>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</si>
  <si>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</si>
  <si>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</si>
  <si>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</si>
  <si>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</si>
  <si>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</si>
  <si>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</si>
  <si>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</si>
  <si>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</si>
  <si>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</si>
  <si>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</si>
  <si>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</si>
  <si>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</si>
  <si>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</si>
  <si>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</si>
  <si>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</si>
  <si>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</si>
  <si>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</si>
  <si>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</si>
  <si>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</si>
  <si>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</si>
  <si>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</si>
  <si>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</si>
  <si>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</si>
  <si>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</si>
  <si>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</si>
  <si>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</si>
  <si>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</si>
  <si>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</si>
  <si>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</si>
  <si>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</si>
  <si>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</si>
  <si>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</si>
  <si>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</si>
  <si>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</si>
  <si>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</si>
  <si>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</si>
  <si>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</si>
  <si>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</si>
  <si>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</si>
  <si>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</si>
  <si>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</si>
  <si>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</si>
  <si>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</si>
  <si>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</si>
  <si>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</si>
  <si>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</si>
  <si>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</si>
  <si>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</si>
  <si>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</si>
  <si>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</si>
  <si>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</si>
  <si>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</si>
  <si>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</si>
  <si>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</si>
  <si>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</si>
  <si>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</si>
  <si>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</si>
  <si>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</si>
  <si>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</si>
  <si>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</si>
  <si>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</si>
  <si>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</si>
  <si>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</si>
  <si>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</si>
  <si>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</si>
  <si>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</si>
  <si>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</si>
  <si>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</si>
  <si>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</si>
  <si>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</si>
  <si>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</si>
  <si>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</si>
  <si>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</si>
  <si>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</si>
  <si>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</si>
  <si>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</si>
  <si>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</si>
  <si>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</si>
  <si>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</si>
  <si>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</si>
  <si>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</si>
  <si>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</si>
  <si>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</si>
  <si>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</si>
  <si>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</si>
  <si>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</si>
  <si>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</si>
  <si>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</si>
  <si>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</si>
  <si>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</si>
  <si>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</si>
  <si>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</si>
  <si>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</si>
  <si>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</si>
  <si>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</si>
  <si>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</si>
  <si>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</si>
  <si>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</si>
  <si>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</si>
  <si>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</si>
  <si>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</si>
  <si>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</si>
  <si>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</si>
  <si>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</si>
  <si>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</si>
  <si>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</si>
  <si>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</si>
  <si>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</si>
  <si>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</si>
  <si>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</si>
  <si>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</si>
  <si>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</si>
  <si>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</si>
  <si>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</si>
  <si>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</si>
  <si>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</si>
  <si>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</si>
  <si>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</si>
  <si>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</si>
  <si>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</si>
  <si>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</si>
  <si>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</si>
  <si>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</si>
  <si>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</si>
  <si>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</si>
  <si>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</si>
  <si>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</si>
  <si>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</si>
  <si>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</si>
  <si>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</si>
  <si>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</si>
  <si>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</si>
  <si>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</si>
  <si>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</si>
  <si>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</si>
  <si>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</si>
  <si>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</si>
  <si>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</si>
  <si>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</si>
  <si>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</si>
  <si>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</si>
  <si>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</si>
  <si>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</si>
  <si>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</si>
  <si>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</si>
  <si>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</si>
  <si>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</si>
  <si>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</si>
  <si>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</si>
  <si>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</si>
  <si>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</si>
  <si>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</si>
  <si>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</si>
  <si>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</si>
  <si>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</si>
  <si>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</si>
  <si>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</si>
  <si>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</si>
  <si>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</si>
  <si>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</si>
  <si>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</si>
  <si>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</si>
  <si>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</si>
  <si>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</si>
  <si>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</si>
  <si>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</si>
  <si>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</si>
  <si>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</si>
  <si>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</si>
  <si>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</si>
  <si>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</si>
  <si>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</si>
  <si>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</si>
  <si>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</si>
  <si>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</si>
  <si>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</si>
  <si>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</si>
  <si>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</si>
  <si>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</si>
  <si>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</si>
  <si>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</si>
  <si>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</si>
  <si>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</si>
  <si>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</si>
  <si>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</si>
  <si>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</si>
  <si>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</si>
  <si>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</si>
  <si>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</si>
  <si>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</si>
  <si>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</si>
  <si>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</si>
  <si>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</si>
  <si>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</si>
  <si>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</si>
  <si>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</si>
  <si>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</si>
  <si>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</si>
  <si>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</si>
  <si>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</si>
  <si>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</si>
  <si>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</si>
  <si>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</si>
  <si>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</si>
  <si>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</si>
  <si>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</si>
  <si>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</si>
  <si>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</si>
  <si>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</si>
  <si>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</si>
  <si>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</si>
  <si>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</si>
  <si>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</si>
  <si>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</si>
  <si>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</si>
  <si>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</si>
  <si>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</si>
  <si>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</si>
  <si>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</si>
  <si>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</si>
  <si>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</si>
  <si>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</si>
  <si>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</si>
  <si>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</si>
  <si>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</si>
  <si>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</si>
  <si>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</si>
  <si>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</si>
  <si>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</si>
  <si>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</si>
  <si>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</si>
  <si>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</si>
  <si>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</si>
  <si>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</si>
  <si>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</si>
  <si>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</si>
  <si>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</si>
  <si>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</si>
  <si>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</si>
  <si>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</si>
  <si>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</si>
  <si>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</si>
  <si>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</si>
  <si>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</si>
  <si>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</si>
  <si>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</si>
  <si>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</si>
  <si>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</si>
  <si>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</si>
  <si>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</si>
  <si>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</si>
  <si>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</si>
  <si>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</si>
  <si>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</si>
  <si>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</si>
  <si>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</si>
  <si>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</si>
  <si>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</si>
  <si>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</si>
  <si>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</si>
  <si>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</si>
  <si>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</si>
  <si>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</si>
  <si>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</si>
  <si>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</si>
  <si>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</si>
  <si>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</si>
  <si>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</si>
  <si>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</si>
  <si>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</si>
  <si>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</si>
  <si>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</si>
  <si>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</si>
  <si>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</si>
  <si>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</si>
  <si>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</si>
  <si>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</si>
  <si>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</si>
  <si>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</si>
  <si>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</si>
  <si>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</si>
  <si>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</si>
  <si>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</si>
  <si>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</si>
  <si>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</si>
  <si>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</si>
  <si>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</si>
  <si>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</si>
  <si>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</si>
  <si>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</si>
  <si>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</si>
  <si>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</si>
  <si>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</si>
  <si>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</si>
  <si>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</si>
  <si>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</si>
  <si>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</si>
  <si>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</si>
  <si>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</si>
  <si>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</si>
  <si>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</si>
  <si>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</si>
  <si>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</si>
  <si>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</si>
  <si>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</si>
  <si>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</si>
  <si>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</si>
  <si>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</si>
  <si>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</si>
  <si>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</si>
  <si>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</si>
  <si>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</si>
  <si>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</si>
  <si>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</si>
  <si>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</si>
  <si>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</si>
  <si>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</si>
  <si>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</si>
  <si>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</si>
  <si>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</si>
  <si>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</si>
  <si>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</si>
  <si>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</si>
  <si>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</si>
  <si>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</si>
  <si>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</si>
  <si>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</si>
  <si>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</si>
  <si>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</si>
  <si>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</si>
  <si>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</si>
  <si>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</si>
  <si>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</si>
  <si>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</si>
  <si>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</si>
  <si>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</si>
  <si>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</si>
  <si>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</si>
  <si>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</si>
  <si>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</si>
  <si>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</si>
  <si>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</si>
  <si>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</si>
  <si>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</si>
  <si>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</si>
  <si>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</si>
  <si>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</si>
  <si>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</si>
  <si>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</si>
  <si>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</si>
  <si>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</si>
  <si>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</si>
  <si>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</si>
  <si>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</si>
  <si>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</si>
  <si>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</si>
  <si>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</si>
  <si>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</si>
  <si>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</si>
  <si>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</si>
  <si>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</si>
  <si>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</si>
  <si>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</si>
  <si>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</si>
  <si>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</si>
  <si>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</si>
  <si>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</si>
  <si>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</si>
  <si>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</si>
  <si>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</si>
  <si>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</si>
  <si>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</si>
  <si>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</si>
  <si>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</si>
  <si>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</si>
  <si>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</si>
  <si>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</si>
  <si>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</si>
  <si>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</si>
  <si>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</si>
  <si>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</si>
  <si>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</si>
  <si>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</si>
  <si>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</si>
  <si>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</si>
  <si>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</si>
  <si>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</si>
  <si>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</si>
  <si>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</si>
  <si>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</si>
  <si>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</si>
  <si>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</si>
  <si>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</si>
  <si>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</si>
  <si>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</si>
  <si>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</si>
  <si>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</si>
  <si>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</si>
  <si>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</si>
  <si>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</si>
  <si>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</si>
  <si>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</si>
  <si>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</si>
  <si>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</si>
  <si>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</si>
  <si>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</si>
  <si>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</si>
  <si>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</si>
  <si>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</si>
  <si>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</si>
  <si>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</si>
  <si>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</si>
  <si>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</si>
  <si>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</si>
  <si>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</si>
  <si>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</si>
  <si>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</si>
  <si>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</si>
  <si>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</si>
  <si>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</si>
  <si>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</si>
  <si>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</si>
  <si>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</si>
  <si>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</si>
  <si>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</si>
  <si>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</si>
  <si>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</si>
  <si>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</si>
  <si>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</si>
  <si>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</si>
  <si>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</si>
  <si>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</si>
  <si>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</si>
  <si>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</si>
  <si>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</si>
  <si>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</si>
  <si>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</si>
  <si>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</si>
  <si>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</si>
  <si>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</si>
  <si>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</si>
  <si>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</si>
  <si>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</si>
  <si>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</si>
  <si>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</si>
  <si>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</si>
  <si>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</si>
  <si>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</si>
  <si>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</si>
  <si>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</si>
  <si>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</si>
  <si>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</si>
  <si>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</si>
  <si>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</si>
  <si>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</si>
  <si>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</si>
  <si>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</si>
  <si>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</si>
  <si>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</si>
  <si>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</si>
  <si>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</si>
  <si>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</si>
  <si>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</si>
  <si>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</si>
  <si>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</si>
  <si>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</si>
  <si>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</si>
  <si>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</si>
  <si>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</si>
  <si>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</si>
  <si>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</si>
  <si>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</si>
  <si>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</si>
  <si>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</si>
  <si>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</si>
  <si>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</si>
  <si>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</si>
  <si>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</si>
  <si>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</si>
  <si>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</si>
  <si>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</si>
  <si>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</si>
  <si>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</si>
  <si>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</si>
  <si>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</si>
  <si>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</si>
  <si>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</si>
  <si>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</si>
  <si>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</si>
  <si>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</si>
  <si>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</si>
  <si>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</si>
  <si>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</si>
  <si>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</si>
  <si>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</si>
  <si>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</si>
  <si>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</si>
  <si>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</si>
  <si>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</si>
  <si>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</si>
  <si>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</si>
  <si>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</si>
  <si>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</si>
  <si>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</si>
  <si>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</si>
  <si>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</si>
  <si>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</si>
  <si>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</si>
  <si>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</si>
  <si>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</si>
  <si>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</si>
  <si>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</si>
  <si>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</si>
  <si>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</si>
  <si>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</si>
  <si>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</si>
  <si>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</si>
  <si>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</si>
  <si>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</si>
  <si>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</si>
  <si>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</si>
  <si>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</si>
  <si>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</si>
  <si>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</si>
  <si>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</si>
  <si>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</si>
  <si>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</si>
  <si>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</si>
  <si>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</si>
  <si>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</si>
  <si>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</si>
  <si>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</si>
  <si>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</si>
  <si>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</si>
  <si>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</si>
  <si>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</si>
  <si>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</si>
  <si>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</si>
  <si>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</si>
  <si>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</si>
  <si>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</si>
  <si>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</si>
  <si>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</si>
  <si>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</si>
  <si>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</si>
  <si>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</si>
  <si>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</si>
  <si>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</si>
  <si>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</si>
  <si>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</si>
  <si>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</si>
  <si>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</si>
  <si>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</si>
  <si>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</si>
  <si>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</si>
  <si>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</si>
  <si>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</si>
  <si>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</si>
  <si>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</si>
  <si>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</si>
  <si>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</si>
  <si>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</si>
  <si>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</si>
  <si>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</si>
  <si>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</si>
  <si>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</si>
  <si>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</si>
  <si>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</si>
  <si>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</si>
  <si>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</si>
  <si>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</si>
  <si>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</si>
  <si>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</si>
  <si>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</si>
  <si>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</si>
  <si>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</si>
  <si>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</si>
  <si>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</si>
  <si>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</si>
  <si>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</si>
  <si>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</si>
  <si>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</si>
  <si>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</si>
  <si>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</si>
  <si>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</si>
  <si>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</si>
  <si>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</si>
  <si>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</si>
  <si>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</si>
  <si>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</si>
  <si>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</si>
  <si>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</si>
  <si>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</si>
  <si>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</si>
  <si>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</si>
  <si>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</si>
  <si>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</si>
  <si>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</si>
  <si>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</si>
  <si>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</si>
  <si>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</si>
  <si>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</si>
  <si>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</si>
  <si>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</si>
  <si>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</si>
  <si>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</si>
  <si>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</si>
  <si>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</si>
  <si>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</si>
  <si>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</si>
  <si>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</si>
  <si>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</si>
  <si>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</si>
  <si>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</si>
  <si>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</si>
  <si>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</si>
  <si>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</si>
  <si>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</si>
  <si>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</si>
  <si>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</si>
  <si>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</si>
  <si>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</si>
  <si>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</si>
  <si>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</si>
  <si>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</si>
  <si>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</si>
  <si>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</si>
  <si>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</si>
  <si>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</si>
  <si>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</si>
  <si>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</si>
  <si>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</si>
  <si>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</si>
  <si>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</si>
  <si>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</si>
  <si>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</si>
  <si>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</si>
  <si>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</si>
  <si>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</si>
  <si>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</si>
  <si>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</si>
  <si>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</si>
  <si>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</si>
  <si>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</si>
  <si>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</si>
  <si>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</si>
  <si>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</si>
  <si>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</si>
  <si>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</si>
  <si>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</si>
  <si>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</si>
  <si>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</si>
  <si>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</si>
  <si>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</si>
  <si>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</si>
  <si>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</si>
  <si>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</si>
  <si>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</si>
  <si>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</si>
  <si>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</si>
  <si>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</si>
  <si>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</si>
  <si>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</si>
  <si>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</si>
  <si>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</si>
  <si>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</si>
  <si>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</si>
  <si>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</si>
  <si>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</si>
  <si>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</si>
  <si>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</si>
  <si>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</si>
  <si>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</si>
  <si>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</si>
  <si>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</si>
  <si>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</si>
  <si>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</si>
  <si>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</si>
  <si>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</si>
  <si>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</si>
  <si>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</si>
  <si>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</si>
  <si>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</si>
  <si>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</si>
  <si>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</si>
  <si>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</si>
  <si>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</si>
  <si>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</si>
  <si>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</si>
  <si>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</si>
  <si>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</si>
  <si>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</si>
  <si>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</si>
  <si>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</si>
  <si>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</si>
  <si>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</si>
  <si>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</si>
  <si>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</si>
  <si>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</si>
  <si>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</si>
  <si>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</si>
  <si>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</si>
  <si>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</si>
  <si>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</si>
  <si>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</si>
  <si>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</si>
  <si>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</si>
  <si>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</si>
  <si>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</si>
  <si>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</si>
  <si>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</si>
  <si>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</si>
  <si>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</si>
  <si>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</si>
  <si>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</si>
  <si>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</si>
  <si>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</si>
  <si>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</si>
  <si>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</si>
  <si>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</si>
  <si>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</si>
  <si>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</si>
  <si>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</si>
  <si>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</si>
  <si>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</si>
  <si>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</si>
  <si>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</si>
  <si>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</si>
  <si>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</si>
  <si>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</si>
  <si>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</si>
  <si>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</si>
  <si>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</si>
  <si>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</si>
  <si>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</si>
  <si>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</si>
  <si>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</si>
  <si>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</si>
  <si>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</si>
  <si>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</si>
  <si>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</si>
  <si>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</si>
  <si>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</si>
  <si>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</si>
  <si>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</si>
  <si>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</si>
  <si>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</si>
  <si>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</si>
  <si>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</si>
  <si>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</si>
  <si>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</si>
  <si>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</si>
  <si>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</si>
  <si>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</si>
  <si>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</si>
  <si>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</si>
  <si>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</si>
  <si>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</si>
  <si>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</si>
  <si>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</si>
  <si>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</si>
  <si>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</si>
  <si>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</si>
  <si>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</si>
  <si>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</si>
  <si>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</si>
  <si>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</si>
  <si>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</si>
  <si>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</si>
  <si>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</si>
  <si>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</si>
  <si>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</si>
  <si>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</si>
  <si>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</si>
  <si>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</si>
  <si>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</si>
  <si>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</si>
  <si>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</si>
  <si>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</si>
  <si>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</si>
  <si>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</si>
  <si>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</si>
  <si>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</si>
  <si>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</si>
  <si>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</si>
  <si>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</si>
  <si>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</si>
  <si>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</si>
  <si>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</si>
  <si>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</si>
  <si>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</si>
  <si>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</si>
  <si>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</si>
  <si>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</si>
  <si>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</si>
  <si>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</si>
  <si>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</si>
  <si>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</si>
  <si>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</si>
  <si>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</si>
  <si>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</si>
  <si>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</si>
  <si>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</si>
  <si>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</si>
  <si>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</si>
  <si>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</si>
  <si>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</si>
  <si>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</si>
  <si>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</si>
  <si>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</si>
  <si>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</si>
  <si>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</si>
  <si>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</si>
  <si>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</si>
  <si>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</si>
  <si>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</si>
  <si>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</si>
  <si>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</si>
  <si>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</si>
  <si>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</si>
  <si>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</si>
  <si>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</si>
  <si>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</si>
  <si>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</si>
  <si>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</si>
  <si>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</si>
  <si>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</si>
  <si>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</si>
  <si>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</si>
  <si>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</si>
  <si>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</si>
  <si>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</si>
  <si>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</si>
  <si>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</si>
  <si>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</si>
  <si>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</si>
  <si>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</si>
  <si>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</si>
  <si>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</si>
  <si>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</si>
  <si>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</si>
  <si>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</si>
  <si>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</si>
  <si>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</si>
  <si>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</si>
  <si>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</si>
  <si>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</si>
  <si>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</si>
  <si>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</si>
  <si>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</si>
  <si>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</si>
  <si>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</si>
  <si>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</si>
  <si>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</si>
  <si>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</si>
  <si>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</si>
  <si>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</si>
  <si>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</si>
  <si>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</si>
  <si>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</si>
  <si>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</si>
  <si>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</si>
  <si>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</si>
  <si>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</si>
  <si>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</si>
  <si>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</si>
  <si>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</si>
  <si>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</si>
  <si>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</si>
  <si>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</si>
  <si>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</si>
  <si>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</si>
  <si>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</si>
  <si>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</si>
  <si>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</si>
  <si>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</si>
  <si>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</si>
  <si>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</si>
  <si>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</si>
  <si>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</si>
  <si>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</si>
  <si>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</si>
  <si>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</si>
  <si>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</si>
  <si>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</si>
  <si>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</si>
  <si>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</si>
  <si>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</si>
  <si>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</si>
  <si>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</si>
  <si>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</si>
  <si>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</si>
  <si>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</si>
  <si>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</si>
  <si>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</si>
  <si>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</si>
  <si>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</si>
  <si>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</si>
  <si>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</si>
  <si>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</si>
  <si>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</si>
  <si>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</si>
  <si>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</si>
  <si>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</si>
  <si>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</si>
  <si>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</si>
  <si>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</si>
  <si>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</si>
  <si>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</si>
  <si>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</si>
  <si>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</si>
  <si>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</si>
  <si>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</si>
  <si>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</si>
  <si>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</si>
  <si>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</si>
  <si>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</si>
  <si>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</si>
  <si>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</si>
  <si>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</si>
  <si>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</si>
  <si>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</si>
  <si>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</si>
  <si>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</si>
  <si>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</si>
  <si>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</si>
  <si>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</si>
  <si>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</si>
  <si>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</si>
  <si>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</si>
  <si>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</si>
  <si>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</si>
  <si>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</si>
  <si>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</si>
  <si>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</si>
  <si>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</si>
  <si>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</si>
  <si>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</si>
  <si>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</si>
  <si>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</si>
  <si>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</si>
  <si>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</si>
  <si>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</si>
  <si>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</si>
  <si>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</si>
  <si>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</si>
  <si>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</si>
  <si>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10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</si>
  <si>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</si>
  <si>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</si>
  <si>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</si>
  <si>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</si>
  <si>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</si>
  <si>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</si>
  <si>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</si>
  <si>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</si>
  <si>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 ลำพยา 3 เก่า วันที่ 1-31  พฤษาคม  2568</t>
  </si>
  <si>
    <t>สรุปยอดขาย บูธ  ลำพยา 3 เก่า วันที่ 1-31  พฤษาคม  2568</t>
  </si>
  <si>
    <t>บูธ  ลำพยา 3 เก่า วันที่ 1-31 พฤษาคม  2568</t>
  </si>
  <si>
    <t>ขนมปังหมูหยองพริเผา 95 กรัม</t>
  </si>
  <si>
    <t>โยกลำ 3 ห</t>
  </si>
  <si>
    <t>ชินฟ่อนเค้กสอดไส้ครีมมะพร้าว  ส้มล้วน</t>
  </si>
  <si>
    <t>มูสชาไทยพุดดิ้ง 130 กรัม</t>
  </si>
  <si>
    <t>เค้กเผือกครีมนมสด 110 กรัม</t>
  </si>
  <si>
    <t>แซนวิชปูอัด 120 กรัม</t>
  </si>
  <si>
    <t>โยก</t>
  </si>
  <si>
    <t>โยกลำ 3ห</t>
  </si>
  <si>
    <t>แถม</t>
  </si>
  <si>
    <t>เค้กทุเรียน 80 กรัม</t>
  </si>
  <si>
    <t>ค่าไฟ</t>
  </si>
  <si>
    <t>เค้กทุเรียน 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</si>
</sst>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3" sqref="B253"/>
      <selection pane="bottomLeft" activeCell="B253" sqref="B25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Q23" activePane="bottomRight" state="frozen"/>
      <selection activeCell="L256" sqref="L256"/>
      <selection pane="topRight" activeCell="L256" sqref="L256"/>
      <selection pane="bottomLeft" activeCell="L256" sqref="L256"/>
      <selection pane="bottomRight" activeCell="Y48" sqref="Y4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0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92"/>
      <c r="P2" s="68"/>
      <c r="Q2" s="124" t="s">
        <v>1428</v>
      </c>
      <c r="R2" s="124"/>
      <c r="S2" s="124"/>
      <c r="T2" s="124"/>
      <c r="U2" s="124"/>
      <c r="V2" s="124"/>
      <c r="W2" s="124"/>
      <c r="X2" s="124"/>
      <c r="Y2" s="124"/>
      <c r="Z2" s="124"/>
      <c r="AA2" s="94"/>
      <c r="AB2" s="94"/>
    </row>
    <row r="3" spans="1:29" s="5" customFormat="1" ht="24.6" customHeight="1" x14ac:dyDescent="0.55000000000000004">
      <c r="A3" s="130" t="s">
        <v>1</v>
      </c>
      <c r="B3" s="130" t="s">
        <v>1354</v>
      </c>
      <c r="C3" s="130" t="s">
        <v>2</v>
      </c>
      <c r="D3" s="130" t="s">
        <v>1355</v>
      </c>
      <c r="E3" s="130" t="s">
        <v>3</v>
      </c>
      <c r="F3" s="130" t="s">
        <v>4</v>
      </c>
      <c r="G3" s="130" t="s">
        <v>5</v>
      </c>
      <c r="H3" s="77" t="s">
        <v>6</v>
      </c>
      <c r="I3" s="131" t="s">
        <v>273</v>
      </c>
      <c r="J3" s="130" t="s">
        <v>7</v>
      </c>
      <c r="K3" s="167" t="s">
        <v>8</v>
      </c>
      <c r="L3" s="167"/>
      <c r="M3" s="167"/>
      <c r="N3" s="130" t="s">
        <v>9</v>
      </c>
      <c r="O3" s="168" t="s">
        <v>274</v>
      </c>
      <c r="P3" s="170" t="s">
        <v>275</v>
      </c>
      <c r="Q3" s="127" t="s">
        <v>214</v>
      </c>
      <c r="R3" s="127" t="s">
        <v>215</v>
      </c>
      <c r="S3" s="127" t="s">
        <v>10</v>
      </c>
      <c r="T3" s="127" t="s">
        <v>216</v>
      </c>
      <c r="U3" s="127" t="s">
        <v>217</v>
      </c>
      <c r="V3" s="125" t="s">
        <v>218</v>
      </c>
      <c r="W3" s="125" t="s">
        <v>219</v>
      </c>
      <c r="X3" s="125" t="s">
        <v>220</v>
      </c>
      <c r="Y3" s="127" t="s">
        <v>221</v>
      </c>
      <c r="Z3" s="128" t="s">
        <v>222</v>
      </c>
      <c r="AA3" s="163" t="s">
        <v>1361</v>
      </c>
      <c r="AB3" s="164" t="s">
        <v>1362</v>
      </c>
    </row>
    <row r="4" spans="1:29" s="5" customFormat="1" ht="24.6" customHeight="1" x14ac:dyDescent="0.55000000000000004">
      <c r="A4" s="130"/>
      <c r="B4" s="130"/>
      <c r="C4" s="130"/>
      <c r="D4" s="130"/>
      <c r="E4" s="130"/>
      <c r="F4" s="130"/>
      <c r="G4" s="130"/>
      <c r="H4" s="77" t="s">
        <v>11</v>
      </c>
      <c r="I4" s="132"/>
      <c r="J4" s="130"/>
      <c r="K4" s="63" t="s">
        <v>12</v>
      </c>
      <c r="L4" s="42" t="s">
        <v>13</v>
      </c>
      <c r="M4" s="63" t="s">
        <v>14</v>
      </c>
      <c r="N4" s="130"/>
      <c r="O4" s="169"/>
      <c r="P4" s="171"/>
      <c r="Q4" s="127"/>
      <c r="R4" s="127"/>
      <c r="S4" s="127"/>
      <c r="T4" s="127"/>
      <c r="U4" s="127"/>
      <c r="V4" s="126"/>
      <c r="W4" s="126"/>
      <c r="X4" s="126"/>
      <c r="Y4" s="127"/>
      <c r="Z4" s="129"/>
      <c r="AA4" s="163"/>
      <c r="AB4" s="16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80</v>
      </c>
      <c r="G5" s="43">
        <f t="shared" ref="G5:G85" si="0">+E5+F5</f>
        <v>93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4350</v>
      </c>
      <c r="N5" s="19"/>
      <c r="O5" s="122">
        <v>18.97</v>
      </c>
      <c r="P5" s="79">
        <f>+K5*O5</f>
        <v>1650.3899999999999</v>
      </c>
      <c r="Q5" s="45">
        <v>1</v>
      </c>
      <c r="R5" s="46">
        <f>+'1'!N262</f>
        <v>4145</v>
      </c>
      <c r="S5" s="46">
        <f>+'1'!N267</f>
        <v>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1270</v>
      </c>
      <c r="X5" s="46">
        <f>+R5-S5-T5-U5-V5-W5</f>
        <v>2860</v>
      </c>
      <c r="Y5" s="46">
        <f>+'1'!N269</f>
        <v>2860</v>
      </c>
      <c r="Z5" s="47">
        <f>+Y5-X5</f>
        <v>0</v>
      </c>
      <c r="AA5" s="123" t="s">
        <v>1365</v>
      </c>
      <c r="AB5" s="47">
        <f>+W5+Y5</f>
        <v>4130</v>
      </c>
      <c r="AC5" s="58">
        <f>+W5+Y5+Z5</f>
        <v>4130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180</v>
      </c>
      <c r="G6" s="43">
        <f t="shared" si="0"/>
        <v>204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5</v>
      </c>
      <c r="J6" s="43">
        <f t="shared" ref="J6:J69" si="1">E6+F6-H6-K6-I6</f>
        <v>28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171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17100</v>
      </c>
      <c r="N6" s="19"/>
      <c r="O6" s="122">
        <v>36.43</v>
      </c>
      <c r="P6" s="79">
        <f t="shared" ref="P6:P70" si="2">+K6*O6</f>
        <v>6229.53</v>
      </c>
      <c r="Q6" s="45">
        <v>2</v>
      </c>
      <c r="R6" s="46">
        <f>+'2'!N262</f>
        <v>3250</v>
      </c>
      <c r="S6" s="46">
        <f>+'2'!N267</f>
        <v>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300</v>
      </c>
      <c r="X6" s="46">
        <f>+R6-S6-T6-U6-V6-W6</f>
        <v>2935</v>
      </c>
      <c r="Y6" s="46">
        <f>+'2'!N269</f>
        <v>2935</v>
      </c>
      <c r="Z6" s="47">
        <f t="shared" ref="Z6:Z35" si="3">+Y6-X6</f>
        <v>0</v>
      </c>
      <c r="AA6" s="123" t="s">
        <v>1366</v>
      </c>
      <c r="AB6" s="47">
        <f t="shared" ref="AB6:AB35" si="4">+W6+Y6</f>
        <v>3235</v>
      </c>
      <c r="AC6" s="58">
        <f t="shared" ref="AC6:AC35" si="5">+W6+Y6+Z6</f>
        <v>3235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4570</v>
      </c>
      <c r="S7" s="46">
        <f>+'3'!N267</f>
        <v>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1650</v>
      </c>
      <c r="X7" s="46">
        <f>+R7-S7-T7-U7-V7-W7</f>
        <v>2905</v>
      </c>
      <c r="Y7" s="46">
        <f>+'3'!N269</f>
        <v>2905</v>
      </c>
      <c r="Z7" s="47">
        <f>+Y7-X7</f>
        <v>0</v>
      </c>
      <c r="AA7" s="98" t="s">
        <v>1367</v>
      </c>
      <c r="AB7" s="47">
        <f>+W7+Y7</f>
        <v>4555</v>
      </c>
      <c r="AC7" s="58">
        <f t="shared" si="5"/>
        <v>4555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5140</v>
      </c>
      <c r="S8" s="46">
        <f>+'4'!N267</f>
        <v>100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2160</v>
      </c>
      <c r="X8" s="46">
        <f t="shared" ref="X8" si="6">+R8-S8-T8-U8-V8-W8</f>
        <v>2865</v>
      </c>
      <c r="Y8" s="46">
        <f>+'4'!N269</f>
        <v>2865</v>
      </c>
      <c r="Z8" s="47">
        <f t="shared" si="3"/>
        <v>0</v>
      </c>
      <c r="AA8" s="98" t="s">
        <v>1368</v>
      </c>
      <c r="AB8" s="47">
        <f t="shared" si="4"/>
        <v>5025</v>
      </c>
      <c r="AC8" s="58">
        <f t="shared" si="5"/>
        <v>5025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5585</v>
      </c>
      <c r="S9" s="46">
        <f>+'5'!N267</f>
        <v>200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965</v>
      </c>
      <c r="X9" s="46">
        <f t="shared" ref="X9:X34" si="7">+R9-S9-T9-U9-V9-W9</f>
        <v>4405</v>
      </c>
      <c r="Y9" s="46">
        <f>+'5'!N269</f>
        <v>4405</v>
      </c>
      <c r="Z9" s="47">
        <f t="shared" si="3"/>
        <v>0</v>
      </c>
      <c r="AA9" s="123" t="s">
        <v>1369</v>
      </c>
      <c r="AB9" s="47">
        <f t="shared" si="4"/>
        <v>5370</v>
      </c>
      <c r="AC9" s="58">
        <f t="shared" si="5"/>
        <v>5370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3910</v>
      </c>
      <c r="S10" s="46">
        <f>+'6'!N267</f>
        <v>50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560</v>
      </c>
      <c r="X10" s="46">
        <f t="shared" si="7"/>
        <v>3285</v>
      </c>
      <c r="Y10" s="46">
        <f>+'6'!N269</f>
        <v>3285</v>
      </c>
      <c r="Z10" s="47">
        <f t="shared" si="3"/>
        <v>0</v>
      </c>
      <c r="AA10" s="123" t="s">
        <v>1363</v>
      </c>
      <c r="AB10" s="47">
        <f t="shared" si="4"/>
        <v>3845</v>
      </c>
      <c r="AC10" s="58">
        <f t="shared" si="5"/>
        <v>3845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80</v>
      </c>
      <c r="G11" s="43">
        <f t="shared" si="0"/>
        <v>92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3850</v>
      </c>
      <c r="N11" s="19"/>
      <c r="O11" s="122">
        <v>19.36</v>
      </c>
      <c r="P11" s="79">
        <f t="shared" si="2"/>
        <v>1490.72</v>
      </c>
      <c r="Q11" s="45">
        <v>7</v>
      </c>
      <c r="R11" s="46">
        <f>+'7'!N262</f>
        <v>3580</v>
      </c>
      <c r="S11" s="46">
        <f>+'7'!N267</f>
        <v>100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275</v>
      </c>
      <c r="X11" s="46">
        <f t="shared" si="7"/>
        <v>3190</v>
      </c>
      <c r="Y11" s="46">
        <f>+'7'!N269</f>
        <v>3190</v>
      </c>
      <c r="Z11" s="47">
        <f t="shared" si="3"/>
        <v>0</v>
      </c>
      <c r="AA11" s="123" t="s">
        <v>1364</v>
      </c>
      <c r="AB11" s="47">
        <f t="shared" si="4"/>
        <v>3465</v>
      </c>
      <c r="AC11" s="58">
        <f t="shared" si="5"/>
        <v>3465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5275</v>
      </c>
      <c r="S12" s="46">
        <f>+'8'!N267</f>
        <v>50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975</v>
      </c>
      <c r="X12" s="46">
        <f t="shared" si="7"/>
        <v>4235</v>
      </c>
      <c r="Y12" s="46">
        <f>+'8'!N269</f>
        <v>4235</v>
      </c>
      <c r="Z12" s="47">
        <f t="shared" si="3"/>
        <v>0</v>
      </c>
      <c r="AA12" s="123" t="s">
        <v>1365</v>
      </c>
      <c r="AB12" s="47">
        <f t="shared" si="4"/>
        <v>5210</v>
      </c>
      <c r="AC12" s="58">
        <f t="shared" si="5"/>
        <v>5210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9">
        <f t="shared" si="2"/>
        <v>0</v>
      </c>
      <c r="Q13" s="45">
        <v>9</v>
      </c>
      <c r="R13" s="46">
        <f>+'9'!N262</f>
        <v>1835</v>
      </c>
      <c r="S13" s="46">
        <f>+'9'!N267</f>
        <v>50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825</v>
      </c>
      <c r="X13" s="46">
        <f>+R13-S13-T13-U13-V13-W13</f>
        <v>945</v>
      </c>
      <c r="Y13" s="46">
        <f>+'9'!N269</f>
        <v>945</v>
      </c>
      <c r="Z13" s="47">
        <f t="shared" si="3"/>
        <v>0</v>
      </c>
      <c r="AA13" s="123" t="s">
        <v>1366</v>
      </c>
      <c r="AB13" s="47">
        <f t="shared" si="4"/>
        <v>1770</v>
      </c>
      <c r="AC13" s="58">
        <f t="shared" si="5"/>
        <v>1770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9">
        <f t="shared" si="2"/>
        <v>0</v>
      </c>
      <c r="Q14" s="45">
        <v>10</v>
      </c>
      <c r="R14" s="46">
        <f>+'10'!N262</f>
        <v>3510</v>
      </c>
      <c r="S14" s="46">
        <f>+'10'!N267</f>
        <v>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1680</v>
      </c>
      <c r="X14" s="46">
        <f t="shared" si="7"/>
        <v>1765</v>
      </c>
      <c r="Y14" s="46">
        <f>+'10'!N269</f>
        <v>1765</v>
      </c>
      <c r="Z14" s="47">
        <f t="shared" si="3"/>
        <v>0</v>
      </c>
      <c r="AA14" s="98" t="s">
        <v>1367</v>
      </c>
      <c r="AB14" s="47">
        <f t="shared" si="4"/>
        <v>3445</v>
      </c>
      <c r="AC14" s="58">
        <f t="shared" si="5"/>
        <v>3445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2">
        <v>22.41</v>
      </c>
      <c r="P15" s="79">
        <f t="shared" si="2"/>
        <v>0</v>
      </c>
      <c r="Q15" s="45">
        <v>11</v>
      </c>
      <c r="R15" s="46">
        <f>+'11'!N262</f>
        <v>5880</v>
      </c>
      <c r="S15" s="46">
        <f>+'11'!N267</f>
        <v>50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2445</v>
      </c>
      <c r="X15" s="46">
        <f t="shared" si="7"/>
        <v>3370</v>
      </c>
      <c r="Y15" s="46">
        <f>+'11'!N269</f>
        <v>3370</v>
      </c>
      <c r="Z15" s="47">
        <f t="shared" si="3"/>
        <v>0</v>
      </c>
      <c r="AA15" s="98" t="s">
        <v>1368</v>
      </c>
      <c r="AB15" s="47">
        <f t="shared" si="4"/>
        <v>5815</v>
      </c>
      <c r="AC15" s="58">
        <f t="shared" si="5"/>
        <v>5815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5710</v>
      </c>
      <c r="S16" s="46">
        <f>+'12'!N267</f>
        <v>150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1555</v>
      </c>
      <c r="X16" s="46">
        <f t="shared" si="7"/>
        <v>3990</v>
      </c>
      <c r="Y16" s="46">
        <f>+'12'!N269</f>
        <v>3990</v>
      </c>
      <c r="Z16" s="47">
        <f t="shared" si="3"/>
        <v>0</v>
      </c>
      <c r="AA16" s="123" t="s">
        <v>1369</v>
      </c>
      <c r="AB16" s="47">
        <f t="shared" si="4"/>
        <v>5545</v>
      </c>
      <c r="AC16" s="58">
        <f t="shared" si="5"/>
        <v>5545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9">
        <f t="shared" si="2"/>
        <v>0</v>
      </c>
      <c r="Q17" s="45">
        <v>13</v>
      </c>
      <c r="R17" s="46">
        <f>+'13'!N262</f>
        <v>3215</v>
      </c>
      <c r="S17" s="46">
        <f>+'13'!N267</f>
        <v>50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830</v>
      </c>
      <c r="X17" s="46">
        <f>+R17-S17-T17-U17-V17-W17</f>
        <v>2320</v>
      </c>
      <c r="Y17" s="46">
        <f>+'13'!N269</f>
        <v>2320</v>
      </c>
      <c r="Z17" s="47">
        <f t="shared" si="3"/>
        <v>0</v>
      </c>
      <c r="AA17" s="123" t="s">
        <v>1363</v>
      </c>
      <c r="AB17" s="47">
        <f t="shared" si="4"/>
        <v>3150</v>
      </c>
      <c r="AC17" s="58">
        <f t="shared" si="5"/>
        <v>3150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90</v>
      </c>
      <c r="G18" s="43">
        <f t="shared" si="0"/>
        <v>97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88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4400</v>
      </c>
      <c r="N18" s="19"/>
      <c r="O18" s="122">
        <v>19.12</v>
      </c>
      <c r="P18" s="79">
        <f t="shared" si="2"/>
        <v>1682.5600000000002</v>
      </c>
      <c r="Q18" s="45">
        <v>14</v>
      </c>
      <c r="R18" s="46">
        <f>+'14'!N262</f>
        <v>2095</v>
      </c>
      <c r="S18" s="46">
        <f>+'14'!N267</f>
        <v>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935</v>
      </c>
      <c r="X18" s="46">
        <f t="shared" si="7"/>
        <v>1145</v>
      </c>
      <c r="Y18" s="46">
        <f>+'14'!N269</f>
        <v>1145</v>
      </c>
      <c r="Z18" s="47">
        <f t="shared" si="3"/>
        <v>0</v>
      </c>
      <c r="AA18" s="123" t="s">
        <v>1364</v>
      </c>
      <c r="AB18" s="99">
        <f t="shared" si="4"/>
        <v>2080</v>
      </c>
      <c r="AC18" s="58">
        <f t="shared" si="5"/>
        <v>2080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9">
        <f t="shared" si="2"/>
        <v>0</v>
      </c>
      <c r="Q19" s="45">
        <v>15</v>
      </c>
      <c r="R19" s="46">
        <f>+'15'!N262</f>
        <v>2545</v>
      </c>
      <c r="S19" s="46">
        <f>+'15'!N267</f>
        <v>50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250</v>
      </c>
      <c r="X19" s="46">
        <f t="shared" si="7"/>
        <v>2230</v>
      </c>
      <c r="Y19" s="46">
        <f>+'15'!N269</f>
        <v>2230</v>
      </c>
      <c r="Z19" s="47">
        <f t="shared" si="3"/>
        <v>0</v>
      </c>
      <c r="AA19" s="123" t="s">
        <v>1365</v>
      </c>
      <c r="AB19" s="47">
        <f t="shared" si="4"/>
        <v>2480</v>
      </c>
      <c r="AC19" s="58">
        <f t="shared" si="5"/>
        <v>2480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14</v>
      </c>
      <c r="G20" s="43">
        <f t="shared" si="0"/>
        <v>16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845</v>
      </c>
      <c r="N20" s="19"/>
      <c r="O20" s="90">
        <v>22.25</v>
      </c>
      <c r="P20" s="79">
        <f t="shared" si="2"/>
        <v>289.25</v>
      </c>
      <c r="Q20" s="45">
        <v>16</v>
      </c>
      <c r="R20" s="46">
        <f>+'16'!N262</f>
        <v>2755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530</v>
      </c>
      <c r="X20" s="46">
        <f t="shared" si="7"/>
        <v>2210</v>
      </c>
      <c r="Y20" s="46">
        <f>+'16'!N269</f>
        <v>2210</v>
      </c>
      <c r="Z20" s="47">
        <f t="shared" si="3"/>
        <v>0</v>
      </c>
      <c r="AA20" s="123" t="s">
        <v>1366</v>
      </c>
      <c r="AB20" s="47">
        <f t="shared" si="4"/>
        <v>2740</v>
      </c>
      <c r="AC20" s="58">
        <f t="shared" si="5"/>
        <v>2740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2806</v>
      </c>
      <c r="S21" s="46">
        <f>+'17'!N267</f>
        <v>56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430</v>
      </c>
      <c r="X21" s="46">
        <f t="shared" si="7"/>
        <v>2305</v>
      </c>
      <c r="Y21" s="46">
        <f>+'17'!N269</f>
        <v>2305</v>
      </c>
      <c r="Z21" s="47">
        <f t="shared" si="3"/>
        <v>0</v>
      </c>
      <c r="AA21" s="98" t="s">
        <v>1367</v>
      </c>
      <c r="AB21" s="47">
        <f t="shared" si="4"/>
        <v>2735</v>
      </c>
      <c r="AC21" s="58">
        <f t="shared" si="5"/>
        <v>2735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15</v>
      </c>
      <c r="G22" s="43">
        <f t="shared" si="0"/>
        <v>17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1700</v>
      </c>
      <c r="N22" s="19"/>
      <c r="O22" s="122">
        <v>27.98</v>
      </c>
      <c r="P22" s="79">
        <f t="shared" si="2"/>
        <v>475.66</v>
      </c>
      <c r="Q22" s="45">
        <v>18</v>
      </c>
      <c r="R22" s="46">
        <f>+'18'!N262</f>
        <v>3985</v>
      </c>
      <c r="S22" s="46">
        <f>+'18'!N267</f>
        <v>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730</v>
      </c>
      <c r="X22" s="46">
        <f t="shared" si="7"/>
        <v>3240</v>
      </c>
      <c r="Y22" s="46">
        <f>+'18'!N269</f>
        <v>3240</v>
      </c>
      <c r="Z22" s="47">
        <f t="shared" si="3"/>
        <v>0</v>
      </c>
      <c r="AA22" s="98" t="s">
        <v>1368</v>
      </c>
      <c r="AB22" s="47">
        <f t="shared" si="4"/>
        <v>3970</v>
      </c>
      <c r="AC22" s="58">
        <f t="shared" si="5"/>
        <v>3970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9">
        <f t="shared" si="2"/>
        <v>0</v>
      </c>
      <c r="Q23" s="45">
        <v>19</v>
      </c>
      <c r="R23" s="46">
        <f>+'19'!N262</f>
        <v>1924</v>
      </c>
      <c r="S23" s="46">
        <f>+'19'!N267</f>
        <v>14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230</v>
      </c>
      <c r="X23" s="46">
        <f t="shared" si="7"/>
        <v>1665</v>
      </c>
      <c r="Y23" s="46">
        <f>+'19'!N269</f>
        <v>1665</v>
      </c>
      <c r="Z23" s="47">
        <f t="shared" si="3"/>
        <v>0</v>
      </c>
      <c r="AA23" s="123" t="s">
        <v>1369</v>
      </c>
      <c r="AB23" s="47">
        <f t="shared" si="4"/>
        <v>1895</v>
      </c>
      <c r="AC23" s="58">
        <f t="shared" si="5"/>
        <v>1895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2">
        <v>38.659999999999997</v>
      </c>
      <c r="P24" s="79">
        <f t="shared" si="2"/>
        <v>0</v>
      </c>
      <c r="Q24" s="45">
        <v>20</v>
      </c>
      <c r="R24" s="46">
        <f>+'20'!N262</f>
        <v>1315</v>
      </c>
      <c r="S24" s="46">
        <f>+'20'!N267</f>
        <v>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380</v>
      </c>
      <c r="X24" s="46">
        <f t="shared" si="7"/>
        <v>920</v>
      </c>
      <c r="Y24" s="46">
        <f>+'20'!N269</f>
        <v>920</v>
      </c>
      <c r="Z24" s="47">
        <f t="shared" si="3"/>
        <v>0</v>
      </c>
      <c r="AA24" s="123" t="s">
        <v>1363</v>
      </c>
      <c r="AB24" s="47">
        <f t="shared" si="4"/>
        <v>1300</v>
      </c>
      <c r="AC24" s="58">
        <f t="shared" si="5"/>
        <v>1300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1889</v>
      </c>
      <c r="S25" s="46">
        <f>+'21'!N267</f>
        <v>64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550</v>
      </c>
      <c r="X25" s="46">
        <f t="shared" si="7"/>
        <v>1260</v>
      </c>
      <c r="Y25" s="46">
        <f>+'21'!N269</f>
        <v>1260</v>
      </c>
      <c r="Z25" s="47">
        <f t="shared" si="3"/>
        <v>0</v>
      </c>
      <c r="AA25" s="123" t="s">
        <v>1364</v>
      </c>
      <c r="AB25" s="47">
        <f t="shared" si="4"/>
        <v>1810</v>
      </c>
      <c r="AC25" s="58">
        <f t="shared" si="5"/>
        <v>1810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9">
        <f t="shared" si="2"/>
        <v>0</v>
      </c>
      <c r="Q26" s="45">
        <v>22</v>
      </c>
      <c r="R26" s="46">
        <f>+'22'!N262</f>
        <v>1920</v>
      </c>
      <c r="S26" s="46">
        <f>+'22'!N267</f>
        <v>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400</v>
      </c>
      <c r="X26" s="46">
        <f t="shared" si="7"/>
        <v>1505</v>
      </c>
      <c r="Y26" s="46">
        <f>+'22'!N269</f>
        <v>1505</v>
      </c>
      <c r="Z26" s="47">
        <f t="shared" si="3"/>
        <v>0</v>
      </c>
      <c r="AA26" s="123" t="s">
        <v>1365</v>
      </c>
      <c r="AB26" s="47">
        <f t="shared" si="4"/>
        <v>1905</v>
      </c>
      <c r="AC26" s="58">
        <f t="shared" si="5"/>
        <v>1905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9">
        <f t="shared" si="2"/>
        <v>0</v>
      </c>
      <c r="Q27" s="45">
        <v>23</v>
      </c>
      <c r="R27" s="46">
        <f>+'23'!N262</f>
        <v>4625</v>
      </c>
      <c r="S27" s="46">
        <f>+'23'!N267</f>
        <v>50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1660</v>
      </c>
      <c r="X27" s="46">
        <f>+R27-S27-T27-U27-V27-W27</f>
        <v>2900</v>
      </c>
      <c r="Y27" s="46">
        <f>+'23'!N269</f>
        <v>2900</v>
      </c>
      <c r="Z27" s="47">
        <f>+Y27-X27</f>
        <v>0</v>
      </c>
      <c r="AA27" s="123" t="s">
        <v>1366</v>
      </c>
      <c r="AB27" s="47">
        <f t="shared" si="4"/>
        <v>4560</v>
      </c>
      <c r="AC27" s="58">
        <f t="shared" si="5"/>
        <v>4560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10</v>
      </c>
      <c r="G28" s="43">
        <f t="shared" si="0"/>
        <v>18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1800</v>
      </c>
      <c r="N28" s="19"/>
      <c r="O28" s="122">
        <v>30.86</v>
      </c>
      <c r="P28" s="79">
        <f t="shared" si="2"/>
        <v>555.48</v>
      </c>
      <c r="Q28" s="45">
        <v>24</v>
      </c>
      <c r="R28" s="46">
        <f>+'24'!N262</f>
        <v>4450</v>
      </c>
      <c r="S28" s="46">
        <f>+'24'!N267</f>
        <v>55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1280</v>
      </c>
      <c r="X28" s="46">
        <f t="shared" si="7"/>
        <v>3100</v>
      </c>
      <c r="Y28" s="46">
        <f>+'24'!N269</f>
        <v>3100</v>
      </c>
      <c r="Z28" s="47">
        <f t="shared" si="3"/>
        <v>0</v>
      </c>
      <c r="AA28" s="98" t="s">
        <v>1367</v>
      </c>
      <c r="AB28" s="47">
        <f t="shared" si="4"/>
        <v>4380</v>
      </c>
      <c r="AC28" s="58">
        <f t="shared" si="5"/>
        <v>4380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9">
        <f t="shared" si="2"/>
        <v>0</v>
      </c>
      <c r="Q29" s="45">
        <v>25</v>
      </c>
      <c r="R29" s="46">
        <f>+'25'!N262</f>
        <v>4040</v>
      </c>
      <c r="S29" s="46">
        <f>+'25'!N267</f>
        <v>50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690</v>
      </c>
      <c r="X29" s="46">
        <f t="shared" si="7"/>
        <v>3285</v>
      </c>
      <c r="Y29" s="46">
        <f>+'25'!N269</f>
        <v>3285</v>
      </c>
      <c r="Z29" s="47">
        <f t="shared" si="3"/>
        <v>0</v>
      </c>
      <c r="AA29" s="98" t="s">
        <v>1368</v>
      </c>
      <c r="AB29" s="47">
        <f t="shared" si="4"/>
        <v>3975</v>
      </c>
      <c r="AC29" s="58">
        <f t="shared" si="5"/>
        <v>3975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9">
        <f t="shared" si="2"/>
        <v>0</v>
      </c>
      <c r="Q30" s="45">
        <v>26</v>
      </c>
      <c r="R30" s="46">
        <f>+'26'!N262</f>
        <v>1760</v>
      </c>
      <c r="S30" s="46">
        <f>+'26'!N267</f>
        <v>115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870</v>
      </c>
      <c r="X30" s="46">
        <f t="shared" si="7"/>
        <v>760</v>
      </c>
      <c r="Y30" s="46">
        <f>+'26'!N269</f>
        <v>760</v>
      </c>
      <c r="Z30" s="47">
        <f t="shared" si="3"/>
        <v>0</v>
      </c>
      <c r="AA30" s="123" t="s">
        <v>1369</v>
      </c>
      <c r="AB30" s="47">
        <f t="shared" si="4"/>
        <v>1630</v>
      </c>
      <c r="AC30" s="58">
        <f t="shared" si="5"/>
        <v>1630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180</v>
      </c>
      <c r="G31" s="43">
        <f t="shared" si="0"/>
        <v>180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25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155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15500</v>
      </c>
      <c r="N31" s="19"/>
      <c r="O31" s="122">
        <v>34.64</v>
      </c>
      <c r="P31" s="79">
        <f t="shared" si="2"/>
        <v>5369.2</v>
      </c>
      <c r="Q31" s="45">
        <v>27</v>
      </c>
      <c r="R31" s="46">
        <f>+'27'!N262</f>
        <v>2170</v>
      </c>
      <c r="S31" s="46">
        <f>+'27'!N267</f>
        <v>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220</v>
      </c>
      <c r="X31" s="46">
        <f t="shared" si="7"/>
        <v>1935</v>
      </c>
      <c r="Y31" s="46">
        <f>+'27'!N269</f>
        <v>1935</v>
      </c>
      <c r="Z31" s="47">
        <f t="shared" si="3"/>
        <v>0</v>
      </c>
      <c r="AA31" s="123" t="s">
        <v>1363</v>
      </c>
      <c r="AB31" s="47">
        <f t="shared" si="4"/>
        <v>2155</v>
      </c>
      <c r="AC31" s="58">
        <f t="shared" si="5"/>
        <v>2155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6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24</v>
      </c>
      <c r="G32" s="43">
        <f t="shared" si="0"/>
        <v>30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3640</v>
      </c>
      <c r="N32" s="19"/>
      <c r="O32" s="90">
        <v>46.37</v>
      </c>
      <c r="P32" s="79">
        <f t="shared" si="2"/>
        <v>1298.3599999999999</v>
      </c>
      <c r="Q32" s="45">
        <v>28</v>
      </c>
      <c r="R32" s="46">
        <f>+'28'!N262</f>
        <v>2140</v>
      </c>
      <c r="S32" s="46">
        <f>+'28'!N267</f>
        <v>100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600</v>
      </c>
      <c r="X32" s="46">
        <f t="shared" si="7"/>
        <v>1440</v>
      </c>
      <c r="Y32" s="46">
        <f>+'28'!N269</f>
        <v>1440</v>
      </c>
      <c r="Z32" s="47">
        <f t="shared" si="3"/>
        <v>0</v>
      </c>
      <c r="AA32" s="123" t="s">
        <v>1364</v>
      </c>
      <c r="AB32" s="47">
        <f t="shared" si="4"/>
        <v>2040</v>
      </c>
      <c r="AC32" s="58">
        <f t="shared" si="5"/>
        <v>2040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24</v>
      </c>
      <c r="G33" s="43">
        <f t="shared" si="0"/>
        <v>27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3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24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3120</v>
      </c>
      <c r="N33" s="19"/>
      <c r="O33" s="90">
        <v>38.9</v>
      </c>
      <c r="P33" s="79">
        <f t="shared" si="2"/>
        <v>933.59999999999991</v>
      </c>
      <c r="Q33" s="45">
        <v>29</v>
      </c>
      <c r="R33" s="46">
        <f>+'29'!N262</f>
        <v>1550</v>
      </c>
      <c r="S33" s="46">
        <f>+'29'!N267</f>
        <v>0</v>
      </c>
      <c r="T33" s="46">
        <f>+'28'!N265</f>
        <v>0</v>
      </c>
      <c r="U33" s="67">
        <f>+'29'!N263</f>
        <v>15</v>
      </c>
      <c r="V33" s="46">
        <f>+'29'!N266</f>
        <v>1265</v>
      </c>
      <c r="W33" s="46">
        <f>+'29'!N264</f>
        <v>150</v>
      </c>
      <c r="X33" s="46">
        <f t="shared" ref="X33" si="8">+R33-S33-T33-U33-V33-W33</f>
        <v>120</v>
      </c>
      <c r="Y33" s="46">
        <f>+'29'!N269</f>
        <v>120</v>
      </c>
      <c r="Z33" s="47">
        <f t="shared" ref="Z33" si="9">+Y33-X33</f>
        <v>0</v>
      </c>
      <c r="AA33" s="123" t="s">
        <v>1365</v>
      </c>
      <c r="AB33" s="47">
        <f t="shared" si="4"/>
        <v>270</v>
      </c>
      <c r="AC33" s="58">
        <f t="shared" si="5"/>
        <v>270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4795</v>
      </c>
      <c r="S34" s="46">
        <f>+'30'!N267</f>
        <v>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1780</v>
      </c>
      <c r="X34" s="46">
        <f t="shared" si="7"/>
        <v>3000</v>
      </c>
      <c r="Y34" s="46">
        <f>+'30'!N269</f>
        <v>3000</v>
      </c>
      <c r="Z34" s="47">
        <f t="shared" si="3"/>
        <v>0</v>
      </c>
      <c r="AA34" s="123" t="s">
        <v>1366</v>
      </c>
      <c r="AB34" s="47">
        <f t="shared" si="4"/>
        <v>4780</v>
      </c>
      <c r="AC34" s="58">
        <f t="shared" si="5"/>
        <v>4780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3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24</v>
      </c>
      <c r="G35" s="43">
        <f t="shared" si="0"/>
        <v>27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3380</v>
      </c>
      <c r="N35" s="19"/>
      <c r="O35" s="90">
        <v>40.799999999999997</v>
      </c>
      <c r="P35" s="79">
        <f t="shared" si="2"/>
        <v>1060.8</v>
      </c>
      <c r="Q35" s="45">
        <v>31</v>
      </c>
      <c r="R35" s="46">
        <f>+'31.'!N262</f>
        <v>3345</v>
      </c>
      <c r="S35" s="46">
        <f>+'31.'!N267</f>
        <v>50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715</v>
      </c>
      <c r="X35" s="46">
        <f>+R35-S35-T35-U35-V35-W35</f>
        <v>2565</v>
      </c>
      <c r="Y35" s="46">
        <f>+'31.'!N269</f>
        <v>2565</v>
      </c>
      <c r="Z35" s="47">
        <f t="shared" si="3"/>
        <v>0</v>
      </c>
      <c r="AA35" s="98" t="s">
        <v>1367</v>
      </c>
      <c r="AB35" s="47">
        <f t="shared" si="4"/>
        <v>3280</v>
      </c>
      <c r="AC35" s="58">
        <f t="shared" si="5"/>
        <v>3280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105714</v>
      </c>
      <c r="S36" s="48">
        <f t="shared" si="10"/>
        <v>1454</v>
      </c>
      <c r="T36" s="48">
        <f t="shared" si="10"/>
        <v>0</v>
      </c>
      <c r="U36" s="48">
        <f t="shared" si="10"/>
        <v>450</v>
      </c>
      <c r="V36" s="48">
        <f t="shared" si="10"/>
        <v>1265</v>
      </c>
      <c r="W36" s="48">
        <f t="shared" si="10"/>
        <v>27890</v>
      </c>
      <c r="X36" s="48">
        <f t="shared" si="10"/>
        <v>74655</v>
      </c>
      <c r="Y36" s="48">
        <f t="shared" si="10"/>
        <v>74655</v>
      </c>
      <c r="Z36" s="48">
        <f t="shared" si="10"/>
        <v>0</v>
      </c>
      <c r="AA36" s="48">
        <f t="shared" si="10"/>
        <v>0</v>
      </c>
      <c r="AB36" s="48">
        <f>SUM(AB5:AB35)</f>
        <v>102545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0">
        <v>27.84</v>
      </c>
      <c r="P39" s="79">
        <f t="shared" si="2"/>
        <v>0</v>
      </c>
      <c r="Q39" s="5"/>
      <c r="R39" s="16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0">
        <v>27.12</v>
      </c>
      <c r="P40" s="79">
        <f t="shared" si="2"/>
        <v>0</v>
      </c>
      <c r="Q40" s="5"/>
      <c r="R40" s="16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36</v>
      </c>
      <c r="G46" s="43">
        <f t="shared" si="0"/>
        <v>43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1800</v>
      </c>
      <c r="N46" s="19"/>
      <c r="O46" s="122">
        <v>17.78</v>
      </c>
      <c r="P46" s="79">
        <f t="shared" si="2"/>
        <v>640.08000000000004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20</v>
      </c>
      <c r="G47" s="43">
        <f t="shared" si="0"/>
        <v>25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1250</v>
      </c>
      <c r="N47" s="19"/>
      <c r="O47" s="122">
        <v>17.989999999999998</v>
      </c>
      <c r="P47" s="79">
        <f t="shared" si="2"/>
        <v>449.74999999999994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59</v>
      </c>
      <c r="G48" s="43">
        <f t="shared" si="0"/>
        <v>67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3250</v>
      </c>
      <c r="N48" s="19"/>
      <c r="O48" s="122">
        <v>18.32</v>
      </c>
      <c r="P48" s="79">
        <f t="shared" si="2"/>
        <v>1190.8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22</v>
      </c>
      <c r="G49" s="43">
        <f t="shared" si="0"/>
        <v>31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1200</v>
      </c>
      <c r="N49" s="19"/>
      <c r="O49" s="122">
        <v>20.059999999999999</v>
      </c>
      <c r="P49" s="79">
        <f t="shared" si="2"/>
        <v>481.43999999999994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6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20</v>
      </c>
      <c r="G50" s="43">
        <f t="shared" si="0"/>
        <v>26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1250</v>
      </c>
      <c r="N50" s="19"/>
      <c r="O50" s="122">
        <v>20.32</v>
      </c>
      <c r="P50" s="79">
        <f t="shared" si="2"/>
        <v>508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70</v>
      </c>
      <c r="G53" s="43">
        <f t="shared" si="0"/>
        <v>82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5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77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3850</v>
      </c>
      <c r="N53" s="19"/>
      <c r="O53" s="122">
        <v>16.37</v>
      </c>
      <c r="P53" s="79">
        <f t="shared" si="2"/>
        <v>1260.49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2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2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2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2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2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2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1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12</v>
      </c>
      <c r="G67" s="43">
        <f t="shared" si="0"/>
        <v>13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1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2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700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10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8</v>
      </c>
      <c r="G68" s="43">
        <f t="shared" si="0"/>
        <v>18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3</v>
      </c>
      <c r="J68" s="43">
        <f t="shared" si="1"/>
        <v>5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800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22</v>
      </c>
      <c r="G74" s="43">
        <f t="shared" si="0"/>
        <v>25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1100</v>
      </c>
      <c r="N74" s="19"/>
      <c r="O74" s="90">
        <v>17.09</v>
      </c>
      <c r="P74" s="79">
        <f t="shared" si="12"/>
        <v>375.98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0">
        <v>25.15</v>
      </c>
      <c r="P77" s="79">
        <f t="shared" si="12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60</v>
      </c>
      <c r="G96" s="43">
        <f t="shared" si="13"/>
        <v>60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60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600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55</v>
      </c>
      <c r="G112" s="43">
        <f t="shared" si="13"/>
        <v>65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5400</v>
      </c>
      <c r="N112" s="19"/>
      <c r="O112" s="122">
        <v>34.25</v>
      </c>
      <c r="P112" s="79">
        <f t="shared" si="12"/>
        <v>1849.5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11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3"/>
        <v>21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1045</v>
      </c>
      <c r="N113" s="19"/>
      <c r="O113" s="122">
        <v>22.55</v>
      </c>
      <c r="P113" s="79">
        <f t="shared" si="12"/>
        <v>428.45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45</v>
      </c>
      <c r="G115" s="43">
        <f t="shared" si="13"/>
        <v>55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2820</v>
      </c>
      <c r="N115" s="19"/>
      <c r="O115" s="90">
        <v>23.61</v>
      </c>
      <c r="P115" s="79">
        <f t="shared" si="12"/>
        <v>1109.67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16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40</v>
      </c>
      <c r="G116" s="43">
        <f t="shared" si="13"/>
        <v>56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49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4900</v>
      </c>
      <c r="N116" s="19"/>
      <c r="O116" s="90">
        <v>13.03</v>
      </c>
      <c r="P116" s="79">
        <f t="shared" si="12"/>
        <v>638.46999999999991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3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2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3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2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6</v>
      </c>
      <c r="G152" s="43">
        <f t="shared" si="18"/>
        <v>6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2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4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160</v>
      </c>
      <c r="N152" s="19"/>
      <c r="O152" s="90">
        <v>10.55</v>
      </c>
      <c r="P152" s="79">
        <f t="shared" si="12"/>
        <v>42.2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22">
        <v>23.02</v>
      </c>
      <c r="P175" s="79">
        <f t="shared" si="1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5</v>
      </c>
      <c r="G178" s="43">
        <f t="shared" si="18"/>
        <v>5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5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275</v>
      </c>
      <c r="N178" s="19"/>
      <c r="O178" s="90">
        <v>38</v>
      </c>
      <c r="P178" s="79">
        <f t="shared" si="19"/>
        <v>190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6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43</v>
      </c>
      <c r="G193" s="43">
        <f t="shared" si="18"/>
        <v>49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5</v>
      </c>
      <c r="J193" s="43">
        <f t="shared" si="17"/>
        <v>3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2460</v>
      </c>
      <c r="N193" s="19"/>
      <c r="O193" s="90">
        <v>38</v>
      </c>
      <c r="P193" s="79">
        <f t="shared" si="19"/>
        <v>1558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19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80</v>
      </c>
      <c r="G194" s="43">
        <f t="shared" si="18"/>
        <v>99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1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21</v>
      </c>
      <c r="J194" s="43">
        <f t="shared" si="17"/>
        <v>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75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9000</v>
      </c>
      <c r="N194" s="19"/>
      <c r="O194" s="90">
        <v>73</v>
      </c>
      <c r="P194" s="79">
        <f t="shared" si="19"/>
        <v>5475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18"/>
        <v>10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1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9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30</v>
      </c>
      <c r="G205" s="43">
        <f t="shared" si="18"/>
        <v>34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1815</v>
      </c>
      <c r="N205" s="19"/>
      <c r="O205" s="90">
        <v>40</v>
      </c>
      <c r="P205" s="79">
        <f t="shared" si="19"/>
        <v>1320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3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12</v>
      </c>
      <c r="G209" s="43">
        <f t="shared" si="18"/>
        <v>15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13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1560</v>
      </c>
      <c r="N209" s="19"/>
      <c r="O209" s="90">
        <v>83</v>
      </c>
      <c r="P209" s="79">
        <f t="shared" si="19"/>
        <v>1079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si="25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10</v>
      </c>
      <c r="L251" s="20">
        <v>27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200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3</v>
      </c>
      <c r="G252" s="43">
        <f t="shared" si="25"/>
        <v>3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3</v>
      </c>
      <c r="L252" s="20">
        <v>120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360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</v>
      </c>
      <c r="G253" s="43">
        <f t="shared" si="25"/>
        <v>10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4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6</v>
      </c>
      <c r="L253" s="20">
        <v>39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234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39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35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1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6" t="s">
        <v>223</v>
      </c>
      <c r="B260" s="147"/>
      <c r="C260" s="147"/>
      <c r="D260" s="148"/>
      <c r="E260" s="152" t="s">
        <v>239</v>
      </c>
      <c r="F260" s="153"/>
      <c r="G260" s="149" t="s">
        <v>224</v>
      </c>
      <c r="H260" s="150"/>
      <c r="I260" s="151"/>
      <c r="J260" s="154" t="s">
        <v>225</v>
      </c>
      <c r="K260" s="154"/>
      <c r="L260" s="154"/>
      <c r="M260" s="51">
        <f>SUM(M5:M259)</f>
        <v>105714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5" t="s">
        <v>226</v>
      </c>
      <c r="B261" s="156"/>
      <c r="C261" s="161">
        <f>+M263</f>
        <v>105714</v>
      </c>
      <c r="D261" s="162"/>
      <c r="E261" s="53" t="s">
        <v>227</v>
      </c>
      <c r="F261" s="54">
        <f>+M260</f>
        <v>105714</v>
      </c>
      <c r="G261" s="55" t="s">
        <v>217</v>
      </c>
      <c r="H261" s="143">
        <f>SUM(U36)</f>
        <v>450</v>
      </c>
      <c r="I261" s="144"/>
      <c r="J261" s="136"/>
      <c r="K261" s="136"/>
      <c r="L261" s="136"/>
      <c r="M261" s="57"/>
      <c r="N261" s="57">
        <f>+W36</f>
        <v>27890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5"/>
      <c r="B262" s="156"/>
      <c r="C262" s="161"/>
      <c r="D262" s="162"/>
      <c r="E262" s="53" t="s">
        <v>228</v>
      </c>
      <c r="F262" s="54">
        <f>N263</f>
        <v>1454</v>
      </c>
      <c r="G262" s="55"/>
      <c r="H262" s="143">
        <v>0</v>
      </c>
      <c r="I262" s="144"/>
      <c r="J262" s="136" t="s">
        <v>229</v>
      </c>
      <c r="K262" s="136"/>
      <c r="L262" s="13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7" t="s">
        <v>10</v>
      </c>
      <c r="B263" s="158"/>
      <c r="C263" s="161">
        <f>+F262</f>
        <v>1454</v>
      </c>
      <c r="D263" s="162"/>
      <c r="E263" s="53"/>
      <c r="F263" s="54"/>
      <c r="G263" s="55" t="s">
        <v>230</v>
      </c>
      <c r="H263" s="143">
        <f>+V36</f>
        <v>1265</v>
      </c>
      <c r="I263" s="144"/>
      <c r="J263" s="137" t="s">
        <v>231</v>
      </c>
      <c r="K263" s="138"/>
      <c r="L263" s="139"/>
      <c r="M263" s="57">
        <f>+M260-M261</f>
        <v>105714</v>
      </c>
      <c r="N263" s="59">
        <f>+S36</f>
        <v>1454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9" t="s">
        <v>232</v>
      </c>
      <c r="B264" s="160"/>
      <c r="C264" s="161">
        <f>+C261-C263</f>
        <v>104260</v>
      </c>
      <c r="D264" s="162"/>
      <c r="E264" s="53" t="s">
        <v>232</v>
      </c>
      <c r="F264" s="54">
        <f>+F261-F262</f>
        <v>104260</v>
      </c>
      <c r="G264" s="55" t="s">
        <v>233</v>
      </c>
      <c r="H264" s="143">
        <f>SUM(H261:H263)</f>
        <v>1715</v>
      </c>
      <c r="I264" s="144"/>
      <c r="J264" s="136" t="s">
        <v>206</v>
      </c>
      <c r="K264" s="136"/>
      <c r="L264" s="136"/>
      <c r="M264" s="57">
        <f>H264</f>
        <v>1715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74655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4260</v>
      </c>
      <c r="J266" s="140" t="s">
        <v>209</v>
      </c>
      <c r="K266" s="141"/>
      <c r="L266" s="142"/>
      <c r="M266" s="57">
        <f>+Y36</f>
        <v>74655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0</v>
      </c>
      <c r="J268" s="145" t="s">
        <v>211</v>
      </c>
      <c r="K268" s="145"/>
      <c r="L268" s="145"/>
      <c r="M268" s="61">
        <f>+M266-M265</f>
        <v>0</v>
      </c>
      <c r="N268" s="66"/>
    </row>
    <row r="269" spans="1:29" ht="24.75" customHeight="1" thickBot="1" x14ac:dyDescent="0.6">
      <c r="H269" s="133" t="s">
        <v>237</v>
      </c>
      <c r="I269" s="134"/>
      <c r="J269" s="134"/>
      <c r="K269" s="134"/>
      <c r="L269" s="134"/>
      <c r="M269" s="134"/>
      <c r="N269" s="135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53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13</v>
      </c>
      <c r="F5" s="71"/>
      <c r="G5" s="46">
        <f t="shared" ref="G5" si="0">E5+F5</f>
        <v>13</v>
      </c>
      <c r="H5" s="78">
        <v>0</v>
      </c>
      <c r="I5" s="76">
        <v>0</v>
      </c>
      <c r="J5" s="46">
        <f t="shared" ref="J5" si="1">+G5-H5-K5-I5</f>
        <v>13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24</v>
      </c>
      <c r="F6" s="71"/>
      <c r="G6" s="46">
        <f t="shared" ref="G6:G26" si="2">E6+F6</f>
        <v>24</v>
      </c>
      <c r="H6" s="78">
        <v>0</v>
      </c>
      <c r="I6" s="76">
        <v>0</v>
      </c>
      <c r="J6" s="46">
        <f t="shared" ref="J6:J26" si="3">+G6-H6-K6-I6</f>
        <v>24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69" si="5">SUM(M6-O6)</f>
        <v>0</v>
      </c>
      <c r="Q6" s="122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12</v>
      </c>
      <c r="F11" s="71"/>
      <c r="G11" s="46">
        <f t="shared" si="2"/>
        <v>12</v>
      </c>
      <c r="H11" s="78">
        <v>0</v>
      </c>
      <c r="I11" s="76">
        <v>0</v>
      </c>
      <c r="J11" s="46">
        <f t="shared" si="3"/>
        <v>12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2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7</v>
      </c>
      <c r="F18" s="71"/>
      <c r="G18" s="46">
        <f t="shared" si="2"/>
        <v>7</v>
      </c>
      <c r="H18" s="78">
        <v>0</v>
      </c>
      <c r="I18" s="76">
        <v>0</v>
      </c>
      <c r="J18" s="46">
        <f t="shared" si="3"/>
        <v>7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</v>
      </c>
      <c r="F22" s="71"/>
      <c r="G22" s="46">
        <f t="shared" si="2"/>
        <v>2</v>
      </c>
      <c r="H22" s="78">
        <v>0</v>
      </c>
      <c r="I22" s="76">
        <v>0</v>
      </c>
      <c r="J22" s="46">
        <f t="shared" si="3"/>
        <v>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8</v>
      </c>
      <c r="F28" s="71"/>
      <c r="G28" s="46">
        <f t="shared" si="7"/>
        <v>8</v>
      </c>
      <c r="H28" s="78">
        <v>0</v>
      </c>
      <c r="I28" s="76">
        <v>0</v>
      </c>
      <c r="J28" s="46">
        <f t="shared" si="8"/>
        <v>8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6</v>
      </c>
      <c r="F32" s="71"/>
      <c r="G32" s="46">
        <f t="shared" si="7"/>
        <v>6</v>
      </c>
      <c r="H32" s="78">
        <v>0</v>
      </c>
      <c r="I32" s="76">
        <v>0</v>
      </c>
      <c r="J32" s="46">
        <f t="shared" si="8"/>
        <v>6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3</v>
      </c>
      <c r="F33" s="71"/>
      <c r="G33" s="46">
        <f t="shared" si="7"/>
        <v>3</v>
      </c>
      <c r="H33" s="78">
        <v>0</v>
      </c>
      <c r="I33" s="76">
        <v>0</v>
      </c>
      <c r="J33" s="46">
        <f t="shared" si="8"/>
        <v>3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3</v>
      </c>
      <c r="F35" s="71"/>
      <c r="G35" s="46">
        <f t="shared" si="7"/>
        <v>3</v>
      </c>
      <c r="H35" s="78">
        <v>0</v>
      </c>
      <c r="I35" s="76">
        <v>0</v>
      </c>
      <c r="J35" s="46">
        <f t="shared" si="8"/>
        <v>3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7</v>
      </c>
      <c r="F46" s="71"/>
      <c r="G46" s="46">
        <f t="shared" si="7"/>
        <v>7</v>
      </c>
      <c r="H46" s="78">
        <v>0</v>
      </c>
      <c r="I46" s="76">
        <v>0</v>
      </c>
      <c r="J46" s="46">
        <f t="shared" si="8"/>
        <v>7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8</v>
      </c>
      <c r="F48" s="71"/>
      <c r="G48" s="46">
        <f t="shared" si="7"/>
        <v>8</v>
      </c>
      <c r="H48" s="78">
        <v>0</v>
      </c>
      <c r="I48" s="76">
        <v>0</v>
      </c>
      <c r="J48" s="46">
        <f t="shared" si="8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9</v>
      </c>
      <c r="F49" s="71"/>
      <c r="G49" s="46">
        <f t="shared" si="7"/>
        <v>9</v>
      </c>
      <c r="H49" s="78">
        <v>0</v>
      </c>
      <c r="I49" s="76">
        <v>0</v>
      </c>
      <c r="J49" s="46">
        <f t="shared" si="8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6</v>
      </c>
      <c r="F50" s="71"/>
      <c r="G50" s="46">
        <f t="shared" si="7"/>
        <v>6</v>
      </c>
      <c r="H50" s="78">
        <v>0</v>
      </c>
      <c r="I50" s="76">
        <v>0</v>
      </c>
      <c r="J50" s="46">
        <f t="shared" si="8"/>
        <v>6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12</v>
      </c>
      <c r="F53" s="71"/>
      <c r="G53" s="46">
        <f t="shared" si="7"/>
        <v>12</v>
      </c>
      <c r="H53" s="78">
        <v>0</v>
      </c>
      <c r="I53" s="76">
        <v>0</v>
      </c>
      <c r="J53" s="46">
        <f t="shared" si="8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1</v>
      </c>
      <c r="F67" s="71"/>
      <c r="G67" s="46">
        <f t="shared" si="7"/>
        <v>1</v>
      </c>
      <c r="H67" s="78">
        <v>0</v>
      </c>
      <c r="I67" s="76">
        <v>0</v>
      </c>
      <c r="J67" s="46">
        <f t="shared" si="8"/>
        <v>1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10</v>
      </c>
      <c r="F68" s="71"/>
      <c r="G68" s="46">
        <f t="shared" si="7"/>
        <v>10</v>
      </c>
      <c r="H68" s="78">
        <v>0</v>
      </c>
      <c r="I68" s="76">
        <v>0</v>
      </c>
      <c r="J68" s="46">
        <f t="shared" si="8"/>
        <v>10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9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9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9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9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9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9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9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9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si="9"/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0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0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0">
        <v>120</v>
      </c>
      <c r="M110" s="65">
        <f t="shared" si="10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10</v>
      </c>
      <c r="F112" s="71"/>
      <c r="G112" s="46">
        <f t="shared" si="22"/>
        <v>10</v>
      </c>
      <c r="H112" s="78">
        <v>0</v>
      </c>
      <c r="I112" s="76">
        <v>0</v>
      </c>
      <c r="J112" s="46">
        <f t="shared" si="23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11</v>
      </c>
      <c r="F113" s="71"/>
      <c r="G113" s="46">
        <f t="shared" si="22"/>
        <v>11</v>
      </c>
      <c r="H113" s="78">
        <v>0</v>
      </c>
      <c r="I113" s="76">
        <v>0</v>
      </c>
      <c r="J113" s="46">
        <f t="shared" si="23"/>
        <v>11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10</v>
      </c>
      <c r="F115" s="71"/>
      <c r="G115" s="46">
        <f t="shared" si="22"/>
        <v>10</v>
      </c>
      <c r="H115" s="78">
        <v>0</v>
      </c>
      <c r="I115" s="76">
        <v>0</v>
      </c>
      <c r="J115" s="46">
        <f t="shared" si="23"/>
        <v>10</v>
      </c>
      <c r="K115" s="72"/>
      <c r="L115" s="20">
        <v>60</v>
      </c>
      <c r="M115" s="65">
        <f t="shared" si="10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16</v>
      </c>
      <c r="F116" s="71"/>
      <c r="G116" s="46">
        <f t="shared" si="22"/>
        <v>16</v>
      </c>
      <c r="H116" s="78">
        <v>0</v>
      </c>
      <c r="I116" s="76">
        <v>0</v>
      </c>
      <c r="J116" s="46">
        <f t="shared" si="23"/>
        <v>16</v>
      </c>
      <c r="K116" s="72"/>
      <c r="L116" s="20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0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20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0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0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0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0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0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0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0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0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0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0">
        <v>50</v>
      </c>
      <c r="M131" s="65">
        <f t="shared" si="10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0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10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97" si="28">SUM(M134-O134)</f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0">
        <v>10</v>
      </c>
      <c r="M143" s="65">
        <f t="shared" si="10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0">
        <v>10</v>
      </c>
      <c r="M144" s="65">
        <f t="shared" si="10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0">
        <v>35</v>
      </c>
      <c r="M170" s="65">
        <f t="shared" si="10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0">
        <v>25</v>
      </c>
      <c r="M171" s="65">
        <f t="shared" si="10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ref="M186" si="35">+L186*K186</f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ref="M190" si="37">+L190*K190</f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6</v>
      </c>
      <c r="F193" s="71"/>
      <c r="G193" s="46">
        <f t="shared" si="29"/>
        <v>6</v>
      </c>
      <c r="H193" s="78">
        <v>0</v>
      </c>
      <c r="I193" s="76">
        <v>0</v>
      </c>
      <c r="J193" s="46">
        <f t="shared" si="30"/>
        <v>6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19</v>
      </c>
      <c r="F194" s="71"/>
      <c r="G194" s="46">
        <f t="shared" si="29"/>
        <v>19</v>
      </c>
      <c r="H194" s="78">
        <v>0</v>
      </c>
      <c r="I194" s="76">
        <v>0</v>
      </c>
      <c r="J194" s="46">
        <f t="shared" si="30"/>
        <v>19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59" si="39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9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9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9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9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9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9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4</v>
      </c>
      <c r="F205" s="71"/>
      <c r="G205" s="46">
        <f t="shared" si="29"/>
        <v>4</v>
      </c>
      <c r="H205" s="78">
        <v>0</v>
      </c>
      <c r="I205" s="76">
        <v>0</v>
      </c>
      <c r="J205" s="46">
        <f t="shared" si="30"/>
        <v>4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9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9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0">+L207*K207</f>
        <v>0</v>
      </c>
      <c r="N207" s="17" t="s">
        <v>16</v>
      </c>
      <c r="O207" s="18"/>
      <c r="P207" s="23">
        <f t="shared" si="39"/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9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3</v>
      </c>
      <c r="F209" s="71"/>
      <c r="G209" s="46">
        <f t="shared" si="29"/>
        <v>3</v>
      </c>
      <c r="H209" s="78">
        <v>0</v>
      </c>
      <c r="I209" s="76">
        <v>0</v>
      </c>
      <c r="J209" s="46">
        <f t="shared" si="30"/>
        <v>3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9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9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4">E235+F235</f>
        <v>0</v>
      </c>
      <c r="H235" s="78">
        <v>0</v>
      </c>
      <c r="I235" s="76">
        <v>0</v>
      </c>
      <c r="J235" s="46">
        <f t="shared" ref="J235:J254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27</v>
      </c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120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si="39"/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5"/>
        <v>0</v>
      </c>
      <c r="K254" s="72"/>
      <c r="L254" s="20">
        <v>39</v>
      </c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35</v>
      </c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si="39"/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si="39"/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X346"/>
  <sheetViews>
    <sheetView zoomScale="70" zoomScaleNormal="70" workbookViewId="0">
      <pane xSplit="10" ySplit="4" topLeftCell="K263" activePane="bottomRight" state="frozen"/>
      <selection activeCell="L256" sqref="L256"/>
      <selection pane="topRight" activeCell="L256" sqref="L256"/>
      <selection pane="bottomLeft" activeCell="L256" sqref="L256"/>
      <selection pane="bottomRight" activeCell="T281" sqref="T2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68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69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8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14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2">
        <f>SUM(M6-O6)</f>
        <v>1000</v>
      </c>
      <c r="Q6" s="122">
        <v>36.43</v>
      </c>
      <c r="R6" s="43">
        <f t="shared" ref="R6:R80" si="3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4"/>
        <v>50</v>
      </c>
      <c r="Q11" s="122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3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4"/>
        <v>200</v>
      </c>
      <c r="Q18" s="122">
        <v>19.12</v>
      </c>
      <c r="R18" s="43">
        <f t="shared" si="3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4"/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4"/>
        <v>200</v>
      </c>
      <c r="Q22" s="122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4"/>
        <v>200</v>
      </c>
      <c r="Q28" s="122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2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4"/>
        <v>390</v>
      </c>
      <c r="Q33" s="90">
        <v>38.9</v>
      </c>
      <c r="R33" s="43">
        <f t="shared" si="3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4"/>
        <v>50</v>
      </c>
      <c r="Q46" s="122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4"/>
        <v>100</v>
      </c>
      <c r="Q47" s="122">
        <v>17.989999999999998</v>
      </c>
      <c r="R47" s="43">
        <f t="shared" si="3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4"/>
        <v>50</v>
      </c>
      <c r="Q50" s="122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10</v>
      </c>
      <c r="F68" s="71"/>
      <c r="G68" s="46">
        <f t="shared" si="5"/>
        <v>10</v>
      </c>
      <c r="H68" s="78">
        <v>0</v>
      </c>
      <c r="I68" s="76">
        <v>0</v>
      </c>
      <c r="J68" s="46">
        <f t="shared" si="6"/>
        <v>9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4"/>
        <v>80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6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15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48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ref="J250" si="56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>
        <v>39</v>
      </c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24" ht="25.5" x14ac:dyDescent="0.55000000000000004">
      <c r="A260" s="1"/>
      <c r="B260" s="120"/>
      <c r="C260" s="121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1590.3100000000002</v>
      </c>
      <c r="S260" s="75"/>
    </row>
    <row r="261" spans="1:24" ht="25.5" customHeight="1" x14ac:dyDescent="0.5">
      <c r="A261" s="1"/>
      <c r="B261" s="120"/>
      <c r="C261" s="121"/>
      <c r="D261" s="120"/>
      <c r="E261" s="24"/>
      <c r="F261" s="120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4" ht="25.5" x14ac:dyDescent="0.55000000000000004">
      <c r="A262" s="1"/>
      <c r="B262" s="120"/>
      <c r="C262" s="121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4145</v>
      </c>
    </row>
    <row r="263" spans="1:24" ht="25.5" x14ac:dyDescent="0.55000000000000004">
      <c r="A263" s="1"/>
      <c r="B263" s="120"/>
      <c r="C263" s="121"/>
      <c r="D263" s="120"/>
      <c r="E263" s="24"/>
      <c r="F263" s="120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B264" s="120"/>
      <c r="C264" s="121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1270</v>
      </c>
      <c r="O264" s="2">
        <v>100</v>
      </c>
      <c r="P264" s="2">
        <v>120</v>
      </c>
      <c r="Q264" s="2">
        <v>30</v>
      </c>
      <c r="R264" s="2">
        <v>200</v>
      </c>
      <c r="S264" s="2">
        <v>50</v>
      </c>
      <c r="T264" s="2">
        <v>50</v>
      </c>
      <c r="U264" s="2">
        <v>200</v>
      </c>
      <c r="V264" s="2">
        <v>120</v>
      </c>
      <c r="W264" s="2">
        <v>300</v>
      </c>
      <c r="X264" s="2">
        <v>100</v>
      </c>
    </row>
    <row r="265" spans="1:24" ht="25.5" x14ac:dyDescent="0.55000000000000004">
      <c r="A265" s="1"/>
      <c r="B265" s="120"/>
      <c r="C265" s="121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B266" s="120"/>
      <c r="C266" s="121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B267" s="120"/>
      <c r="C267" s="121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0</v>
      </c>
    </row>
    <row r="268" spans="1:24" ht="25.5" x14ac:dyDescent="0.55000000000000004">
      <c r="A268" s="1"/>
      <c r="B268" s="120"/>
      <c r="C268" s="121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2860</v>
      </c>
    </row>
    <row r="269" spans="1:24" ht="25.5" x14ac:dyDescent="0.55000000000000004">
      <c r="A269" s="1"/>
      <c r="B269" s="120"/>
      <c r="C269" s="121"/>
      <c r="D269" s="120"/>
      <c r="E269" s="24"/>
      <c r="F269" s="120"/>
      <c r="G269" s="31"/>
      <c r="J269" s="31"/>
      <c r="L269" s="34" t="s">
        <v>209</v>
      </c>
      <c r="M269" s="35"/>
      <c r="N269" s="37">
        <v>2860</v>
      </c>
    </row>
    <row r="270" spans="1:24" ht="25.5" x14ac:dyDescent="0.55000000000000004">
      <c r="A270" s="1"/>
      <c r="B270" s="120"/>
      <c r="C270" s="121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B271" s="120"/>
      <c r="C271" s="121"/>
      <c r="D271" s="120"/>
      <c r="E271" s="24"/>
      <c r="F271" s="120"/>
      <c r="G271" s="12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261" activePane="bottomRight" state="frozen"/>
      <selection activeCell="L256" sqref="L256"/>
      <selection pane="topRight" activeCell="L256" sqref="L256"/>
      <selection pane="bottomLeft" activeCell="L256" sqref="L256"/>
      <selection pane="bottomRight" activeCell="T280" sqref="T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14</v>
      </c>
      <c r="F6" s="71">
        <v>20</v>
      </c>
      <c r="G6" s="46">
        <f t="shared" si="0"/>
        <v>34</v>
      </c>
      <c r="H6" s="78">
        <v>0</v>
      </c>
      <c r="I6" s="76">
        <v>0</v>
      </c>
      <c r="J6" s="46">
        <f t="shared" si="1"/>
        <v>28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11</v>
      </c>
      <c r="F11" s="71">
        <v>5</v>
      </c>
      <c r="G11" s="46">
        <f t="shared" si="0"/>
        <v>16</v>
      </c>
      <c r="H11" s="78">
        <v>0</v>
      </c>
      <c r="I11" s="76">
        <v>0</v>
      </c>
      <c r="J11" s="46">
        <f t="shared" si="1"/>
        <v>13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8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6</v>
      </c>
      <c r="F32" s="71">
        <v>3</v>
      </c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11</v>
      </c>
      <c r="F53" s="71">
        <v>5</v>
      </c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9</v>
      </c>
      <c r="F68" s="71"/>
      <c r="G68" s="46">
        <f t="shared" si="5"/>
        <v>9</v>
      </c>
      <c r="H68" s="78">
        <v>0</v>
      </c>
      <c r="I68" s="76">
        <v>0</v>
      </c>
      <c r="J68" s="46">
        <f t="shared" si="6"/>
        <v>9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15</v>
      </c>
      <c r="F194" s="71">
        <v>10</v>
      </c>
      <c r="G194" s="46">
        <f t="shared" si="30"/>
        <v>25</v>
      </c>
      <c r="H194" s="78">
        <v>0</v>
      </c>
      <c r="I194" s="76">
        <v>0</v>
      </c>
      <c r="J194" s="46">
        <f t="shared" si="31"/>
        <v>23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3</v>
      </c>
      <c r="F205" s="71">
        <v>10</v>
      </c>
      <c r="G205" s="46">
        <f t="shared" si="30"/>
        <v>13</v>
      </c>
      <c r="H205" s="78">
        <v>0</v>
      </c>
      <c r="I205" s="76">
        <v>0</v>
      </c>
      <c r="J205" s="46">
        <f t="shared" si="31"/>
        <v>10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+'1'!J251</f>
        <v>0</v>
      </c>
      <c r="F251" s="71">
        <v>10</v>
      </c>
      <c r="G251" s="46">
        <f t="shared" si="40"/>
        <v>10</v>
      </c>
      <c r="H251" s="78">
        <v>0</v>
      </c>
      <c r="I251" s="76">
        <v>0</v>
      </c>
      <c r="J251" s="46">
        <f t="shared" si="41"/>
        <v>10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39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1295.1499999999999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Y346"/>
  <sheetViews>
    <sheetView zoomScale="70" zoomScaleNormal="70" workbookViewId="0">
      <pane xSplit="10" ySplit="4" topLeftCell="L258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9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3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1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02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4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02">
        <f>SUM(M49-O49)</f>
        <v>200</v>
      </c>
      <c r="Q49" s="122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8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/>
      <c r="P53" s="102">
        <f>SUM(M53-O53)</f>
        <v>400</v>
      </c>
      <c r="Q53" s="122">
        <v>16.37</v>
      </c>
      <c r="R53" s="43">
        <f>+K53*Q53</f>
        <v>130.96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9</v>
      </c>
      <c r="F68" s="71"/>
      <c r="G68" s="46">
        <f t="shared" si="5"/>
        <v>9</v>
      </c>
      <c r="H68" s="78">
        <v>0</v>
      </c>
      <c r="I68" s="76">
        <v>0</v>
      </c>
      <c r="J68" s="46">
        <f t="shared" si="6"/>
        <v>9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>
        <v>6</v>
      </c>
      <c r="G152" s="46">
        <f t="shared" si="23"/>
        <v>6</v>
      </c>
      <c r="H152" s="78">
        <v>0</v>
      </c>
      <c r="I152" s="76">
        <v>0</v>
      </c>
      <c r="J152" s="46">
        <f t="shared" si="24"/>
        <v>6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20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+'2'!J251</f>
        <v>10</v>
      </c>
      <c r="F251" s="71"/>
      <c r="G251" s="46">
        <f t="shared" si="40"/>
        <v>10</v>
      </c>
      <c r="H251" s="78">
        <v>0</v>
      </c>
      <c r="I251" s="76">
        <v>0</v>
      </c>
      <c r="J251" s="46">
        <f t="shared" si="41"/>
        <v>10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1674.1699999999998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4570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1650</v>
      </c>
      <c r="O264" s="2">
        <v>150</v>
      </c>
      <c r="P264" s="2">
        <v>230</v>
      </c>
      <c r="Q264" s="88">
        <v>100</v>
      </c>
      <c r="R264" s="2">
        <v>50</v>
      </c>
      <c r="S264" s="2">
        <v>50</v>
      </c>
      <c r="T264" s="2">
        <v>260</v>
      </c>
      <c r="U264" s="2">
        <v>200</v>
      </c>
      <c r="V264" s="2">
        <v>250</v>
      </c>
      <c r="W264" s="2">
        <v>180</v>
      </c>
      <c r="X264" s="2">
        <v>130</v>
      </c>
      <c r="Y264" s="2">
        <v>50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2905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2905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AA346"/>
  <sheetViews>
    <sheetView zoomScale="70" zoomScaleNormal="70" workbookViewId="0">
      <pane xSplit="10" ySplit="4" topLeftCell="K253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14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80" si="3">SUM(M6-O6)</f>
        <v>900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8</v>
      </c>
      <c r="F48" s="71"/>
      <c r="G48" s="46">
        <f t="shared" si="5"/>
        <v>8</v>
      </c>
      <c r="H48" s="78">
        <v>0</v>
      </c>
      <c r="I48" s="76">
        <v>0</v>
      </c>
      <c r="J48" s="46"/>
      <c r="K48" s="72">
        <v>7</v>
      </c>
      <c r="L48" s="20">
        <v>50</v>
      </c>
      <c r="M48" s="65">
        <f>+L48*K48</f>
        <v>350</v>
      </c>
      <c r="N48" s="17" t="s">
        <v>16</v>
      </c>
      <c r="O48" s="18"/>
      <c r="P48" s="102">
        <f>SUM(M48-O48)</f>
        <v>350</v>
      </c>
      <c r="Q48" s="122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4</v>
      </c>
      <c r="F49" s="71"/>
      <c r="G49" s="46">
        <f t="shared" si="5"/>
        <v>4</v>
      </c>
      <c r="H49" s="78">
        <v>0</v>
      </c>
      <c r="I49" s="76">
        <v>0</v>
      </c>
      <c r="J49" s="46"/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0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102">
        <f t="shared" si="3"/>
        <v>100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6.25" customHeight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1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02">
        <f>SUM(M53-O53)</f>
        <v>350</v>
      </c>
      <c r="Q53" s="122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9</v>
      </c>
      <c r="F68" s="71"/>
      <c r="G68" s="46">
        <f t="shared" si="5"/>
        <v>9</v>
      </c>
      <c r="H68" s="78">
        <v>0</v>
      </c>
      <c r="I68" s="76">
        <v>0</v>
      </c>
      <c r="J68" s="46">
        <f t="shared" si="6"/>
        <v>9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1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50</v>
      </c>
      <c r="P74" s="102">
        <f t="shared" si="3"/>
        <v>150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7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0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6</v>
      </c>
      <c r="F152" s="71"/>
      <c r="G152" s="46">
        <f t="shared" si="23"/>
        <v>6</v>
      </c>
      <c r="H152" s="78">
        <v>0</v>
      </c>
      <c r="I152" s="76">
        <v>0</v>
      </c>
      <c r="J152" s="46">
        <f t="shared" si="24"/>
        <v>6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4</v>
      </c>
      <c r="F193" s="71">
        <v>3</v>
      </c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20</v>
      </c>
      <c r="F194" s="71"/>
      <c r="G194" s="46">
        <f t="shared" si="30"/>
        <v>20</v>
      </c>
      <c r="H194" s="78">
        <v>0</v>
      </c>
      <c r="I194" s="76">
        <v>11</v>
      </c>
      <c r="J194" s="46">
        <f t="shared" si="31"/>
        <v>5</v>
      </c>
      <c r="K194" s="72">
        <v>4</v>
      </c>
      <c r="L194" s="20">
        <v>120</v>
      </c>
      <c r="M194" s="65">
        <f t="shared" si="34"/>
        <v>480</v>
      </c>
      <c r="N194" s="17" t="s">
        <v>1431</v>
      </c>
      <c r="O194" s="18"/>
      <c r="P194" s="10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7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+'3'!J251</f>
        <v>10</v>
      </c>
      <c r="F251" s="71"/>
      <c r="G251" s="46">
        <f t="shared" si="40"/>
        <v>10</v>
      </c>
      <c r="H251" s="78">
        <v>0</v>
      </c>
      <c r="I251" s="76">
        <v>0</v>
      </c>
      <c r="J251" s="46">
        <f t="shared" si="41"/>
        <v>10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1924.1099999999997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5140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2160</v>
      </c>
      <c r="O264" s="2">
        <v>50</v>
      </c>
      <c r="P264" s="2">
        <v>200</v>
      </c>
      <c r="Q264" s="88">
        <v>200</v>
      </c>
      <c r="R264" s="2">
        <v>130</v>
      </c>
      <c r="S264" s="2">
        <v>110</v>
      </c>
      <c r="T264" s="2">
        <v>65</v>
      </c>
      <c r="U264" s="2">
        <v>100</v>
      </c>
      <c r="V264" s="2">
        <v>100</v>
      </c>
      <c r="W264" s="2">
        <v>230</v>
      </c>
      <c r="X264" s="2">
        <v>200</v>
      </c>
      <c r="Y264" s="2">
        <v>320</v>
      </c>
      <c r="Z264" s="2">
        <v>300</v>
      </c>
      <c r="AA264" s="2">
        <v>155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2865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2865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W346"/>
  <sheetViews>
    <sheetView zoomScale="70" zoomScaleNormal="70" workbookViewId="0">
      <pane xSplit="10" ySplit="4" topLeftCell="K255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12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100</v>
      </c>
      <c r="P5" s="102">
        <f>SUM(M5-O5)</f>
        <v>300</v>
      </c>
      <c r="Q5" s="122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14</v>
      </c>
      <c r="F6" s="71">
        <v>10</v>
      </c>
      <c r="G6" s="46">
        <f t="shared" si="0"/>
        <v>24</v>
      </c>
      <c r="H6" s="78">
        <v>0</v>
      </c>
      <c r="I6" s="76">
        <v>0</v>
      </c>
      <c r="J6" s="46">
        <f t="shared" si="1"/>
        <v>10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/>
      <c r="P6" s="102">
        <f t="shared" ref="P6:P80" si="3">SUM(M6-O6)</f>
        <v>1400</v>
      </c>
      <c r="Q6" s="122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9</v>
      </c>
      <c r="F11" s="71">
        <v>10</v>
      </c>
      <c r="G11" s="46">
        <f t="shared" si="0"/>
        <v>19</v>
      </c>
      <c r="H11" s="78">
        <v>0</v>
      </c>
      <c r="I11" s="76">
        <v>0</v>
      </c>
      <c r="J11" s="46">
        <f t="shared" si="1"/>
        <v>12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>
        <v>100</v>
      </c>
      <c r="P11" s="102">
        <f t="shared" si="3"/>
        <v>250</v>
      </c>
      <c r="Q11" s="122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2</v>
      </c>
      <c r="F18" s="71">
        <v>10</v>
      </c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14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1</v>
      </c>
      <c r="F33" s="71">
        <v>3</v>
      </c>
      <c r="G33" s="46">
        <f t="shared" si="5"/>
        <v>4</v>
      </c>
      <c r="H33" s="78">
        <v>0</v>
      </c>
      <c r="I33" s="76">
        <v>0</v>
      </c>
      <c r="J33" s="46">
        <f t="shared" si="6"/>
        <v>1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0</v>
      </c>
      <c r="F48" s="71">
        <v>11</v>
      </c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</v>
      </c>
      <c r="F53" s="71">
        <v>10</v>
      </c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9</v>
      </c>
      <c r="F68" s="71"/>
      <c r="G68" s="46">
        <f t="shared" si="5"/>
        <v>9</v>
      </c>
      <c r="H68" s="78">
        <v>0</v>
      </c>
      <c r="I68" s="76">
        <v>0</v>
      </c>
      <c r="J68" s="46">
        <f t="shared" si="6"/>
        <v>8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6</v>
      </c>
      <c r="F152" s="71"/>
      <c r="G152" s="46">
        <f t="shared" si="23"/>
        <v>6</v>
      </c>
      <c r="H152" s="78">
        <v>0</v>
      </c>
      <c r="I152" s="76">
        <v>0</v>
      </c>
      <c r="J152" s="46">
        <f t="shared" si="24"/>
        <v>6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5</v>
      </c>
      <c r="F194" s="71">
        <v>4</v>
      </c>
      <c r="G194" s="46">
        <f t="shared" si="30"/>
        <v>9</v>
      </c>
      <c r="H194" s="78">
        <v>0</v>
      </c>
      <c r="I194" s="76">
        <v>0</v>
      </c>
      <c r="J194" s="46">
        <f t="shared" si="31"/>
        <v>0</v>
      </c>
      <c r="K194" s="72">
        <v>9</v>
      </c>
      <c r="L194" s="20">
        <v>120</v>
      </c>
      <c r="M194" s="65">
        <f t="shared" si="34"/>
        <v>1080</v>
      </c>
      <c r="N194" s="17" t="s">
        <v>16</v>
      </c>
      <c r="O194" s="18"/>
      <c r="P194" s="102">
        <f t="shared" si="35"/>
        <v>1080</v>
      </c>
      <c r="Q194" s="90">
        <v>73</v>
      </c>
      <c r="R194" s="43">
        <f t="shared" si="36"/>
        <v>657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4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+'4'!J251</f>
        <v>10</v>
      </c>
      <c r="F251" s="71"/>
      <c r="G251" s="46">
        <f t="shared" si="40"/>
        <v>10</v>
      </c>
      <c r="H251" s="78">
        <v>0</v>
      </c>
      <c r="I251" s="76">
        <v>0</v>
      </c>
      <c r="J251" s="46">
        <f t="shared" si="41"/>
        <v>9</v>
      </c>
      <c r="K251" s="72">
        <v>1</v>
      </c>
      <c r="L251" s="20">
        <v>20</v>
      </c>
      <c r="M251" s="65">
        <f t="shared" si="34"/>
        <v>20</v>
      </c>
      <c r="N251" s="17" t="s">
        <v>16</v>
      </c>
      <c r="O251" s="18"/>
      <c r="P251" s="102">
        <f t="shared" si="35"/>
        <v>20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2294.8999999999996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5585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965</v>
      </c>
      <c r="O264" s="2">
        <v>200</v>
      </c>
      <c r="P264" s="2">
        <v>50</v>
      </c>
      <c r="Q264" s="88">
        <v>55</v>
      </c>
      <c r="R264" s="2">
        <v>100</v>
      </c>
      <c r="S264" s="2">
        <v>180</v>
      </c>
      <c r="T264" s="2">
        <v>50</v>
      </c>
      <c r="U264" s="2">
        <v>130</v>
      </c>
      <c r="V264" s="2">
        <v>150</v>
      </c>
      <c r="W264" s="2">
        <v>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4405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4405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80.00"/>
        <filter val="1,400.00"/>
        <filter val="100.00"/>
        <filter val="130.00"/>
        <filter val="165.00"/>
        <filter val="20.00"/>
        <filter val="200.00"/>
        <filter val="260.00"/>
        <filter val="390.00"/>
        <filter val="50"/>
        <filter val="50.00"/>
        <filter val="60.00"/>
        <filter val="60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246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10</v>
      </c>
      <c r="F6" s="71">
        <v>5</v>
      </c>
      <c r="G6" s="46">
        <f t="shared" si="0"/>
        <v>15</v>
      </c>
      <c r="H6" s="78">
        <v>0</v>
      </c>
      <c r="I6" s="76">
        <v>5</v>
      </c>
      <c r="J6" s="46">
        <f t="shared" si="1"/>
        <v>5</v>
      </c>
      <c r="K6" s="72">
        <v>5</v>
      </c>
      <c r="L6" s="15">
        <v>100</v>
      </c>
      <c r="M6" s="65">
        <f t="shared" ref="M6:M80" si="2">+L6*K6</f>
        <v>500</v>
      </c>
      <c r="N6" s="17" t="s">
        <v>1431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7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10</v>
      </c>
      <c r="F18" s="71">
        <v>5</v>
      </c>
      <c r="G18" s="46">
        <f t="shared" si="0"/>
        <v>15</v>
      </c>
      <c r="H18" s="78">
        <v>0</v>
      </c>
      <c r="I18" s="76">
        <v>0</v>
      </c>
      <c r="J18" s="46">
        <f t="shared" si="1"/>
        <v>6</v>
      </c>
      <c r="K18" s="72">
        <v>9</v>
      </c>
      <c r="L18" s="15">
        <v>50</v>
      </c>
      <c r="M18" s="65">
        <f t="shared" si="2"/>
        <v>450</v>
      </c>
      <c r="N18" s="17" t="s">
        <v>16</v>
      </c>
      <c r="O18" s="18"/>
      <c r="P18" s="102">
        <f t="shared" si="3"/>
        <v>450</v>
      </c>
      <c r="Q18" s="122">
        <v>19.12</v>
      </c>
      <c r="R18" s="43">
        <f t="shared" si="4"/>
        <v>172.08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8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4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>
        <v>50</v>
      </c>
      <c r="P48" s="102">
        <f>SUM(M48-O48)</f>
        <v>250</v>
      </c>
      <c r="Q48" s="122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5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>SUM(M53-O53)</f>
        <v>250</v>
      </c>
      <c r="Q53" s="122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8</v>
      </c>
      <c r="F68" s="71"/>
      <c r="G68" s="46">
        <f t="shared" si="5"/>
        <v>8</v>
      </c>
      <c r="H68" s="78">
        <v>0</v>
      </c>
      <c r="I68" s="76">
        <v>3</v>
      </c>
      <c r="J68" s="46">
        <f t="shared" si="6"/>
        <v>2</v>
      </c>
      <c r="K68" s="72">
        <v>3</v>
      </c>
      <c r="L68" s="15">
        <v>80</v>
      </c>
      <c r="M68" s="65">
        <f t="shared" si="2"/>
        <v>240</v>
      </c>
      <c r="N68" s="17" t="s">
        <v>1431</v>
      </c>
      <c r="O68" s="18"/>
      <c r="P68" s="102">
        <f t="shared" si="3"/>
        <v>240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2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6</v>
      </c>
      <c r="F152" s="71"/>
      <c r="G152" s="46">
        <f t="shared" si="23"/>
        <v>6</v>
      </c>
      <c r="H152" s="78">
        <v>0</v>
      </c>
      <c r="I152" s="76">
        <v>0</v>
      </c>
      <c r="J152" s="46">
        <f t="shared" si="24"/>
        <v>4</v>
      </c>
      <c r="K152" s="72">
        <v>2</v>
      </c>
      <c r="L152" s="20">
        <v>35</v>
      </c>
      <c r="M152" s="65">
        <f t="shared" si="7"/>
        <v>70</v>
      </c>
      <c r="N152" s="17" t="s">
        <v>16</v>
      </c>
      <c r="O152" s="18"/>
      <c r="P152" s="102">
        <f t="shared" si="8"/>
        <v>70</v>
      </c>
      <c r="Q152" s="90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>
        <v>2</v>
      </c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+'5'!J251</f>
        <v>9</v>
      </c>
      <c r="F251" s="71"/>
      <c r="G251" s="46">
        <f t="shared" si="40"/>
        <v>9</v>
      </c>
      <c r="H251" s="78">
        <v>0</v>
      </c>
      <c r="I251" s="76">
        <v>0</v>
      </c>
      <c r="J251" s="46">
        <f t="shared" si="41"/>
        <v>0</v>
      </c>
      <c r="K251" s="72">
        <v>9</v>
      </c>
      <c r="L251" s="20">
        <v>20</v>
      </c>
      <c r="M251" s="65">
        <f t="shared" si="34"/>
        <v>180</v>
      </c>
      <c r="N251" s="17" t="s">
        <v>16</v>
      </c>
      <c r="O251" s="18"/>
      <c r="P251" s="102">
        <f t="shared" si="35"/>
        <v>180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+'5'!J259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1340.2499999999998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560</v>
      </c>
      <c r="O264" s="2">
        <v>110</v>
      </c>
      <c r="P264" s="2">
        <v>100</v>
      </c>
      <c r="Q264" s="88">
        <v>150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L248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5</v>
      </c>
      <c r="F6" s="71">
        <v>15</v>
      </c>
      <c r="G6" s="46">
        <f t="shared" si="0"/>
        <v>20</v>
      </c>
      <c r="H6" s="78">
        <v>0</v>
      </c>
      <c r="I6" s="76">
        <v>0</v>
      </c>
      <c r="J6" s="46">
        <f t="shared" si="1"/>
        <v>11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80" si="3">SUM(M6-O6)</f>
        <v>900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6"/>
        <v>12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02">
        <f>SUM(M48-O48)</f>
        <v>50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0</v>
      </c>
      <c r="F112" s="71">
        <v>10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>SUM(M112-O112)</f>
        <v>400</v>
      </c>
      <c r="Q112" s="122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9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7</v>
      </c>
      <c r="F116" s="71">
        <v>10</v>
      </c>
      <c r="G116" s="46">
        <f t="shared" si="23"/>
        <v>17</v>
      </c>
      <c r="H116" s="78">
        <v>0</v>
      </c>
      <c r="I116" s="76">
        <v>0</v>
      </c>
      <c r="J116" s="46">
        <f t="shared" si="24"/>
        <v>16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3</v>
      </c>
      <c r="F193" s="71">
        <v>10</v>
      </c>
      <c r="G193" s="46">
        <f t="shared" si="30"/>
        <v>13</v>
      </c>
      <c r="H193" s="78">
        <v>0</v>
      </c>
      <c r="I193" s="76">
        <v>0</v>
      </c>
      <c r="J193" s="46">
        <f t="shared" si="31"/>
        <v>7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02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>
        <v>14</v>
      </c>
      <c r="G194" s="46">
        <f t="shared" si="30"/>
        <v>14</v>
      </c>
      <c r="H194" s="78">
        <v>0</v>
      </c>
      <c r="I194" s="76">
        <v>0</v>
      </c>
      <c r="J194" s="46">
        <f t="shared" si="31"/>
        <v>10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1462.0500000000002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275</v>
      </c>
      <c r="O264" s="2">
        <v>160</v>
      </c>
      <c r="P264" s="2">
        <v>115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346"/>
  <sheetViews>
    <sheetView zoomScale="70" zoomScaleNormal="70" workbookViewId="0">
      <pane xSplit="10" ySplit="4" topLeftCell="L261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8</v>
      </c>
      <c r="F5" s="71"/>
      <c r="G5" s="46">
        <f>E5+F5</f>
        <v>8</v>
      </c>
      <c r="H5" s="78">
        <v>0</v>
      </c>
      <c r="I5" s="76">
        <v>0</v>
      </c>
      <c r="J5" s="46">
        <f t="shared" ref="J5:J26" si="0">+G5-H5-K5-I5</f>
        <v>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11</v>
      </c>
      <c r="F6" s="71"/>
      <c r="G6" s="46">
        <f t="shared" ref="G6:G26" si="1">E6+F6</f>
        <v>11</v>
      </c>
      <c r="H6" s="78">
        <v>0</v>
      </c>
      <c r="I6" s="76">
        <v>0</v>
      </c>
      <c r="J6" s="46">
        <f t="shared" si="0"/>
        <v>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1"/>
        <v>0</v>
      </c>
      <c r="H7" s="78">
        <v>0</v>
      </c>
      <c r="I7" s="76">
        <v>0</v>
      </c>
      <c r="J7" s="46">
        <f t="shared" si="0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1"/>
        <v>0</v>
      </c>
      <c r="H8" s="78">
        <v>0</v>
      </c>
      <c r="I8" s="76">
        <v>0</v>
      </c>
      <c r="J8" s="46">
        <f t="shared" si="0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1"/>
        <v>0</v>
      </c>
      <c r="H9" s="78">
        <v>0</v>
      </c>
      <c r="I9" s="76">
        <v>0</v>
      </c>
      <c r="J9" s="46">
        <f t="shared" si="0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1"/>
        <v>0</v>
      </c>
      <c r="H10" s="78">
        <v>0</v>
      </c>
      <c r="I10" s="76">
        <v>0</v>
      </c>
      <c r="J10" s="46">
        <f t="shared" si="0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7</v>
      </c>
      <c r="F11" s="71"/>
      <c r="G11" s="46">
        <f t="shared" si="1"/>
        <v>7</v>
      </c>
      <c r="H11" s="78">
        <v>0</v>
      </c>
      <c r="I11" s="76">
        <v>0</v>
      </c>
      <c r="J11" s="46">
        <f t="shared" si="0"/>
        <v>1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2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1"/>
        <v>0</v>
      </c>
      <c r="H12" s="78">
        <v>0</v>
      </c>
      <c r="I12" s="76">
        <v>0</v>
      </c>
      <c r="J12" s="46">
        <f t="shared" si="0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1"/>
        <v>0</v>
      </c>
      <c r="H13" s="78">
        <v>0</v>
      </c>
      <c r="I13" s="76">
        <v>0</v>
      </c>
      <c r="J13" s="46">
        <f t="shared" si="0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1"/>
        <v>0</v>
      </c>
      <c r="H14" s="78">
        <v>0</v>
      </c>
      <c r="I14" s="76">
        <v>0</v>
      </c>
      <c r="J14" s="46">
        <f t="shared" si="0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1"/>
        <v>0</v>
      </c>
      <c r="H15" s="78">
        <v>0</v>
      </c>
      <c r="I15" s="76">
        <v>0</v>
      </c>
      <c r="J15" s="46">
        <f t="shared" si="0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1"/>
        <v>0</v>
      </c>
      <c r="H16" s="78">
        <v>0</v>
      </c>
      <c r="I16" s="76">
        <v>0</v>
      </c>
      <c r="J16" s="46">
        <f t="shared" si="0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1"/>
        <v>0</v>
      </c>
      <c r="H17" s="78">
        <v>0</v>
      </c>
      <c r="I17" s="76">
        <v>0</v>
      </c>
      <c r="J17" s="46">
        <f t="shared" si="0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4</v>
      </c>
      <c r="F18" s="71"/>
      <c r="G18" s="46">
        <f t="shared" si="1"/>
        <v>4</v>
      </c>
      <c r="H18" s="78">
        <v>0</v>
      </c>
      <c r="I18" s="76">
        <v>0</v>
      </c>
      <c r="J18" s="46">
        <f t="shared" si="0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02">
        <f t="shared" si="3"/>
        <v>100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1"/>
        <v>0</v>
      </c>
      <c r="H19" s="78">
        <v>0</v>
      </c>
      <c r="I19" s="76">
        <v>0</v>
      </c>
      <c r="J19" s="46">
        <f t="shared" si="0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1"/>
        <v>0</v>
      </c>
      <c r="H20" s="78">
        <v>0</v>
      </c>
      <c r="I20" s="76">
        <v>0</v>
      </c>
      <c r="J20" s="46">
        <f t="shared" si="0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1"/>
        <v>0</v>
      </c>
      <c r="H21" s="78">
        <v>0</v>
      </c>
      <c r="I21" s="76">
        <v>0</v>
      </c>
      <c r="J21" s="46">
        <f t="shared" si="0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/>
      <c r="G22" s="46">
        <f>E22+F22</f>
        <v>0</v>
      </c>
      <c r="H22" s="78">
        <v>0</v>
      </c>
      <c r="I22" s="76">
        <v>0</v>
      </c>
      <c r="J22" s="46">
        <f t="shared" si="0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1"/>
        <v>0</v>
      </c>
      <c r="H23" s="78">
        <v>0</v>
      </c>
      <c r="I23" s="76">
        <v>0</v>
      </c>
      <c r="J23" s="46">
        <f t="shared" si="0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1"/>
        <v>0</v>
      </c>
      <c r="H24" s="78">
        <v>0</v>
      </c>
      <c r="I24" s="76">
        <v>0</v>
      </c>
      <c r="J24" s="46">
        <f t="shared" si="0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1"/>
        <v>0</v>
      </c>
      <c r="H25" s="78">
        <v>0</v>
      </c>
      <c r="I25" s="76">
        <v>0</v>
      </c>
      <c r="J25" s="46">
        <f t="shared" si="0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1"/>
        <v>0</v>
      </c>
      <c r="H26" s="78">
        <v>0</v>
      </c>
      <c r="I26" s="76">
        <v>0</v>
      </c>
      <c r="J26" s="46">
        <f t="shared" si="0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2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2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1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02">
        <f>SUM(M49-O49)</f>
        <v>200</v>
      </c>
      <c r="Q49" s="122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2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0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/>
      <c r="P53" s="102">
        <f>SUM(M53-O53)</f>
        <v>450</v>
      </c>
      <c r="Q53" s="122">
        <v>16.37</v>
      </c>
      <c r="R53" s="43">
        <f>+K53*Q53</f>
        <v>147.33000000000001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1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2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>SUM(M112-O112)</f>
        <v>400</v>
      </c>
      <c r="Q112" s="122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13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3</v>
      </c>
      <c r="K152" s="72">
        <v>1</v>
      </c>
      <c r="L152" s="20">
        <v>35</v>
      </c>
      <c r="M152" s="65">
        <f t="shared" si="7"/>
        <v>35</v>
      </c>
      <c r="N152" s="17" t="s">
        <v>16</v>
      </c>
      <c r="O152" s="18"/>
      <c r="P152" s="10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2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02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2008.2599999999998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5275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975</v>
      </c>
      <c r="O264" s="2">
        <v>100</v>
      </c>
      <c r="P264" s="2">
        <v>135</v>
      </c>
      <c r="Q264" s="88">
        <v>240</v>
      </c>
      <c r="R264" s="2">
        <v>130</v>
      </c>
      <c r="S264" s="2">
        <v>70</v>
      </c>
      <c r="T264" s="2">
        <v>150</v>
      </c>
      <c r="U264" s="2">
        <v>50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4235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4235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259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8</v>
      </c>
      <c r="F6" s="71">
        <v>20</v>
      </c>
      <c r="G6" s="46">
        <f t="shared" si="0"/>
        <v>28</v>
      </c>
      <c r="H6" s="78">
        <v>0</v>
      </c>
      <c r="I6" s="76">
        <v>0</v>
      </c>
      <c r="J6" s="46">
        <f t="shared" si="1"/>
        <v>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</v>
      </c>
      <c r="F11" s="71">
        <v>10</v>
      </c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</v>
      </c>
      <c r="F18" s="71">
        <v>10</v>
      </c>
      <c r="G18" s="46">
        <f t="shared" si="0"/>
        <v>11</v>
      </c>
      <c r="H18" s="78">
        <v>0</v>
      </c>
      <c r="I18" s="76">
        <v>0</v>
      </c>
      <c r="J18" s="46">
        <f t="shared" si="1"/>
        <v>8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</v>
      </c>
      <c r="F31" s="71">
        <v>20</v>
      </c>
      <c r="G31" s="46">
        <f t="shared" si="5"/>
        <v>22</v>
      </c>
      <c r="H31" s="78">
        <v>0</v>
      </c>
      <c r="I31" s="76">
        <v>0</v>
      </c>
      <c r="J31" s="46">
        <f t="shared" si="6"/>
        <v>19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2</v>
      </c>
      <c r="F46" s="71">
        <v>5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02">
        <f>SUM(M48-O48)</f>
        <v>50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2</v>
      </c>
      <c r="F112" s="71">
        <v>5</v>
      </c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9</v>
      </c>
      <c r="F115" s="71">
        <v>5</v>
      </c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7</v>
      </c>
      <c r="F194" s="71">
        <v>20</v>
      </c>
      <c r="G194" s="46">
        <f t="shared" si="30"/>
        <v>27</v>
      </c>
      <c r="H194" s="78">
        <v>0</v>
      </c>
      <c r="I194" s="76">
        <v>0</v>
      </c>
      <c r="J194" s="46">
        <f t="shared" si="31"/>
        <v>26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4</v>
      </c>
      <c r="F205" s="71">
        <v>20</v>
      </c>
      <c r="G205" s="46">
        <f t="shared" si="30"/>
        <v>24</v>
      </c>
      <c r="H205" s="78">
        <v>0</v>
      </c>
      <c r="I205" s="76">
        <v>0</v>
      </c>
      <c r="J205" s="46">
        <f t="shared" si="31"/>
        <v>23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+'8'!J252</f>
        <v>0</v>
      </c>
      <c r="F252" s="71">
        <v>3</v>
      </c>
      <c r="G252" s="46">
        <f t="shared" si="40"/>
        <v>3</v>
      </c>
      <c r="H252" s="78">
        <v>0</v>
      </c>
      <c r="I252" s="76">
        <v>0</v>
      </c>
      <c r="J252" s="46">
        <f t="shared" si="43"/>
        <v>3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825</v>
      </c>
      <c r="O264" s="2">
        <v>200</v>
      </c>
      <c r="P264" s="2">
        <v>55</v>
      </c>
      <c r="Q264" s="88">
        <v>520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46"/>
  <sheetViews>
    <sheetView zoomScale="70" zoomScaleNormal="70" workbookViewId="0">
      <pane xSplit="10" ySplit="4" topLeftCell="K262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3</v>
      </c>
      <c r="F48" s="71">
        <v>4</v>
      </c>
      <c r="G48" s="46">
        <f t="shared" si="5"/>
        <v>7</v>
      </c>
      <c r="H48" s="78">
        <v>0</v>
      </c>
      <c r="I48" s="76"/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/>
      <c r="O48" s="18">
        <v>50</v>
      </c>
      <c r="P48" s="23">
        <f>SUM(M48-O48)</f>
        <v>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5</v>
      </c>
      <c r="K116" s="72">
        <v>8</v>
      </c>
      <c r="L116" s="22">
        <v>100</v>
      </c>
      <c r="M116" s="65">
        <f t="shared" si="7"/>
        <v>800</v>
      </c>
      <c r="N116" s="17" t="s">
        <v>16</v>
      </c>
      <c r="O116" s="18"/>
      <c r="P116" s="102">
        <f t="shared" si="8"/>
        <v>800</v>
      </c>
      <c r="Q116" s="90">
        <v>13.03</v>
      </c>
      <c r="R116" s="43">
        <f t="shared" si="9"/>
        <v>104.24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>
        <v>5</v>
      </c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23</v>
      </c>
      <c r="F205" s="71"/>
      <c r="G205" s="46">
        <f t="shared" si="30"/>
        <v>23</v>
      </c>
      <c r="H205" s="78">
        <v>0</v>
      </c>
      <c r="I205" s="76">
        <v>0</v>
      </c>
      <c r="J205" s="46">
        <f t="shared" si="31"/>
        <v>20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+'9'!J252</f>
        <v>3</v>
      </c>
      <c r="F252" s="71"/>
      <c r="G252" s="46">
        <f t="shared" si="40"/>
        <v>3</v>
      </c>
      <c r="H252" s="78">
        <v>0</v>
      </c>
      <c r="I252" s="76">
        <v>0</v>
      </c>
      <c r="J252" s="46">
        <f t="shared" si="41"/>
        <v>3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1161.0300000000002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3510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1680</v>
      </c>
      <c r="O264" s="2">
        <v>160</v>
      </c>
      <c r="P264" s="2">
        <v>100</v>
      </c>
      <c r="Q264" s="88">
        <v>200</v>
      </c>
      <c r="R264" s="2">
        <v>500</v>
      </c>
      <c r="S264" s="2">
        <v>200</v>
      </c>
      <c r="T264" s="2">
        <v>420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1765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1765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D346"/>
  <sheetViews>
    <sheetView zoomScale="70" zoomScaleNormal="70" workbookViewId="0">
      <pane xSplit="10" ySplit="4" topLeftCell="L261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9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2">
        <f>SUM(M5-O5)</f>
        <v>300</v>
      </c>
      <c r="Q5" s="122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2">
        <f t="shared" ref="P6:P80" si="3">SUM(M6-O6)</f>
        <v>1000</v>
      </c>
      <c r="Q6" s="122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1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02">
        <f t="shared" si="3"/>
        <v>350</v>
      </c>
      <c r="Q18" s="122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2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3"/>
        <v>500</v>
      </c>
      <c r="Q22" s="12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8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1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50</v>
      </c>
      <c r="P46" s="102">
        <f t="shared" si="3"/>
        <v>150</v>
      </c>
      <c r="Q46" s="122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1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2">
        <f>SUM(M48-O48)</f>
        <v>250</v>
      </c>
      <c r="Q48" s="122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6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02">
        <f t="shared" si="8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2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19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+'10'!J252</f>
        <v>3</v>
      </c>
      <c r="F252" s="71"/>
      <c r="G252" s="46">
        <f t="shared" si="40"/>
        <v>3</v>
      </c>
      <c r="H252" s="78">
        <v>0</v>
      </c>
      <c r="I252" s="76">
        <v>0</v>
      </c>
      <c r="J252" s="46">
        <f t="shared" si="41"/>
        <v>1</v>
      </c>
      <c r="K252" s="72">
        <v>2</v>
      </c>
      <c r="L252" s="20">
        <v>120</v>
      </c>
      <c r="M252" s="65">
        <f t="shared" si="34"/>
        <v>240</v>
      </c>
      <c r="N252" s="17" t="s">
        <v>16</v>
      </c>
      <c r="O252" s="18"/>
      <c r="P252" s="102">
        <f t="shared" si="35"/>
        <v>240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1987.0999999999997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5880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2445</v>
      </c>
      <c r="O264" s="2">
        <v>50</v>
      </c>
      <c r="P264" s="2">
        <v>130</v>
      </c>
      <c r="Q264" s="88">
        <v>200</v>
      </c>
      <c r="R264" s="2">
        <v>50</v>
      </c>
      <c r="S264" s="2">
        <v>120</v>
      </c>
      <c r="T264" s="2">
        <v>150</v>
      </c>
      <c r="U264" s="2">
        <v>300</v>
      </c>
      <c r="V264" s="2">
        <v>100</v>
      </c>
      <c r="W264" s="2">
        <v>155</v>
      </c>
      <c r="X264" s="2">
        <v>210</v>
      </c>
      <c r="Y264" s="2">
        <v>100</v>
      </c>
      <c r="Z264" s="2">
        <v>200</v>
      </c>
      <c r="AA264" s="2">
        <v>100</v>
      </c>
      <c r="AB264" s="2">
        <v>100</v>
      </c>
      <c r="AC264" s="2">
        <v>120</v>
      </c>
      <c r="AD264" s="2">
        <v>360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3370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3370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A346"/>
  <sheetViews>
    <sheetView zoomScale="70" zoomScaleNormal="70" workbookViewId="0">
      <pane xSplit="10" ySplit="4" topLeftCell="K255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9</v>
      </c>
      <c r="F5" s="71">
        <v>10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36" si="1">+G5-H5-K5-I5</f>
        <v>16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2">
        <f>SUM(M5-O5)</f>
        <v>100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10</v>
      </c>
      <c r="F6" s="71">
        <v>10</v>
      </c>
      <c r="G6" s="46">
        <f t="shared" si="0"/>
        <v>20</v>
      </c>
      <c r="H6" s="78">
        <v>0</v>
      </c>
      <c r="I6" s="76">
        <v>0</v>
      </c>
      <c r="J6" s="46">
        <f t="shared" si="1"/>
        <v>15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6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/>
      <c r="P11" s="102">
        <f t="shared" si="3"/>
        <v>450</v>
      </c>
      <c r="Q11" s="122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</v>
      </c>
      <c r="F18" s="71">
        <v>10</v>
      </c>
      <c r="G18" s="46">
        <f t="shared" si="0"/>
        <v>11</v>
      </c>
      <c r="H18" s="78">
        <v>0</v>
      </c>
      <c r="I18" s="76">
        <v>0</v>
      </c>
      <c r="J18" s="46">
        <f t="shared" si="1"/>
        <v>4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02">
        <f t="shared" si="3"/>
        <v>350</v>
      </c>
      <c r="Q18" s="122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1"/>
        <v>7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/>
      <c r="P31" s="102">
        <f t="shared" si="3"/>
        <v>1100</v>
      </c>
      <c r="Q31" s="122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1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1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1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ref="J37:J93" si="6">+G37-H37-K37-I37</f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</v>
      </c>
      <c r="F46" s="71">
        <v>6</v>
      </c>
      <c r="G46" s="46">
        <f t="shared" si="5"/>
        <v>7</v>
      </c>
      <c r="H46" s="78">
        <v>0</v>
      </c>
      <c r="I46" s="76">
        <v>0</v>
      </c>
      <c r="J46" s="46">
        <f t="shared" si="6"/>
        <v>3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50</v>
      </c>
      <c r="P46" s="102">
        <f t="shared" si="3"/>
        <v>150</v>
      </c>
      <c r="Q46" s="122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</v>
      </c>
      <c r="F48" s="71">
        <v>9</v>
      </c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6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50</v>
      </c>
      <c r="P53" s="102">
        <f>SUM(M53-O53)</f>
        <v>150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0</v>
      </c>
      <c r="K178" s="72">
        <v>5</v>
      </c>
      <c r="L178" s="20">
        <v>55</v>
      </c>
      <c r="M178" s="65">
        <f t="shared" si="34"/>
        <v>275</v>
      </c>
      <c r="N178" s="17" t="s">
        <v>16</v>
      </c>
      <c r="O178" s="18"/>
      <c r="P178" s="102">
        <f t="shared" si="35"/>
        <v>275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17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14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02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+'11'!J252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2140.37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5710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1555</v>
      </c>
      <c r="O264" s="2">
        <v>50</v>
      </c>
      <c r="P264" s="2">
        <v>100</v>
      </c>
      <c r="Q264" s="88">
        <v>55</v>
      </c>
      <c r="R264" s="2">
        <v>105</v>
      </c>
      <c r="S264" s="2">
        <v>50</v>
      </c>
      <c r="T264" s="2">
        <v>55</v>
      </c>
      <c r="U264" s="2">
        <v>100</v>
      </c>
      <c r="V264" s="2">
        <v>60</v>
      </c>
      <c r="W264" s="2">
        <v>130</v>
      </c>
      <c r="X264" s="2">
        <v>100</v>
      </c>
      <c r="Y264" s="2">
        <v>55</v>
      </c>
      <c r="Z264" s="2">
        <v>530</v>
      </c>
      <c r="AA264" s="2">
        <v>165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3990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3990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L258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4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>SUM(M48-O48)</f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2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50</v>
      </c>
      <c r="P53" s="102">
        <f>SUM(M53-O53)</f>
        <v>150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1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+'12'!J252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1114.4199999999998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830</v>
      </c>
      <c r="O264" s="2">
        <v>130</v>
      </c>
      <c r="P264" s="2">
        <v>200</v>
      </c>
      <c r="Q264" s="88">
        <v>100</v>
      </c>
      <c r="R264" s="2">
        <v>200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46"/>
  <sheetViews>
    <sheetView zoomScale="70" zoomScaleNormal="70" workbookViewId="0">
      <pane xSplit="10" ySplit="4" topLeftCell="K255" activePane="bottomRight" state="frozen"/>
      <selection activeCell="L256" sqref="L256"/>
      <selection pane="topRight" activeCell="L256" sqref="L256"/>
      <selection pane="bottomLeft" activeCell="L256" sqref="L256"/>
      <selection pane="bottomRight" activeCell="L256" sqref="L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10</v>
      </c>
      <c r="F6" s="71">
        <v>10</v>
      </c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1</v>
      </c>
      <c r="F67" s="71">
        <v>2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</v>
      </c>
      <c r="F112" s="71">
        <v>10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8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7</v>
      </c>
      <c r="F113" s="71">
        <v>5</v>
      </c>
      <c r="G113" s="46">
        <f t="shared" si="23"/>
        <v>12</v>
      </c>
      <c r="H113" s="78">
        <v>0</v>
      </c>
      <c r="I113" s="76">
        <v>0</v>
      </c>
      <c r="J113" s="46">
        <f t="shared" si="24"/>
        <v>9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2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3</v>
      </c>
      <c r="F115" s="71">
        <v>10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9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0</v>
      </c>
      <c r="F116" s="71">
        <v>10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16</v>
      </c>
      <c r="F194" s="71">
        <v>10</v>
      </c>
      <c r="G194" s="46">
        <f t="shared" si="30"/>
        <v>26</v>
      </c>
      <c r="H194" s="78">
        <v>0</v>
      </c>
      <c r="I194" s="76">
        <v>0</v>
      </c>
      <c r="J194" s="46">
        <f t="shared" si="31"/>
        <v>24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+'13'!J252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C260" s="121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802.01</v>
      </c>
      <c r="S260" s="75"/>
    </row>
    <row r="261" spans="1:20" ht="25.5" customHeight="1" x14ac:dyDescent="0.5">
      <c r="A261" s="1"/>
      <c r="C261" s="121"/>
      <c r="D261" s="120"/>
      <c r="E261" s="24"/>
      <c r="F261" s="120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C262" s="121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2095</v>
      </c>
    </row>
    <row r="263" spans="1:20" ht="25.5" x14ac:dyDescent="0.55000000000000004">
      <c r="A263" s="1"/>
      <c r="C263" s="121"/>
      <c r="D263" s="120"/>
      <c r="E263" s="24"/>
      <c r="F263" s="120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C264" s="121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935</v>
      </c>
      <c r="O264" s="2">
        <v>320</v>
      </c>
      <c r="P264" s="2">
        <v>200</v>
      </c>
      <c r="Q264" s="88">
        <v>100</v>
      </c>
      <c r="R264" s="2">
        <v>55</v>
      </c>
      <c r="S264" s="2">
        <v>60</v>
      </c>
      <c r="T264" s="2">
        <v>200</v>
      </c>
    </row>
    <row r="265" spans="1:20" ht="25.5" x14ac:dyDescent="0.55000000000000004">
      <c r="A265" s="1"/>
      <c r="C265" s="121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C266" s="121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C267" s="121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C268" s="121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1145</v>
      </c>
    </row>
    <row r="269" spans="1:20" ht="25.5" x14ac:dyDescent="0.55000000000000004">
      <c r="A269" s="1"/>
      <c r="C269" s="121"/>
      <c r="D269" s="120"/>
      <c r="E269" s="24"/>
      <c r="F269" s="120"/>
      <c r="G269" s="31"/>
      <c r="J269" s="31"/>
      <c r="L269" s="34" t="s">
        <v>209</v>
      </c>
      <c r="M269" s="35"/>
      <c r="N269" s="37">
        <v>1145</v>
      </c>
    </row>
    <row r="270" spans="1:20" ht="25.5" x14ac:dyDescent="0.55000000000000004">
      <c r="A270" s="1"/>
      <c r="C270" s="121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C271" s="121"/>
      <c r="D271" s="120"/>
      <c r="E271" s="24"/>
      <c r="F271" s="120"/>
      <c r="G271" s="121"/>
      <c r="J271" s="2"/>
      <c r="L271" s="34" t="s">
        <v>211</v>
      </c>
      <c r="M271" s="35"/>
      <c r="N271" s="33">
        <f>+N269-N268</f>
        <v>0</v>
      </c>
    </row>
    <row r="272" spans="1:20" x14ac:dyDescent="0.5">
      <c r="C272" s="121"/>
      <c r="D272" s="120"/>
      <c r="E272" s="121"/>
      <c r="F272" s="121"/>
      <c r="G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L256" sqref="L256"/>
      <selection pane="topRight" activeCell="L256" sqref="L256"/>
      <selection pane="bottomLeft" activeCell="L256" sqref="L256"/>
      <selection pane="bottomRight" activeCell="G256" sqref="G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5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102">
        <f t="shared" si="3"/>
        <v>100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+'14'!J252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0</v>
      </c>
      <c r="K252" s="72">
        <v>1</v>
      </c>
      <c r="L252" s="20">
        <v>120</v>
      </c>
      <c r="M252" s="65">
        <f t="shared" si="34"/>
        <v>120</v>
      </c>
      <c r="N252" s="17" t="s">
        <v>16</v>
      </c>
      <c r="O252" s="18"/>
      <c r="P252" s="102">
        <f t="shared" si="35"/>
        <v>120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983.75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50</v>
      </c>
      <c r="P264" s="2">
        <v>100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L261" activePane="bottomRight" state="frozen"/>
      <selection activeCell="L252" sqref="L252"/>
      <selection pane="topRight" activeCell="L252" sqref="L252"/>
      <selection pane="bottomLeft" activeCell="L252" sqref="L252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12</v>
      </c>
      <c r="F6" s="71">
        <v>15</v>
      </c>
      <c r="G6" s="46">
        <f t="shared" si="0"/>
        <v>27</v>
      </c>
      <c r="H6" s="78">
        <v>0</v>
      </c>
      <c r="I6" s="76">
        <v>0</v>
      </c>
      <c r="J6" s="46">
        <f t="shared" si="1"/>
        <v>20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80" si="3">SUM(M6-O6)</f>
        <v>700</v>
      </c>
      <c r="Q6" s="12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</v>
      </c>
      <c r="F11" s="71">
        <v>15</v>
      </c>
      <c r="G11" s="46">
        <f t="shared" si="0"/>
        <v>17</v>
      </c>
      <c r="H11" s="78">
        <v>0</v>
      </c>
      <c r="I11" s="76">
        <v>0</v>
      </c>
      <c r="J11" s="46">
        <f t="shared" si="1"/>
        <v>15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5</v>
      </c>
      <c r="F31" s="71">
        <v>20</v>
      </c>
      <c r="G31" s="46">
        <f t="shared" si="5"/>
        <v>25</v>
      </c>
      <c r="H31" s="78">
        <v>0</v>
      </c>
      <c r="I31" s="76">
        <v>0</v>
      </c>
      <c r="J31" s="46">
        <f t="shared" si="6"/>
        <v>17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23</v>
      </c>
      <c r="F194" s="71">
        <v>20</v>
      </c>
      <c r="G194" s="46">
        <f t="shared" si="30"/>
        <v>43</v>
      </c>
      <c r="H194" s="78">
        <v>0</v>
      </c>
      <c r="I194" s="76">
        <v>0</v>
      </c>
      <c r="J194" s="46">
        <f t="shared" si="31"/>
        <v>41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+'15'!J253</f>
        <v>0</v>
      </c>
      <c r="F253" s="71">
        <v>10</v>
      </c>
      <c r="G253" s="46">
        <f t="shared" ref="G253" si="51">E253+F253</f>
        <v>10</v>
      </c>
      <c r="H253" s="78">
        <v>0</v>
      </c>
      <c r="I253" s="76">
        <v>0</v>
      </c>
      <c r="J253" s="46">
        <f t="shared" ref="J253" si="52">+G253-H253-K253-I253</f>
        <v>10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1122.05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530</v>
      </c>
      <c r="O264" s="2">
        <v>100</v>
      </c>
      <c r="P264" s="2">
        <v>430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L243" activePane="bottomRight" state="frozen"/>
      <selection activeCell="L256" sqref="L256"/>
      <selection pane="topRight" activeCell="L256" sqref="L256"/>
      <selection pane="bottomLeft" activeCell="L256" sqref="L256"/>
      <selection pane="bottomRight" activeCell="L18" sqref="K18: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4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41</v>
      </c>
      <c r="F194" s="71"/>
      <c r="G194" s="46">
        <f t="shared" si="30"/>
        <v>41</v>
      </c>
      <c r="H194" s="78">
        <v>0</v>
      </c>
      <c r="I194" s="76">
        <v>10</v>
      </c>
      <c r="J194" s="46">
        <f t="shared" si="31"/>
        <v>30</v>
      </c>
      <c r="K194" s="72">
        <v>1</v>
      </c>
      <c r="L194" s="20">
        <v>120</v>
      </c>
      <c r="M194" s="65">
        <f t="shared" si="34"/>
        <v>120</v>
      </c>
      <c r="N194" s="17" t="s">
        <v>1436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+'16'!J253</f>
        <v>10</v>
      </c>
      <c r="F253" s="71"/>
      <c r="G253" s="46">
        <f t="shared" ref="G253" si="51">E253+F253</f>
        <v>10</v>
      </c>
      <c r="H253" s="78">
        <v>0</v>
      </c>
      <c r="I253" s="76">
        <v>0</v>
      </c>
      <c r="J253" s="46">
        <f t="shared" ref="J253" si="52">+G253-H253-K253-I253</f>
        <v>6</v>
      </c>
      <c r="K253" s="72">
        <v>4</v>
      </c>
      <c r="L253" s="20">
        <v>39</v>
      </c>
      <c r="M253" s="65">
        <f t="shared" ref="M253" si="53">+L253*K253</f>
        <v>156</v>
      </c>
      <c r="N253" s="17" t="s">
        <v>16</v>
      </c>
      <c r="O253" s="18">
        <v>56</v>
      </c>
      <c r="P253" s="102">
        <f t="shared" ref="P253" si="54">SUM(M253-O253)</f>
        <v>100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1033.1399999999999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2806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430</v>
      </c>
      <c r="O264" s="2">
        <v>300</v>
      </c>
      <c r="P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253" activePane="bottomRight" state="frozen"/>
      <selection activeCell="L256" sqref="L256"/>
      <selection pane="topRight" activeCell="L256" sqref="L256"/>
      <selection pane="bottomLeft" activeCell="L256" sqref="L256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5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02">
        <f t="shared" ref="P6:P80" si="3">SUM(M6-O6)</f>
        <v>1100</v>
      </c>
      <c r="Q6" s="122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11</v>
      </c>
      <c r="F31" s="71">
        <v>5</v>
      </c>
      <c r="G31" s="46">
        <f t="shared" si="5"/>
        <v>16</v>
      </c>
      <c r="H31" s="78">
        <v>0</v>
      </c>
      <c r="I31" s="76"/>
      <c r="J31" s="46">
        <f t="shared" si="6"/>
        <v>8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4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>SUM(M48-O48)</f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+'17'!J253</f>
        <v>6</v>
      </c>
      <c r="F253" s="71"/>
      <c r="G253" s="46">
        <f t="shared" ref="G253" si="51">E253+F253</f>
        <v>6</v>
      </c>
      <c r="H253" s="78">
        <v>0</v>
      </c>
      <c r="I253" s="76">
        <v>0</v>
      </c>
      <c r="J253" s="46">
        <f t="shared" ref="J253" si="52">+G253-H253-K253-I253</f>
        <v>6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1494.5599999999997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730</v>
      </c>
      <c r="O264" s="2">
        <v>100</v>
      </c>
      <c r="P264" s="2">
        <v>200</v>
      </c>
      <c r="Q264" s="88">
        <v>280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M253" activePane="bottomRight" state="frozen"/>
      <selection activeCell="L256" sqref="L256"/>
      <selection pane="topRight" activeCell="L256" sqref="L256"/>
      <selection pane="bottomLeft" activeCell="L256" sqref="L256"/>
      <selection pane="bottomRight" activeCell="V272" sqref="V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68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5</v>
      </c>
      <c r="F6" s="71">
        <v>10</v>
      </c>
      <c r="G6" s="46">
        <f t="shared" si="0"/>
        <v>15</v>
      </c>
      <c r="H6" s="78">
        <v>0</v>
      </c>
      <c r="I6" s="76">
        <v>0</v>
      </c>
      <c r="J6" s="46">
        <f t="shared" si="1"/>
        <v>12</v>
      </c>
      <c r="K6" s="72">
        <v>3</v>
      </c>
      <c r="L6" s="15">
        <v>100</v>
      </c>
      <c r="M6" s="65">
        <f t="shared" ref="M6:M69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4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02">
        <f t="shared" si="3"/>
        <v>350</v>
      </c>
      <c r="Q11" s="122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1"/>
        <v>16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1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1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1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4</v>
      </c>
      <c r="F48" s="71">
        <v>10</v>
      </c>
      <c r="G48" s="46">
        <f t="shared" si="5"/>
        <v>14</v>
      </c>
      <c r="H48" s="78">
        <v>0</v>
      </c>
      <c r="I48" s="76">
        <v>0</v>
      </c>
      <c r="J48" s="46">
        <f t="shared" si="1"/>
        <v>12</v>
      </c>
      <c r="K48" s="72">
        <v>2</v>
      </c>
      <c r="L48" s="20">
        <v>50</v>
      </c>
      <c r="M48" s="65">
        <f t="shared" si="2"/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1"/>
        <v>3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7</v>
      </c>
      <c r="F53" s="71">
        <v>10</v>
      </c>
      <c r="G53" s="46">
        <f t="shared" si="5"/>
        <v>17</v>
      </c>
      <c r="H53" s="78">
        <v>0</v>
      </c>
      <c r="I53" s="76">
        <v>0</v>
      </c>
      <c r="J53" s="46">
        <f t="shared" si="1"/>
        <v>17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1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1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5</v>
      </c>
      <c r="F74" s="71">
        <v>2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9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9"/>
      <c r="R100" s="43">
        <f t="shared" si="20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9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9"/>
      <c r="R102" s="43">
        <f t="shared" si="20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</v>
      </c>
      <c r="F112" s="71"/>
      <c r="G112" s="46">
        <f t="shared" si="18"/>
        <v>2</v>
      </c>
      <c r="H112" s="78">
        <v>0</v>
      </c>
      <c r="I112" s="76">
        <v>0</v>
      </c>
      <c r="J112" s="46">
        <f t="shared" si="6"/>
        <v>1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8</v>
      </c>
      <c r="F113" s="71"/>
      <c r="G113" s="46">
        <f t="shared" si="18"/>
        <v>8</v>
      </c>
      <c r="H113" s="78">
        <v>0</v>
      </c>
      <c r="I113" s="76">
        <v>0</v>
      </c>
      <c r="J113" s="46">
        <f t="shared" si="6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5</v>
      </c>
      <c r="F115" s="71"/>
      <c r="G115" s="46">
        <f t="shared" si="18"/>
        <v>5</v>
      </c>
      <c r="H115" s="78">
        <v>0</v>
      </c>
      <c r="I115" s="76">
        <v>0</v>
      </c>
      <c r="J115" s="46">
        <f t="shared" si="6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6</v>
      </c>
      <c r="F116" s="71"/>
      <c r="G116" s="46">
        <f t="shared" si="18"/>
        <v>6</v>
      </c>
      <c r="H116" s="78">
        <v>0</v>
      </c>
      <c r="I116" s="76">
        <v>0</v>
      </c>
      <c r="J116" s="46">
        <f t="shared" si="6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3</v>
      </c>
      <c r="F152" s="71"/>
      <c r="G152" s="46">
        <f t="shared" si="18"/>
        <v>3</v>
      </c>
      <c r="H152" s="78">
        <v>0</v>
      </c>
      <c r="I152" s="76">
        <v>0</v>
      </c>
      <c r="J152" s="46">
        <f t="shared" si="22"/>
        <v>3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</v>
      </c>
      <c r="F193" s="71"/>
      <c r="G193" s="46">
        <f t="shared" si="24"/>
        <v>2</v>
      </c>
      <c r="H193" s="78">
        <v>0</v>
      </c>
      <c r="I193" s="76">
        <v>0</v>
      </c>
      <c r="J193" s="46">
        <f t="shared" si="22"/>
        <v>1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28</v>
      </c>
      <c r="F194" s="71"/>
      <c r="G194" s="46">
        <f t="shared" si="24"/>
        <v>28</v>
      </c>
      <c r="H194" s="78">
        <v>0</v>
      </c>
      <c r="I194" s="76">
        <v>0</v>
      </c>
      <c r="J194" s="46">
        <f t="shared" si="22"/>
        <v>26</v>
      </c>
      <c r="K194" s="72">
        <v>2</v>
      </c>
      <c r="L194" s="20">
        <v>120</v>
      </c>
      <c r="M194" s="65">
        <f t="shared" si="23"/>
        <v>240</v>
      </c>
      <c r="N194" s="17" t="s">
        <v>16</v>
      </c>
      <c r="O194" s="18"/>
      <c r="P194" s="102">
        <f t="shared" si="26"/>
        <v>240</v>
      </c>
      <c r="Q194" s="90">
        <v>73</v>
      </c>
      <c r="R194" s="43">
        <f t="shared" si="2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9</v>
      </c>
      <c r="F205" s="71"/>
      <c r="G205" s="46">
        <f t="shared" si="24"/>
        <v>9</v>
      </c>
      <c r="H205" s="78">
        <v>0</v>
      </c>
      <c r="I205" s="76">
        <v>0</v>
      </c>
      <c r="J205" s="46">
        <f t="shared" si="30"/>
        <v>8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26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+'18'!J251</f>
        <v>0</v>
      </c>
      <c r="F251" s="71"/>
      <c r="G251" s="46">
        <f t="shared" si="33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+'18'!J252</f>
        <v>0</v>
      </c>
      <c r="F252" s="71"/>
      <c r="G252" s="46">
        <f t="shared" si="33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120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+'18'!J253</f>
        <v>6</v>
      </c>
      <c r="F253" s="71"/>
      <c r="G253" s="46">
        <f t="shared" ref="G253" si="39">E253+F253</f>
        <v>6</v>
      </c>
      <c r="H253" s="78">
        <v>0</v>
      </c>
      <c r="I253" s="76">
        <v>0</v>
      </c>
      <c r="J253" s="46">
        <f t="shared" si="30"/>
        <v>5</v>
      </c>
      <c r="K253" s="72">
        <v>1</v>
      </c>
      <c r="L253" s="20">
        <v>39</v>
      </c>
      <c r="M253" s="65">
        <f t="shared" si="31"/>
        <v>39</v>
      </c>
      <c r="N253" s="17" t="s">
        <v>16</v>
      </c>
      <c r="O253" s="18">
        <v>14</v>
      </c>
      <c r="P253" s="102">
        <f t="shared" ref="P253" si="40">SUM(M253-O253)</f>
        <v>25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751.77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1924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</v>
      </c>
      <c r="O264" s="2">
        <v>50</v>
      </c>
      <c r="P264" s="2">
        <v>50</v>
      </c>
      <c r="Q264" s="88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M258" activePane="bottomRight" state="frozen"/>
      <selection activeCell="L256" sqref="L256"/>
      <selection pane="topRight" activeCell="L256" sqref="L256"/>
      <selection pane="bottomLeft" activeCell="L256" sqref="L256"/>
      <selection pane="bottomRight" activeCell="X23" sqref="X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69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8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3</v>
      </c>
      <c r="F152" s="71"/>
      <c r="G152" s="46">
        <f t="shared" si="20"/>
        <v>3</v>
      </c>
      <c r="H152" s="78">
        <v>0</v>
      </c>
      <c r="I152" s="76">
        <v>0</v>
      </c>
      <c r="J152" s="46">
        <f t="shared" si="21"/>
        <v>3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ref="P189:P252" si="34"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34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26</v>
      </c>
      <c r="F194" s="71"/>
      <c r="G194" s="46">
        <f t="shared" si="27"/>
        <v>26</v>
      </c>
      <c r="H194" s="78">
        <v>0</v>
      </c>
      <c r="I194" s="76">
        <v>0</v>
      </c>
      <c r="J194" s="46">
        <f t="shared" si="28"/>
        <v>25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34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7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4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4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4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4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4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4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4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4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4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4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4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4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4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4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4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120</v>
      </c>
      <c r="M252" s="65">
        <f t="shared" si="31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+'19'!J253</f>
        <v>5</v>
      </c>
      <c r="F253" s="71"/>
      <c r="G253" s="46">
        <f t="shared" ref="G253" si="46">E253+F253</f>
        <v>5</v>
      </c>
      <c r="H253" s="78">
        <v>0</v>
      </c>
      <c r="I253" s="76">
        <v>0</v>
      </c>
      <c r="J253" s="46">
        <f t="shared" ref="J253" si="47">+G253-H253-K253-I253</f>
        <v>5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ref="P253:P258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4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49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537.16000000000008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380</v>
      </c>
      <c r="O264" s="2">
        <v>50</v>
      </c>
      <c r="P264" s="2">
        <v>130</v>
      </c>
      <c r="Q264" s="88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6" sqref="L256"/>
      <selection pane="topRight" activeCell="L256" sqref="L256"/>
      <selection pane="bottomLeft" activeCell="L256" sqref="L256"/>
      <selection pane="bottomRight" activeCell="P115" sqref="P115:P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12</v>
      </c>
      <c r="F31" s="71">
        <v>10</v>
      </c>
      <c r="G31" s="46">
        <f t="shared" si="5"/>
        <v>22</v>
      </c>
      <c r="H31" s="78">
        <v>0</v>
      </c>
      <c r="I31" s="76">
        <v>0</v>
      </c>
      <c r="J31" s="46">
        <f t="shared" si="6"/>
        <v>19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2</v>
      </c>
      <c r="F67" s="71">
        <v>2</v>
      </c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2</v>
      </c>
      <c r="F68" s="71">
        <v>2</v>
      </c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7</v>
      </c>
      <c r="F74" s="71"/>
      <c r="G74" s="46">
        <f t="shared" si="5"/>
        <v>7</v>
      </c>
      <c r="H74" s="78">
        <v>2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</v>
      </c>
      <c r="F112" s="71">
        <v>10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8</v>
      </c>
      <c r="F113" s="71">
        <v>5</v>
      </c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5</v>
      </c>
      <c r="F115" s="71">
        <v>10</v>
      </c>
      <c r="G115" s="46">
        <f t="shared" si="23"/>
        <v>15</v>
      </c>
      <c r="H115" s="78">
        <v>0</v>
      </c>
      <c r="I115" s="76">
        <v>0</v>
      </c>
      <c r="J115" s="46">
        <f t="shared" si="24"/>
        <v>10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02">
        <f t="shared" si="8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6</v>
      </c>
      <c r="F116" s="71">
        <v>10</v>
      </c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+'20'!J253</f>
        <v>5</v>
      </c>
      <c r="F253" s="71"/>
      <c r="G253" s="46">
        <f t="shared" ref="G253" si="51">E253+F253</f>
        <v>5</v>
      </c>
      <c r="H253" s="78">
        <v>0</v>
      </c>
      <c r="I253" s="76">
        <v>0</v>
      </c>
      <c r="J253" s="46">
        <f t="shared" ref="J253" si="52">+G253-H253-K253-I253</f>
        <v>4</v>
      </c>
      <c r="K253" s="72">
        <v>1</v>
      </c>
      <c r="L253" s="20">
        <v>39</v>
      </c>
      <c r="M253" s="65">
        <f t="shared" ref="M253" si="53">+L253*K253</f>
        <v>39</v>
      </c>
      <c r="N253" s="17" t="s">
        <v>16</v>
      </c>
      <c r="O253" s="18">
        <v>14</v>
      </c>
      <c r="P253" s="102">
        <f t="shared" ref="P253" si="54">SUM(M253-O253)</f>
        <v>25</v>
      </c>
      <c r="Q253" s="90">
        <v>20.36</v>
      </c>
      <c r="R253" s="43">
        <f t="shared" ref="R253" si="55">+K253*Q253</f>
        <v>20.36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705.86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1889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550</v>
      </c>
      <c r="O264" s="2">
        <v>200</v>
      </c>
      <c r="P264" s="2">
        <v>110</v>
      </c>
      <c r="Q264" s="2"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6" sqref="L256"/>
      <selection pane="topRight" activeCell="L256" sqref="L256"/>
      <selection pane="bottomLeft" activeCell="L256" sqref="L256"/>
      <selection pane="bottomRight" activeCell="H16" sqref="H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13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1</v>
      </c>
      <c r="F35" s="71">
        <v>1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2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/>
      <c r="P152" s="102">
        <f t="shared" si="8"/>
        <v>55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+'21'!J253</f>
        <v>4</v>
      </c>
      <c r="F253" s="71"/>
      <c r="G253" s="46">
        <f t="shared" ref="G253" si="51">E253+F253</f>
        <v>4</v>
      </c>
      <c r="H253" s="78">
        <v>0</v>
      </c>
      <c r="I253" s="76">
        <v>0</v>
      </c>
      <c r="J253" s="46">
        <f t="shared" ref="J253" si="52">+G253-H253-K253-I253</f>
        <v>4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678.96999999999991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100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6" sqref="L256"/>
      <selection pane="topRight" activeCell="L256" sqref="L256"/>
      <selection pane="bottomLeft" activeCell="L256" sqref="L256"/>
      <selection pane="bottomRight" activeCell="N22" sqref="N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</v>
      </c>
      <c r="F5" s="71">
        <v>10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6</v>
      </c>
      <c r="F6" s="71">
        <v>20</v>
      </c>
      <c r="G6" s="46">
        <f t="shared" si="0"/>
        <v>26</v>
      </c>
      <c r="H6" s="78">
        <v>0</v>
      </c>
      <c r="I6" s="76">
        <v>0</v>
      </c>
      <c r="J6" s="46">
        <f t="shared" si="1"/>
        <v>18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2">
        <f t="shared" ref="P6:P69" si="3">SUM(M6-O6)</f>
        <v>800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2</v>
      </c>
      <c r="F11" s="71">
        <v>10</v>
      </c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2">
        <f t="shared" si="3"/>
        <v>50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5</v>
      </c>
      <c r="F18" s="71">
        <v>10</v>
      </c>
      <c r="G18" s="46">
        <f t="shared" si="0"/>
        <v>15</v>
      </c>
      <c r="H18" s="78">
        <v>0</v>
      </c>
      <c r="I18" s="76">
        <v>0</v>
      </c>
      <c r="J18" s="46">
        <f t="shared" si="1"/>
        <v>14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13</v>
      </c>
      <c r="F31" s="71">
        <v>20</v>
      </c>
      <c r="G31" s="46">
        <f t="shared" si="5"/>
        <v>33</v>
      </c>
      <c r="H31" s="78">
        <v>0</v>
      </c>
      <c r="I31" s="76">
        <v>0</v>
      </c>
      <c r="J31" s="46">
        <f t="shared" si="6"/>
        <v>23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2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2</v>
      </c>
      <c r="F33" s="71">
        <v>3</v>
      </c>
      <c r="G33" s="46">
        <f t="shared" si="5"/>
        <v>5</v>
      </c>
      <c r="H33" s="78">
        <v>0</v>
      </c>
      <c r="I33" s="76">
        <v>0</v>
      </c>
      <c r="J33" s="46">
        <f t="shared" si="6"/>
        <v>2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12</v>
      </c>
      <c r="F48" s="71">
        <v>5</v>
      </c>
      <c r="G48" s="46">
        <f t="shared" si="5"/>
        <v>17</v>
      </c>
      <c r="H48" s="78">
        <v>0</v>
      </c>
      <c r="I48" s="76">
        <v>0</v>
      </c>
      <c r="J48" s="46">
        <f t="shared" si="6"/>
        <v>13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 t="shared" si="3"/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10</v>
      </c>
      <c r="F112" s="71">
        <v>5</v>
      </c>
      <c r="G112" s="46">
        <f t="shared" si="20"/>
        <v>15</v>
      </c>
      <c r="H112" s="78">
        <v>0</v>
      </c>
      <c r="I112" s="76">
        <v>0</v>
      </c>
      <c r="J112" s="46">
        <f t="shared" si="21"/>
        <v>11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 t="shared" si="7"/>
        <v>400</v>
      </c>
      <c r="Q112" s="122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12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02">
        <f t="shared" si="7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10</v>
      </c>
      <c r="F193" s="71"/>
      <c r="G193" s="46">
        <f t="shared" si="27"/>
        <v>10</v>
      </c>
      <c r="H193" s="78">
        <v>0</v>
      </c>
      <c r="I193" s="76">
        <v>5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1437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25</v>
      </c>
      <c r="F194" s="71"/>
      <c r="G194" s="46">
        <f t="shared" si="27"/>
        <v>25</v>
      </c>
      <c r="H194" s="78">
        <v>0</v>
      </c>
      <c r="I194" s="76">
        <v>0</v>
      </c>
      <c r="J194" s="46">
        <f t="shared" si="28"/>
        <v>18</v>
      </c>
      <c r="K194" s="72">
        <v>7</v>
      </c>
      <c r="L194" s="20">
        <v>120</v>
      </c>
      <c r="M194" s="65">
        <f t="shared" si="31"/>
        <v>840</v>
      </c>
      <c r="N194" s="17" t="s">
        <v>16</v>
      </c>
      <c r="O194" s="18"/>
      <c r="P194" s="102">
        <f t="shared" si="26"/>
        <v>840</v>
      </c>
      <c r="Q194" s="90">
        <v>73</v>
      </c>
      <c r="R194" s="43">
        <f t="shared" si="32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>
        <v>3</v>
      </c>
      <c r="G209" s="46">
        <f t="shared" si="27"/>
        <v>3</v>
      </c>
      <c r="H209" s="78">
        <v>0</v>
      </c>
      <c r="I209" s="76">
        <v>0</v>
      </c>
      <c r="J209" s="46">
        <f t="shared" si="28"/>
        <v>1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120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+'22'!J253</f>
        <v>4</v>
      </c>
      <c r="F253" s="71"/>
      <c r="G253" s="46">
        <f t="shared" ref="G253" si="46">E253+F253</f>
        <v>4</v>
      </c>
      <c r="H253" s="78">
        <v>4</v>
      </c>
      <c r="I253" s="76">
        <v>0</v>
      </c>
      <c r="J253" s="46">
        <f t="shared" ref="J253" si="47">+G253-H253-K253-I253</f>
        <v>0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1870.4699999999998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4625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1660</v>
      </c>
      <c r="O264" s="2">
        <v>250</v>
      </c>
      <c r="P264" s="2">
        <v>100</v>
      </c>
      <c r="Q264" s="2">
        <v>280</v>
      </c>
      <c r="R264" s="2">
        <v>220</v>
      </c>
      <c r="S264" s="2">
        <v>390</v>
      </c>
      <c r="T264" s="2">
        <v>420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2900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2900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L256" sqref="L256"/>
      <selection pane="topRight" activeCell="L256" sqref="L256"/>
      <selection pane="bottomLeft" activeCell="L256" sqref="L256"/>
      <selection pane="bottomRight" activeCell="I16" sqref="I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7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02">
        <f t="shared" si="3"/>
        <v>350</v>
      </c>
      <c r="Q18" s="122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11</v>
      </c>
      <c r="F112" s="71">
        <v>5</v>
      </c>
      <c r="G112" s="46">
        <f t="shared" si="23"/>
        <v>16</v>
      </c>
      <c r="H112" s="78">
        <v>0</v>
      </c>
      <c r="I112" s="76">
        <v>0</v>
      </c>
      <c r="J112" s="46">
        <f t="shared" si="24"/>
        <v>7</v>
      </c>
      <c r="K112" s="72">
        <v>9</v>
      </c>
      <c r="L112" s="20">
        <v>100</v>
      </c>
      <c r="M112" s="65">
        <f>+L112*K112</f>
        <v>900</v>
      </c>
      <c r="N112" s="17" t="s">
        <v>16</v>
      </c>
      <c r="O112" s="18"/>
      <c r="P112" s="102">
        <f>SUM(M112-O112)</f>
        <v>900</v>
      </c>
      <c r="Q112" s="122">
        <v>34.25</v>
      </c>
      <c r="R112" s="43">
        <f>+K112*Q112</f>
        <v>308.25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10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>
        <v>55</v>
      </c>
      <c r="P113" s="102">
        <f t="shared" si="8"/>
        <v>55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1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2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1669.4499999999998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4450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1280</v>
      </c>
      <c r="O264" s="2">
        <v>100</v>
      </c>
      <c r="P264" s="2">
        <v>200</v>
      </c>
      <c r="Q264" s="2">
        <v>300</v>
      </c>
      <c r="R264" s="2">
        <v>100</v>
      </c>
      <c r="S264" s="2">
        <v>110</v>
      </c>
      <c r="T264" s="2">
        <v>150</v>
      </c>
      <c r="U264" s="2">
        <v>100</v>
      </c>
      <c r="V264" s="2">
        <v>120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3100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3100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6" sqref="L256"/>
      <selection pane="topRight" activeCell="L256" sqref="L256"/>
      <selection pane="bottomLeft" activeCell="L256" sqref="L256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2</v>
      </c>
      <c r="K5" s="72">
        <v>7</v>
      </c>
      <c r="L5" s="15">
        <v>50</v>
      </c>
      <c r="M5" s="65">
        <f>+L5*K5</f>
        <v>350</v>
      </c>
      <c r="N5" s="17" t="s">
        <v>1438</v>
      </c>
      <c r="O5" s="18">
        <v>50</v>
      </c>
      <c r="P5" s="102">
        <f>SUM(M5-O5)</f>
        <v>300</v>
      </c>
      <c r="Q5" s="122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69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/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1</v>
      </c>
      <c r="K18" s="72">
        <v>6</v>
      </c>
      <c r="L18" s="15">
        <v>50</v>
      </c>
      <c r="M18" s="65">
        <f t="shared" si="2"/>
        <v>300</v>
      </c>
      <c r="N18" s="17"/>
      <c r="O18" s="18"/>
      <c r="P18" s="102">
        <f t="shared" si="3"/>
        <v>300</v>
      </c>
      <c r="Q18" s="122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2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122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1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/>
      <c r="P49" s="102">
        <f t="shared" si="3"/>
        <v>250</v>
      </c>
      <c r="Q49" s="122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3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/>
      <c r="P53" s="102">
        <f t="shared" si="3"/>
        <v>400</v>
      </c>
      <c r="Q53" s="122">
        <v>16.37</v>
      </c>
      <c r="R53" s="43">
        <f>+K53*Q53</f>
        <v>130.96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7"/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5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9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17</v>
      </c>
      <c r="F194" s="71"/>
      <c r="G194" s="46">
        <f t="shared" si="27"/>
        <v>17</v>
      </c>
      <c r="H194" s="78">
        <v>0</v>
      </c>
      <c r="I194" s="76">
        <v>0</v>
      </c>
      <c r="J194" s="46">
        <f t="shared" si="28"/>
        <v>14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2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120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1550.06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100</v>
      </c>
      <c r="P264" s="2">
        <v>200</v>
      </c>
      <c r="Q264" s="2">
        <v>170</v>
      </c>
      <c r="R264" s="2">
        <v>120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6" sqref="L256"/>
      <selection pane="topRight" activeCell="L256" sqref="L256"/>
      <selection pane="bottomLeft" activeCell="L256" sqref="L256"/>
      <selection pane="bottomRight" activeCell="V18" sqref="V1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11</v>
      </c>
      <c r="F6" s="71">
        <v>10</v>
      </c>
      <c r="G6" s="46">
        <f t="shared" si="0"/>
        <v>21</v>
      </c>
      <c r="H6" s="78">
        <v>0</v>
      </c>
      <c r="I6" s="76">
        <v>0</v>
      </c>
      <c r="J6" s="46">
        <f t="shared" si="1"/>
        <v>18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51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</v>
      </c>
      <c r="F11" s="71">
        <v>10</v>
      </c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</v>
      </c>
      <c r="F18" s="71">
        <v>10</v>
      </c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>SUM(M31-O31)</f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2</v>
      </c>
      <c r="F35" s="71">
        <v>2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0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10</v>
      </c>
      <c r="F46" s="71">
        <v>5</v>
      </c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7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7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0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8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ref="P91:P133" si="21">SUM(M91-O91)</f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102">
        <f t="shared" si="21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2"/>
        <v>5</v>
      </c>
      <c r="H112" s="78">
        <v>0</v>
      </c>
      <c r="I112" s="76">
        <v>0</v>
      </c>
      <c r="J112" s="46">
        <f t="shared" si="23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1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10</v>
      </c>
      <c r="F113" s="71"/>
      <c r="G113" s="46">
        <f t="shared" si="22"/>
        <v>10</v>
      </c>
      <c r="H113" s="78">
        <v>0</v>
      </c>
      <c r="I113" s="76">
        <v>0</v>
      </c>
      <c r="J113" s="46">
        <f t="shared" si="23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1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1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5</v>
      </c>
      <c r="F115" s="71"/>
      <c r="G115" s="46">
        <f t="shared" si="22"/>
        <v>5</v>
      </c>
      <c r="H115" s="78">
        <v>0</v>
      </c>
      <c r="I115" s="76">
        <v>0</v>
      </c>
      <c r="J115" s="46">
        <f t="shared" si="23"/>
        <v>2</v>
      </c>
      <c r="K115" s="72">
        <v>3</v>
      </c>
      <c r="L115" s="22">
        <v>60</v>
      </c>
      <c r="M115" s="65">
        <f t="shared" si="9"/>
        <v>180</v>
      </c>
      <c r="N115" s="17" t="s">
        <v>16</v>
      </c>
      <c r="O115" s="18"/>
      <c r="P115" s="102">
        <f t="shared" si="21"/>
        <v>180</v>
      </c>
      <c r="Q115" s="90">
        <v>23.61</v>
      </c>
      <c r="R115" s="43">
        <f t="shared" si="10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9</v>
      </c>
      <c r="F116" s="71"/>
      <c r="G116" s="46">
        <f t="shared" si="22"/>
        <v>9</v>
      </c>
      <c r="H116" s="78">
        <v>0</v>
      </c>
      <c r="I116" s="76">
        <v>0</v>
      </c>
      <c r="J116" s="46">
        <f t="shared" si="23"/>
        <v>7</v>
      </c>
      <c r="K116" s="72">
        <v>2</v>
      </c>
      <c r="L116" s="22">
        <v>100</v>
      </c>
      <c r="M116" s="65">
        <f t="shared" si="9"/>
        <v>200</v>
      </c>
      <c r="N116" s="17" t="s">
        <v>16</v>
      </c>
      <c r="O116" s="18"/>
      <c r="P116" s="102">
        <f t="shared" si="21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1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102">
        <f t="shared" si="21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8">SUM(M134-O134)</f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2</v>
      </c>
      <c r="F152" s="71"/>
      <c r="G152" s="46">
        <f t="shared" si="22"/>
        <v>2</v>
      </c>
      <c r="H152" s="78">
        <v>0</v>
      </c>
      <c r="I152" s="76">
        <v>0</v>
      </c>
      <c r="J152" s="46">
        <f t="shared" si="23"/>
        <v>2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02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14</v>
      </c>
      <c r="F194" s="71"/>
      <c r="G194" s="46">
        <f t="shared" si="29"/>
        <v>14</v>
      </c>
      <c r="H194" s="78">
        <v>0</v>
      </c>
      <c r="I194" s="76">
        <v>0</v>
      </c>
      <c r="J194" s="46">
        <f t="shared" si="30"/>
        <v>13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02">
        <f t="shared" si="28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</v>
      </c>
      <c r="F205" s="71"/>
      <c r="G205" s="46">
        <f t="shared" si="29"/>
        <v>2</v>
      </c>
      <c r="H205" s="78">
        <v>0</v>
      </c>
      <c r="I205" s="76">
        <v>0</v>
      </c>
      <c r="J205" s="46">
        <f t="shared" si="30"/>
        <v>2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>
        <v>20.36</v>
      </c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>
        <v>20.36</v>
      </c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587.12999999999988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870</v>
      </c>
      <c r="O264" s="2">
        <v>50</v>
      </c>
      <c r="P264" s="2">
        <v>260</v>
      </c>
      <c r="Q264" s="2">
        <v>60</v>
      </c>
      <c r="R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G23" sqref="G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4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2">
        <f>SUM(M5-O5)</f>
        <v>350</v>
      </c>
      <c r="Q5" s="122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69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57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22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8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2">
        <f t="shared" si="22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22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ref="P158:P167" si="27">SUM(M158-O158)</f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ref="P169:P172" si="30">SUM(M169-O169)</f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13</v>
      </c>
      <c r="F194" s="71"/>
      <c r="G194" s="46">
        <f t="shared" si="28"/>
        <v>13</v>
      </c>
      <c r="H194" s="78">
        <v>0</v>
      </c>
      <c r="I194" s="76">
        <v>0</v>
      </c>
      <c r="J194" s="46">
        <f t="shared" si="29"/>
        <v>10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02">
        <f t="shared" si="34"/>
        <v>360</v>
      </c>
      <c r="Q194" s="90">
        <v>73</v>
      </c>
      <c r="R194" s="43">
        <f t="shared" si="35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27</v>
      </c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>
        <v>20.36</v>
      </c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120</v>
      </c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>
        <v>20.36</v>
      </c>
      <c r="R252" s="43">
        <f t="shared" si="35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>
        <v>20.36</v>
      </c>
      <c r="R254" s="43">
        <f t="shared" si="35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35</v>
      </c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>
        <v>20.36</v>
      </c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>
        <v>20.36</v>
      </c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>
        <v>20.36</v>
      </c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853.78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220</v>
      </c>
      <c r="O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tabSelected="1" zoomScale="70" zoomScaleNormal="70" workbookViewId="0">
      <pane xSplit="10" ySplit="4" topLeftCell="K254" activePane="bottomRight" state="frozen"/>
      <selection activeCell="L256" sqref="L256"/>
      <selection pane="topRight" activeCell="L256" sqref="L256"/>
      <selection pane="bottomLeft" activeCell="L256" sqref="L256"/>
      <selection pane="bottomRight" activeCell="S276" sqref="S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69" si="3">SUM(M6-O6)</f>
        <v>700</v>
      </c>
      <c r="Q6" s="12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02">
        <f t="shared" si="3"/>
        <v>100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16</v>
      </c>
      <c r="F31" s="71">
        <v>10</v>
      </c>
      <c r="G31" s="46">
        <f t="shared" si="5"/>
        <v>26</v>
      </c>
      <c r="H31" s="78">
        <v>0</v>
      </c>
      <c r="I31" s="76">
        <v>0</v>
      </c>
      <c r="J31" s="46">
        <f t="shared" si="6"/>
        <v>24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1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>
        <v>50</v>
      </c>
      <c r="P47" s="102">
        <f t="shared" si="3"/>
        <v>150</v>
      </c>
      <c r="Q47" s="122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3</v>
      </c>
      <c r="F67" s="71">
        <v>2</v>
      </c>
      <c r="G67" s="46">
        <f t="shared" si="5"/>
        <v>5</v>
      </c>
      <c r="H67" s="78">
        <v>1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3</v>
      </c>
      <c r="F68" s="71">
        <v>2</v>
      </c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0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ref="P107:P120" si="26"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4</v>
      </c>
      <c r="F112" s="71">
        <v>10</v>
      </c>
      <c r="G112" s="46">
        <f t="shared" si="20"/>
        <v>14</v>
      </c>
      <c r="H112" s="78">
        <v>0</v>
      </c>
      <c r="I112" s="76">
        <v>0</v>
      </c>
      <c r="J112" s="46">
        <f t="shared" si="21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26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6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2">
        <f t="shared" si="26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6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</v>
      </c>
      <c r="F115" s="71">
        <v>10</v>
      </c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6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6</v>
      </c>
      <c r="F116" s="71">
        <v>10</v>
      </c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6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39" si="27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ref="P140:P172" si="28">SUM(M140-O140)</f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1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ref="P182:P258" si="36">SUM(M182-O182)</f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>
        <v>2</v>
      </c>
      <c r="G193" s="46">
        <f t="shared" si="29"/>
        <v>2</v>
      </c>
      <c r="H193" s="78">
        <v>0</v>
      </c>
      <c r="I193" s="76">
        <v>0</v>
      </c>
      <c r="J193" s="46">
        <f t="shared" si="30"/>
        <v>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6"/>
        <v>120</v>
      </c>
      <c r="Q193" s="90">
        <v>38</v>
      </c>
      <c r="R193" s="43">
        <f t="shared" si="35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10</v>
      </c>
      <c r="F194" s="71"/>
      <c r="G194" s="46">
        <f t="shared" si="29"/>
        <v>10</v>
      </c>
      <c r="H194" s="78">
        <v>0</v>
      </c>
      <c r="I194" s="76">
        <v>0</v>
      </c>
      <c r="J194" s="46">
        <f t="shared" si="30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>
        <v>10</v>
      </c>
      <c r="G195" s="46">
        <f t="shared" si="29"/>
        <v>10</v>
      </c>
      <c r="H195" s="78">
        <v>0</v>
      </c>
      <c r="I195" s="76">
        <v>0</v>
      </c>
      <c r="J195" s="46">
        <f t="shared" si="30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</v>
      </c>
      <c r="F205" s="71"/>
      <c r="G205" s="46">
        <f t="shared" si="29"/>
        <v>2</v>
      </c>
      <c r="H205" s="78">
        <v>0</v>
      </c>
      <c r="I205" s="76">
        <v>0</v>
      </c>
      <c r="J205" s="46">
        <f t="shared" si="30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>
        <v>3</v>
      </c>
      <c r="G209" s="46">
        <f t="shared" si="29"/>
        <v>3</v>
      </c>
      <c r="H209" s="78">
        <v>0</v>
      </c>
      <c r="I209" s="76">
        <v>0</v>
      </c>
      <c r="J209" s="46">
        <f t="shared" si="30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120</v>
      </c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5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5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>
        <v>20.36</v>
      </c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816.40000000000009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500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58" activePane="bottomRight" state="frozen"/>
      <selection activeCell="L256" sqref="L256"/>
      <selection pane="topRight" activeCell="L256" sqref="L256"/>
      <selection pane="bottomLeft" activeCell="L256" sqref="L256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69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1439</v>
      </c>
      <c r="D96" s="10" t="s">
        <v>434</v>
      </c>
      <c r="E96" s="64">
        <f>+'28'!J96</f>
        <v>0</v>
      </c>
      <c r="F96" s="71">
        <v>30</v>
      </c>
      <c r="G96" s="46">
        <f t="shared" si="20"/>
        <v>30</v>
      </c>
      <c r="H96" s="78">
        <v>0</v>
      </c>
      <c r="I96" s="76">
        <v>0</v>
      </c>
      <c r="J96" s="46">
        <f t="shared" si="21"/>
        <v>0</v>
      </c>
      <c r="K96" s="72">
        <v>30</v>
      </c>
      <c r="L96" s="20">
        <v>10</v>
      </c>
      <c r="M96" s="65">
        <f t="shared" si="8"/>
        <v>300</v>
      </c>
      <c r="N96" s="17" t="s">
        <v>16</v>
      </c>
      <c r="O96" s="18"/>
      <c r="P96" s="102">
        <f t="shared" si="7"/>
        <v>300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9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02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14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>
        <v>8</v>
      </c>
      <c r="G193" s="46">
        <f t="shared" si="27"/>
        <v>8</v>
      </c>
      <c r="H193" s="78">
        <v>0</v>
      </c>
      <c r="I193" s="76">
        <v>0</v>
      </c>
      <c r="J193" s="46">
        <f t="shared" si="28"/>
        <v>6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10</v>
      </c>
      <c r="F194" s="71"/>
      <c r="G194" s="46">
        <f t="shared" si="27"/>
        <v>10</v>
      </c>
      <c r="H194" s="78">
        <v>1</v>
      </c>
      <c r="I194" s="76">
        <v>0</v>
      </c>
      <c r="J194" s="46">
        <f t="shared" si="28"/>
        <v>9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10</v>
      </c>
      <c r="F195" s="71"/>
      <c r="G195" s="46">
        <f t="shared" si="27"/>
        <v>10</v>
      </c>
      <c r="H195" s="78">
        <v>1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19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>SUM(M200-O200)</f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ref="P201:P256" si="36">SUM(M201-O201)</f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120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>
        <v>39</v>
      </c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:P259" si="54">SUM(M257-O257)</f>
        <v>0</v>
      </c>
      <c r="Q257" s="90">
        <v>20.36</v>
      </c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4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4"/>
        <v>0</v>
      </c>
      <c r="Q259" s="90">
        <v>20.36</v>
      </c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439.35999999999996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50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1265</v>
      </c>
      <c r="O266" s="2" t="s">
        <v>1440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K17" sqref="K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5</v>
      </c>
      <c r="F6" s="71">
        <v>35</v>
      </c>
      <c r="G6" s="46">
        <f t="shared" si="0"/>
        <v>40</v>
      </c>
      <c r="H6" s="78">
        <v>0</v>
      </c>
      <c r="I6" s="76">
        <v>0</v>
      </c>
      <c r="J6" s="46">
        <f t="shared" si="1"/>
        <v>34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69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7</v>
      </c>
      <c r="F11" s="71">
        <v>10</v>
      </c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5</v>
      </c>
      <c r="F18" s="71">
        <v>10</v>
      </c>
      <c r="G18" s="46">
        <f t="shared" si="0"/>
        <v>15</v>
      </c>
      <c r="H18" s="78">
        <v>0</v>
      </c>
      <c r="I18" s="76">
        <v>0</v>
      </c>
      <c r="J18" s="46">
        <f t="shared" si="1"/>
        <v>12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21</v>
      </c>
      <c r="F31" s="71">
        <v>15</v>
      </c>
      <c r="G31" s="46">
        <f t="shared" si="5"/>
        <v>36</v>
      </c>
      <c r="H31" s="78">
        <v>0</v>
      </c>
      <c r="I31" s="76">
        <v>0</v>
      </c>
      <c r="J31" s="46">
        <f t="shared" si="6"/>
        <v>31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3</v>
      </c>
      <c r="F33" s="71">
        <v>3</v>
      </c>
      <c r="G33" s="46">
        <f t="shared" si="5"/>
        <v>6</v>
      </c>
      <c r="H33" s="78">
        <v>0</v>
      </c>
      <c r="I33" s="76">
        <v>0</v>
      </c>
      <c r="J33" s="46">
        <f t="shared" si="6"/>
        <v>4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9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02">
        <f t="shared" si="3"/>
        <v>200</v>
      </c>
      <c r="Q46" s="122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3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 t="shared" si="3"/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3</v>
      </c>
      <c r="F53" s="71">
        <v>10</v>
      </c>
      <c r="G53" s="46">
        <f t="shared" si="5"/>
        <v>13</v>
      </c>
      <c r="H53" s="78">
        <v>0</v>
      </c>
      <c r="I53" s="76">
        <v>0</v>
      </c>
      <c r="J53" s="46">
        <f t="shared" si="6"/>
        <v>9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 t="shared" si="3"/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2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1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1439</v>
      </c>
      <c r="D96" s="10" t="s">
        <v>434</v>
      </c>
      <c r="E96" s="64">
        <f>+'29'!J96</f>
        <v>0</v>
      </c>
      <c r="F96" s="71">
        <v>30</v>
      </c>
      <c r="G96" s="46">
        <f t="shared" si="20"/>
        <v>30</v>
      </c>
      <c r="H96" s="78">
        <v>0</v>
      </c>
      <c r="I96" s="76">
        <v>0</v>
      </c>
      <c r="J96" s="46">
        <f t="shared" si="21"/>
        <v>2</v>
      </c>
      <c r="K96" s="72">
        <v>28</v>
      </c>
      <c r="L96" s="20">
        <v>10</v>
      </c>
      <c r="M96" s="65">
        <f t="shared" si="8"/>
        <v>280</v>
      </c>
      <c r="N96" s="17" t="s">
        <v>16</v>
      </c>
      <c r="O96" s="18"/>
      <c r="P96" s="102">
        <f t="shared" si="7"/>
        <v>280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7"/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4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2">
        <f t="shared" si="7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9</v>
      </c>
      <c r="K116" s="72">
        <v>5</v>
      </c>
      <c r="L116" s="22">
        <v>100</v>
      </c>
      <c r="M116" s="65">
        <f t="shared" si="8"/>
        <v>500</v>
      </c>
      <c r="N116" s="17" t="s">
        <v>16</v>
      </c>
      <c r="O116" s="18"/>
      <c r="P116" s="102">
        <f t="shared" ref="P116:P176" si="26">SUM(M116-O116)</f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6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6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09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4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32"/>
        <v>120</v>
      </c>
      <c r="Q193" s="90">
        <v>38</v>
      </c>
      <c r="R193" s="43">
        <f t="shared" si="33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5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02">
        <f t="shared" si="32"/>
        <v>480</v>
      </c>
      <c r="Q194" s="90">
        <v>73</v>
      </c>
      <c r="R194" s="43">
        <f t="shared" si="33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1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2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+'29'!J252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120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>
        <v>39</v>
      </c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3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4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3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8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1612.39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4795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1780</v>
      </c>
      <c r="O264" s="2">
        <v>100</v>
      </c>
      <c r="P264" s="2">
        <v>100</v>
      </c>
      <c r="Q264" s="2">
        <v>200</v>
      </c>
      <c r="R264" s="2">
        <v>100</v>
      </c>
      <c r="S264" s="2">
        <v>200</v>
      </c>
      <c r="T264" s="2">
        <v>160</v>
      </c>
      <c r="U264" s="2">
        <v>100</v>
      </c>
      <c r="V264" s="2">
        <v>200</v>
      </c>
      <c r="W264" s="2">
        <v>100</v>
      </c>
      <c r="X264" s="2">
        <v>260</v>
      </c>
      <c r="Y264" s="2">
        <v>260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3000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3000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L260" activePane="bottomRight" state="frozen"/>
      <selection activeCell="L256" sqref="L256"/>
      <selection pane="topRight" activeCell="L256" sqref="L256"/>
      <selection pane="bottomLeft" activeCell="L256" sqref="L256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28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69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9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6"/>
        <v>25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5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 t="shared" si="3"/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>SUM(M84-O84)</f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ref="P85:P127" si="12">SUM(M85-O85)</f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1441</v>
      </c>
      <c r="D96" s="10" t="s">
        <v>434</v>
      </c>
      <c r="E96" s="64">
        <f>+'30'!J96</f>
        <v>2</v>
      </c>
      <c r="F96" s="71"/>
      <c r="G96" s="46">
        <f t="shared" si="21"/>
        <v>2</v>
      </c>
      <c r="H96" s="78">
        <v>0</v>
      </c>
      <c r="I96" s="76">
        <v>0</v>
      </c>
      <c r="J96" s="46">
        <f t="shared" si="22"/>
        <v>0</v>
      </c>
      <c r="K96" s="72">
        <v>2</v>
      </c>
      <c r="L96" s="20">
        <v>10</v>
      </c>
      <c r="M96" s="65">
        <f t="shared" si="8"/>
        <v>20</v>
      </c>
      <c r="N96" s="17" t="s">
        <v>16</v>
      </c>
      <c r="O96" s="18"/>
      <c r="P96" s="102">
        <f t="shared" si="12"/>
        <v>20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11</v>
      </c>
      <c r="F112" s="71"/>
      <c r="G112" s="46">
        <f t="shared" si="21"/>
        <v>11</v>
      </c>
      <c r="H112" s="78">
        <v>0</v>
      </c>
      <c r="I112" s="76">
        <v>0</v>
      </c>
      <c r="J112" s="46">
        <f t="shared" si="22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4</v>
      </c>
      <c r="F113" s="71"/>
      <c r="G113" s="46">
        <f t="shared" si="21"/>
        <v>4</v>
      </c>
      <c r="H113" s="78">
        <v>0</v>
      </c>
      <c r="I113" s="76">
        <v>0</v>
      </c>
      <c r="J113" s="46">
        <f t="shared" si="22"/>
        <v>2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2">
        <f t="shared" si="12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9</v>
      </c>
      <c r="F116" s="71"/>
      <c r="G116" s="46">
        <f t="shared" si="21"/>
        <v>9</v>
      </c>
      <c r="H116" s="78">
        <v>0</v>
      </c>
      <c r="I116" s="76">
        <v>0</v>
      </c>
      <c r="J116" s="46">
        <f t="shared" si="22"/>
        <v>7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12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ref="P128:P172" si="27"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2</v>
      </c>
      <c r="F152" s="71"/>
      <c r="G152" s="46">
        <f t="shared" si="21"/>
        <v>2</v>
      </c>
      <c r="H152" s="78">
        <v>0</v>
      </c>
      <c r="I152" s="76">
        <v>0</v>
      </c>
      <c r="J152" s="46">
        <f t="shared" si="22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3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2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9</v>
      </c>
      <c r="F195" s="71"/>
      <c r="G195" s="46">
        <f t="shared" si="28"/>
        <v>9</v>
      </c>
      <c r="H195" s="78">
        <v>0</v>
      </c>
      <c r="I195" s="76">
        <v>0</v>
      </c>
      <c r="J195" s="46">
        <f t="shared" si="29"/>
        <v>9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</v>
      </c>
      <c r="F205" s="71"/>
      <c r="G205" s="46">
        <f t="shared" si="28"/>
        <v>1</v>
      </c>
      <c r="H205" s="78">
        <v>0</v>
      </c>
      <c r="I205" s="76">
        <v>0</v>
      </c>
      <c r="J205" s="46">
        <f t="shared" si="29"/>
        <v>1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2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27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434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120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1433</v>
      </c>
      <c r="D253" s="10" t="s">
        <v>434</v>
      </c>
      <c r="E253" s="64">
        <f>+'30'!J253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1434</v>
      </c>
      <c r="D254" s="10" t="s">
        <v>564</v>
      </c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1435</v>
      </c>
      <c r="D255" s="10" t="s">
        <v>564</v>
      </c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35</v>
      </c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1284.31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715</v>
      </c>
      <c r="O264" s="2">
        <v>65</v>
      </c>
      <c r="P264" s="2">
        <v>130</v>
      </c>
      <c r="Q264" s="2">
        <v>100</v>
      </c>
      <c r="R264" s="2">
        <v>220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3" t="s">
        <v>242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O2" s="184" t="s">
        <v>0</v>
      </c>
      <c r="P2" s="184"/>
      <c r="Q2" s="184"/>
      <c r="R2" s="184"/>
      <c r="S2" s="184"/>
      <c r="T2" s="184"/>
      <c r="U2" s="184"/>
      <c r="V2" s="184"/>
      <c r="W2" s="184"/>
      <c r="X2" s="184"/>
      <c r="Y2" s="184"/>
    </row>
    <row r="3" spans="1:26" s="5" customFormat="1" ht="26.25" x14ac:dyDescent="0.55000000000000004">
      <c r="A3" s="185" t="s">
        <v>1</v>
      </c>
      <c r="B3" s="185" t="s">
        <v>2</v>
      </c>
      <c r="C3" s="186" t="s">
        <v>3</v>
      </c>
      <c r="D3" s="186" t="s">
        <v>4</v>
      </c>
      <c r="E3" s="186" t="s">
        <v>5</v>
      </c>
      <c r="F3" s="4" t="s">
        <v>6</v>
      </c>
      <c r="G3" s="188" t="s">
        <v>7</v>
      </c>
      <c r="H3" s="190" t="s">
        <v>8</v>
      </c>
      <c r="I3" s="191"/>
      <c r="J3" s="192"/>
      <c r="K3" s="193" t="s">
        <v>9</v>
      </c>
      <c r="L3" s="180" t="s">
        <v>10</v>
      </c>
      <c r="O3" s="185" t="s">
        <v>1</v>
      </c>
      <c r="P3" s="185" t="s">
        <v>2</v>
      </c>
      <c r="Q3" s="186" t="s">
        <v>3</v>
      </c>
      <c r="R3" s="186" t="s">
        <v>4</v>
      </c>
      <c r="S3" s="186" t="s">
        <v>5</v>
      </c>
      <c r="T3" s="4" t="s">
        <v>6</v>
      </c>
      <c r="U3" s="188" t="s">
        <v>7</v>
      </c>
      <c r="V3" s="190" t="s">
        <v>8</v>
      </c>
      <c r="W3" s="191"/>
      <c r="X3" s="192"/>
      <c r="Y3" s="193" t="s">
        <v>9</v>
      </c>
      <c r="Z3" s="180" t="s">
        <v>10</v>
      </c>
    </row>
    <row r="4" spans="1:26" s="5" customFormat="1" ht="27" thickBot="1" x14ac:dyDescent="0.6">
      <c r="A4" s="185"/>
      <c r="B4" s="185"/>
      <c r="C4" s="187"/>
      <c r="D4" s="187"/>
      <c r="E4" s="187"/>
      <c r="F4" s="6" t="s">
        <v>11</v>
      </c>
      <c r="G4" s="189"/>
      <c r="H4" s="7" t="s">
        <v>12</v>
      </c>
      <c r="I4" s="8" t="s">
        <v>13</v>
      </c>
      <c r="J4" s="9" t="s">
        <v>14</v>
      </c>
      <c r="K4" s="194"/>
      <c r="L4" s="180"/>
      <c r="O4" s="185"/>
      <c r="P4" s="185"/>
      <c r="Q4" s="187"/>
      <c r="R4" s="187"/>
      <c r="S4" s="187"/>
      <c r="T4" s="6" t="s">
        <v>11</v>
      </c>
      <c r="U4" s="189"/>
      <c r="V4" s="7" t="s">
        <v>12</v>
      </c>
      <c r="W4" s="8" t="s">
        <v>13</v>
      </c>
      <c r="X4" s="9" t="s">
        <v>14</v>
      </c>
      <c r="Y4" s="194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5" t="s">
        <v>119</v>
      </c>
      <c r="Q107" s="196"/>
      <c r="R107" s="196"/>
      <c r="S107" s="196"/>
      <c r="T107" s="196"/>
      <c r="U107" s="196"/>
      <c r="V107" s="196"/>
      <c r="W107" s="19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0" t="s">
        <v>213</v>
      </c>
      <c r="N205" s="20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1" t="s">
        <v>202</v>
      </c>
      <c r="J207" s="20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2025-06-02T04:23:24Z</cp:lastPrinted>
  <dcterms:created xsi:type="dcterms:W3CDTF">2023-12-01T06:41:03Z</dcterms:created>
  <dcterms:modified xsi:type="dcterms:W3CDTF">2025-06-03T02:05:06Z</dcterms:modified>
</cp:coreProperties>
</file>