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มิ.ย. 68\"/>
    </mc:Choice>
  </mc:AlternateContent>
  <xr:revisionPtr revIDLastSave="0" documentId="13_ncr:1_{CAF6FDF7-80BB-4100-886A-E456203B3EA0}" xr6:coauthVersionLast="47" xr6:coauthVersionMax="47" xr10:uidLastSave="{00000000-0000-0000-0000-000000000000}"/>
  <bookViews>
    <workbookView xWindow="8565" yWindow="705" windowWidth="22860" windowHeight="12765" tabRatio="936" firstSheet="3" activeTab="33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" i="106" l="1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G245" i="106" s="1"/>
  <c r="J245" i="106" s="1"/>
  <c r="E246" i="106"/>
  <c r="E247" i="106"/>
  <c r="E248" i="106"/>
  <c r="E249" i="106"/>
  <c r="E250" i="106"/>
  <c r="E251" i="106"/>
  <c r="E252" i="106"/>
  <c r="E253" i="106"/>
  <c r="E254" i="106"/>
  <c r="E255" i="106"/>
  <c r="E256" i="106"/>
  <c r="E257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5" i="106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G247" i="105" s="1"/>
  <c r="J247" i="105" s="1"/>
  <c r="E248" i="105"/>
  <c r="E249" i="105"/>
  <c r="E250" i="105"/>
  <c r="E251" i="105"/>
  <c r="E252" i="105"/>
  <c r="E253" i="105"/>
  <c r="E254" i="105"/>
  <c r="E255" i="105"/>
  <c r="E256" i="105"/>
  <c r="E257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23" i="105"/>
  <c r="E5" i="105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G245" i="104" s="1"/>
  <c r="J245" i="104" s="1"/>
  <c r="E246" i="104"/>
  <c r="E247" i="104"/>
  <c r="E248" i="104"/>
  <c r="E249" i="104"/>
  <c r="E250" i="104"/>
  <c r="E251" i="104"/>
  <c r="E252" i="104"/>
  <c r="E253" i="104"/>
  <c r="E254" i="104"/>
  <c r="E255" i="104"/>
  <c r="E5" i="104"/>
  <c r="E249" i="103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G244" i="102" s="1"/>
  <c r="J244" i="102" s="1"/>
  <c r="E244" i="103" s="1"/>
  <c r="G244" i="103" s="1"/>
  <c r="J244" i="103" s="1"/>
  <c r="E245" i="102"/>
  <c r="E246" i="102"/>
  <c r="E247" i="102"/>
  <c r="E248" i="102"/>
  <c r="E249" i="102"/>
  <c r="E250" i="102"/>
  <c r="E251" i="102"/>
  <c r="E252" i="102"/>
  <c r="G252" i="102" s="1"/>
  <c r="J252" i="102" s="1"/>
  <c r="E252" i="103" s="1"/>
  <c r="G252" i="103" s="1"/>
  <c r="J252" i="103" s="1"/>
  <c r="E253" i="102"/>
  <c r="E254" i="102"/>
  <c r="E255" i="102"/>
  <c r="E256" i="102"/>
  <c r="E257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5" i="102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G250" i="101" s="1"/>
  <c r="J250" i="101" s="1"/>
  <c r="E251" i="101"/>
  <c r="E252" i="101"/>
  <c r="E253" i="101"/>
  <c r="E254" i="101"/>
  <c r="E255" i="101"/>
  <c r="E256" i="101"/>
  <c r="E257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5" i="101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G245" i="100" s="1"/>
  <c r="J245" i="100" s="1"/>
  <c r="E246" i="100"/>
  <c r="E247" i="100"/>
  <c r="E248" i="100"/>
  <c r="E249" i="100"/>
  <c r="E250" i="100"/>
  <c r="E251" i="100"/>
  <c r="E252" i="100"/>
  <c r="E253" i="100"/>
  <c r="E254" i="100"/>
  <c r="E255" i="100"/>
  <c r="E256" i="100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22" i="100"/>
  <c r="E23" i="100"/>
  <c r="E5" i="100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G243" i="99" s="1"/>
  <c r="J243" i="99" s="1"/>
  <c r="E244" i="99"/>
  <c r="E245" i="99"/>
  <c r="E246" i="99"/>
  <c r="E247" i="99"/>
  <c r="E248" i="99"/>
  <c r="E249" i="99"/>
  <c r="E250" i="99"/>
  <c r="E251" i="99"/>
  <c r="G251" i="99" s="1"/>
  <c r="J251" i="99" s="1"/>
  <c r="E252" i="99"/>
  <c r="E253" i="99"/>
  <c r="E254" i="99"/>
  <c r="E255" i="99"/>
  <c r="E256" i="99"/>
  <c r="E257" i="99"/>
  <c r="E258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5" i="99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G245" i="98" s="1"/>
  <c r="J245" i="98" s="1"/>
  <c r="E246" i="98"/>
  <c r="E247" i="98"/>
  <c r="E248" i="98"/>
  <c r="E249" i="98"/>
  <c r="E250" i="98"/>
  <c r="E251" i="98"/>
  <c r="E252" i="98"/>
  <c r="E253" i="98"/>
  <c r="E254" i="98"/>
  <c r="E255" i="98"/>
  <c r="E256" i="98"/>
  <c r="E5" i="98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G244" i="97" s="1"/>
  <c r="J244" i="97" s="1"/>
  <c r="E245" i="97"/>
  <c r="G245" i="97" s="1"/>
  <c r="J245" i="97" s="1"/>
  <c r="E246" i="97"/>
  <c r="E247" i="97"/>
  <c r="E248" i="97"/>
  <c r="E249" i="97"/>
  <c r="E250" i="97"/>
  <c r="E251" i="97"/>
  <c r="E252" i="97"/>
  <c r="G252" i="97" s="1"/>
  <c r="J252" i="97" s="1"/>
  <c r="E253" i="97"/>
  <c r="E254" i="97"/>
  <c r="E255" i="97"/>
  <c r="E256" i="97"/>
  <c r="E257" i="97"/>
  <c r="E258" i="97"/>
  <c r="E5" i="97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G244" i="96" s="1"/>
  <c r="J244" i="96" s="1"/>
  <c r="E245" i="96"/>
  <c r="E246" i="96"/>
  <c r="E247" i="96"/>
  <c r="E248" i="96"/>
  <c r="E249" i="96"/>
  <c r="E250" i="96"/>
  <c r="E251" i="96"/>
  <c r="E252" i="96"/>
  <c r="G252" i="96" s="1"/>
  <c r="J252" i="96" s="1"/>
  <c r="E253" i="96"/>
  <c r="E254" i="96"/>
  <c r="E255" i="96"/>
  <c r="E256" i="96"/>
  <c r="E257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22" i="96"/>
  <c r="E23" i="96"/>
  <c r="E24" i="96"/>
  <c r="E25" i="96"/>
  <c r="E26" i="96"/>
  <c r="E27" i="96"/>
  <c r="E28" i="96"/>
  <c r="E5" i="96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G247" i="95" s="1"/>
  <c r="J247" i="95" s="1"/>
  <c r="E248" i="95"/>
  <c r="E249" i="95"/>
  <c r="E250" i="95"/>
  <c r="E251" i="95"/>
  <c r="E252" i="95"/>
  <c r="E253" i="95"/>
  <c r="E254" i="95"/>
  <c r="E255" i="95"/>
  <c r="E256" i="95"/>
  <c r="E257" i="95"/>
  <c r="E258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22" i="95"/>
  <c r="E23" i="95"/>
  <c r="E5" i="95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G247" i="94" s="1"/>
  <c r="J247" i="94" s="1"/>
  <c r="E248" i="94"/>
  <c r="E249" i="94"/>
  <c r="E250" i="94"/>
  <c r="E251" i="94"/>
  <c r="E252" i="94"/>
  <c r="E253" i="94"/>
  <c r="E254" i="94"/>
  <c r="E255" i="94"/>
  <c r="E256" i="94"/>
  <c r="E257" i="94"/>
  <c r="E258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21" i="94"/>
  <c r="E22" i="94"/>
  <c r="E23" i="94"/>
  <c r="E5" i="94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G245" i="93" s="1"/>
  <c r="J245" i="93" s="1"/>
  <c r="E246" i="93"/>
  <c r="E247" i="93"/>
  <c r="E248" i="93"/>
  <c r="E249" i="93"/>
  <c r="E250" i="93"/>
  <c r="E251" i="93"/>
  <c r="E252" i="93"/>
  <c r="E253" i="93"/>
  <c r="E254" i="93"/>
  <c r="E255" i="93"/>
  <c r="E256" i="93"/>
  <c r="E257" i="93"/>
  <c r="E258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5" i="93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G246" i="92" s="1"/>
  <c r="J246" i="92" s="1"/>
  <c r="E247" i="92"/>
  <c r="E248" i="92"/>
  <c r="E249" i="92"/>
  <c r="E250" i="92"/>
  <c r="E251" i="92"/>
  <c r="E252" i="92"/>
  <c r="E253" i="92"/>
  <c r="E254" i="92"/>
  <c r="E255" i="92"/>
  <c r="E256" i="92"/>
  <c r="E257" i="92"/>
  <c r="E258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22" i="92"/>
  <c r="E5" i="92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G245" i="91" s="1"/>
  <c r="J245" i="91" s="1"/>
  <c r="E246" i="91"/>
  <c r="E247" i="91"/>
  <c r="E248" i="91"/>
  <c r="E249" i="91"/>
  <c r="E250" i="91"/>
  <c r="E251" i="91"/>
  <c r="E252" i="91"/>
  <c r="E253" i="91"/>
  <c r="E254" i="91"/>
  <c r="E255" i="91"/>
  <c r="E256" i="91"/>
  <c r="E257" i="91"/>
  <c r="E258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5" i="91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G246" i="90" s="1"/>
  <c r="J246" i="90" s="1"/>
  <c r="E247" i="90"/>
  <c r="E248" i="90"/>
  <c r="E249" i="90"/>
  <c r="E250" i="90"/>
  <c r="E251" i="90"/>
  <c r="E252" i="90"/>
  <c r="E253" i="90"/>
  <c r="E254" i="90"/>
  <c r="E255" i="90"/>
  <c r="E256" i="90"/>
  <c r="E257" i="90"/>
  <c r="E258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21" i="90"/>
  <c r="E22" i="90"/>
  <c r="E5" i="90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G245" i="89" s="1"/>
  <c r="J245" i="89" s="1"/>
  <c r="E246" i="89"/>
  <c r="E247" i="89"/>
  <c r="E248" i="89"/>
  <c r="E249" i="89"/>
  <c r="E250" i="89"/>
  <c r="E251" i="89"/>
  <c r="E252" i="89"/>
  <c r="E253" i="89"/>
  <c r="E254" i="89"/>
  <c r="E255" i="89"/>
  <c r="E256" i="89"/>
  <c r="E257" i="89"/>
  <c r="E258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21" i="89"/>
  <c r="E5" i="89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G247" i="88" s="1"/>
  <c r="J247" i="88" s="1"/>
  <c r="E248" i="88"/>
  <c r="E249" i="88"/>
  <c r="E250" i="88"/>
  <c r="E251" i="88"/>
  <c r="E252" i="88"/>
  <c r="E253" i="88"/>
  <c r="E254" i="88"/>
  <c r="E255" i="88"/>
  <c r="E256" i="88"/>
  <c r="E257" i="88"/>
  <c r="E258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23" i="88"/>
  <c r="E5" i="88"/>
  <c r="E13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E248" i="87"/>
  <c r="E249" i="87"/>
  <c r="E250" i="87"/>
  <c r="G250" i="87" s="1"/>
  <c r="J250" i="87" s="1"/>
  <c r="E251" i="87"/>
  <c r="E252" i="87"/>
  <c r="E253" i="87"/>
  <c r="E254" i="87"/>
  <c r="E255" i="87"/>
  <c r="E256" i="87"/>
  <c r="E257" i="87"/>
  <c r="E258" i="87"/>
  <c r="E6" i="87"/>
  <c r="E7" i="87"/>
  <c r="E8" i="87"/>
  <c r="E9" i="87"/>
  <c r="E10" i="87"/>
  <c r="E11" i="87"/>
  <c r="E12" i="87"/>
  <c r="E14" i="87"/>
  <c r="E15" i="87"/>
  <c r="E16" i="87"/>
  <c r="E17" i="87"/>
  <c r="E18" i="87"/>
  <c r="E19" i="87"/>
  <c r="E20" i="87"/>
  <c r="E21" i="87"/>
  <c r="E22" i="87"/>
  <c r="E23" i="87"/>
  <c r="E24" i="87"/>
  <c r="E25" i="87"/>
  <c r="E26" i="87"/>
  <c r="E5" i="87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E247" i="86"/>
  <c r="G247" i="86" s="1"/>
  <c r="J247" i="86" s="1"/>
  <c r="E248" i="86"/>
  <c r="E249" i="86"/>
  <c r="E250" i="86"/>
  <c r="E251" i="86"/>
  <c r="E252" i="86"/>
  <c r="E253" i="86"/>
  <c r="E254" i="86"/>
  <c r="E255" i="86"/>
  <c r="E256" i="86"/>
  <c r="E257" i="86"/>
  <c r="E258" i="86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20" i="86"/>
  <c r="E21" i="86"/>
  <c r="E22" i="86"/>
  <c r="E23" i="86"/>
  <c r="E5" i="86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E246" i="85"/>
  <c r="E247" i="85"/>
  <c r="E248" i="85"/>
  <c r="E249" i="85"/>
  <c r="E250" i="85"/>
  <c r="G250" i="85" s="1"/>
  <c r="J250" i="85" s="1"/>
  <c r="E251" i="85"/>
  <c r="E252" i="85"/>
  <c r="E253" i="85"/>
  <c r="E254" i="85"/>
  <c r="E255" i="85"/>
  <c r="E256" i="85"/>
  <c r="E257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22" i="85"/>
  <c r="E23" i="85"/>
  <c r="E24" i="85"/>
  <c r="E25" i="85"/>
  <c r="E26" i="85"/>
  <c r="E5" i="85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E247" i="84"/>
  <c r="G247" i="84" s="1"/>
  <c r="J247" i="84" s="1"/>
  <c r="E248" i="84"/>
  <c r="E249" i="84"/>
  <c r="E250" i="84"/>
  <c r="E251" i="84"/>
  <c r="E252" i="84"/>
  <c r="E253" i="84"/>
  <c r="E254" i="84"/>
  <c r="E255" i="84"/>
  <c r="E256" i="84"/>
  <c r="E257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22" i="84"/>
  <c r="E23" i="84"/>
  <c r="E5" i="84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G248" i="83" s="1"/>
  <c r="J248" i="83" s="1"/>
  <c r="E249" i="83"/>
  <c r="E250" i="83"/>
  <c r="E251" i="83"/>
  <c r="E252" i="83"/>
  <c r="E253" i="83"/>
  <c r="E254" i="83"/>
  <c r="E255" i="83"/>
  <c r="E256" i="83"/>
  <c r="E257" i="83"/>
  <c r="E258" i="83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23" i="83"/>
  <c r="E24" i="83"/>
  <c r="E5" i="83"/>
  <c r="K244" i="8"/>
  <c r="K245" i="8"/>
  <c r="P245" i="8" s="1"/>
  <c r="K246" i="8"/>
  <c r="P246" i="8" s="1"/>
  <c r="K247" i="8"/>
  <c r="P247" i="8" s="1"/>
  <c r="K248" i="8"/>
  <c r="K249" i="8"/>
  <c r="P249" i="8" s="1"/>
  <c r="K250" i="8"/>
  <c r="K251" i="8"/>
  <c r="P251" i="8" s="1"/>
  <c r="K252" i="8"/>
  <c r="K253" i="8"/>
  <c r="P253" i="8" s="1"/>
  <c r="K254" i="8"/>
  <c r="K255" i="8"/>
  <c r="K256" i="8"/>
  <c r="K257" i="8"/>
  <c r="P257" i="8" s="1"/>
  <c r="K258" i="8"/>
  <c r="F247" i="8"/>
  <c r="F248" i="8"/>
  <c r="F249" i="8"/>
  <c r="F250" i="8"/>
  <c r="G250" i="8" s="1"/>
  <c r="F251" i="8"/>
  <c r="G251" i="8" s="1"/>
  <c r="F252" i="8"/>
  <c r="G252" i="8" s="1"/>
  <c r="F253" i="8"/>
  <c r="F254" i="8"/>
  <c r="G252" i="86"/>
  <c r="J252" i="86" s="1"/>
  <c r="G251" i="86"/>
  <c r="J251" i="86" s="1"/>
  <c r="G252" i="87"/>
  <c r="J252" i="87" s="1"/>
  <c r="G251" i="87"/>
  <c r="J251" i="87" s="1"/>
  <c r="G252" i="88"/>
  <c r="J252" i="88" s="1"/>
  <c r="G251" i="88"/>
  <c r="J251" i="88" s="1"/>
  <c r="G252" i="89"/>
  <c r="J252" i="89" s="1"/>
  <c r="G251" i="89"/>
  <c r="J251" i="89" s="1"/>
  <c r="G252" i="90"/>
  <c r="J252" i="90" s="1"/>
  <c r="G251" i="90"/>
  <c r="J251" i="90" s="1"/>
  <c r="G252" i="91"/>
  <c r="J252" i="91" s="1"/>
  <c r="G251" i="91"/>
  <c r="J251" i="91" s="1"/>
  <c r="G252" i="92"/>
  <c r="J252" i="92" s="1"/>
  <c r="G251" i="92"/>
  <c r="J251" i="92" s="1"/>
  <c r="G252" i="93"/>
  <c r="J252" i="93" s="1"/>
  <c r="G251" i="93"/>
  <c r="J251" i="93" s="1"/>
  <c r="G252" i="94"/>
  <c r="J252" i="94" s="1"/>
  <c r="G251" i="94"/>
  <c r="J251" i="94" s="1"/>
  <c r="G252" i="95"/>
  <c r="J252" i="95" s="1"/>
  <c r="G251" i="95"/>
  <c r="J251" i="95" s="1"/>
  <c r="G251" i="96"/>
  <c r="J251" i="96" s="1"/>
  <c r="G251" i="97"/>
  <c r="J251" i="97" s="1"/>
  <c r="G252" i="98"/>
  <c r="J252" i="98" s="1"/>
  <c r="G251" i="98"/>
  <c r="J251" i="98" s="1"/>
  <c r="G252" i="99"/>
  <c r="J252" i="99" s="1"/>
  <c r="G252" i="100"/>
  <c r="J252" i="100" s="1"/>
  <c r="G251" i="100"/>
  <c r="J251" i="100" s="1"/>
  <c r="G252" i="101"/>
  <c r="J252" i="101" s="1"/>
  <c r="G251" i="101"/>
  <c r="J251" i="101" s="1"/>
  <c r="G251" i="102"/>
  <c r="J251" i="102" s="1"/>
  <c r="E251" i="103" s="1"/>
  <c r="G251" i="103" s="1"/>
  <c r="J251" i="103" s="1"/>
  <c r="G252" i="104"/>
  <c r="J252" i="104" s="1"/>
  <c r="G251" i="104"/>
  <c r="J251" i="104" s="1"/>
  <c r="J252" i="105"/>
  <c r="G252" i="105"/>
  <c r="G251" i="105"/>
  <c r="J251" i="105" s="1"/>
  <c r="G252" i="106"/>
  <c r="J252" i="106" s="1"/>
  <c r="G251" i="106"/>
  <c r="J251" i="106" s="1"/>
  <c r="J252" i="107"/>
  <c r="G252" i="107"/>
  <c r="J251" i="107"/>
  <c r="G251" i="107"/>
  <c r="G252" i="85"/>
  <c r="J252" i="85" s="1"/>
  <c r="G251" i="85"/>
  <c r="J251" i="85" s="1"/>
  <c r="J252" i="84"/>
  <c r="G252" i="84"/>
  <c r="G251" i="84"/>
  <c r="J251" i="84" s="1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E247" i="82"/>
  <c r="E248" i="82"/>
  <c r="G248" i="82" s="1"/>
  <c r="J248" i="82" s="1"/>
  <c r="E249" i="82"/>
  <c r="E250" i="82"/>
  <c r="E251" i="82"/>
  <c r="E252" i="82"/>
  <c r="E253" i="82"/>
  <c r="E254" i="82"/>
  <c r="E255" i="82"/>
  <c r="E256" i="82"/>
  <c r="E257" i="82"/>
  <c r="E258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22" i="82"/>
  <c r="E23" i="82"/>
  <c r="E24" i="82"/>
  <c r="E5" i="82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P87" i="8" s="1"/>
  <c r="K88" i="8"/>
  <c r="P88" i="8" s="1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P102" i="8" s="1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P174" i="8" s="1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P235" i="8" s="1"/>
  <c r="K236" i="8"/>
  <c r="P236" i="8" s="1"/>
  <c r="K237" i="8"/>
  <c r="P237" i="8" s="1"/>
  <c r="K238" i="8"/>
  <c r="P238" i="8" s="1"/>
  <c r="K239" i="8"/>
  <c r="P239" i="8" s="1"/>
  <c r="K240" i="8"/>
  <c r="P240" i="8" s="1"/>
  <c r="K241" i="8"/>
  <c r="P241" i="8" s="1"/>
  <c r="K242" i="8"/>
  <c r="P242" i="8" s="1"/>
  <c r="K243" i="8"/>
  <c r="P243" i="8" s="1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3" i="8"/>
  <c r="I254" i="8"/>
  <c r="I255" i="8"/>
  <c r="I256" i="8"/>
  <c r="I257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3" i="8"/>
  <c r="H254" i="8"/>
  <c r="H255" i="8"/>
  <c r="H256" i="8"/>
  <c r="H257" i="8"/>
  <c r="H258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F28" i="8"/>
  <c r="F29" i="8"/>
  <c r="F30" i="8"/>
  <c r="F31" i="8"/>
  <c r="F32" i="8"/>
  <c r="F33" i="8"/>
  <c r="F34" i="8"/>
  <c r="G34" i="8" s="1"/>
  <c r="F35" i="8"/>
  <c r="F36" i="8"/>
  <c r="F37" i="8"/>
  <c r="F38" i="8"/>
  <c r="F39" i="8"/>
  <c r="F40" i="8"/>
  <c r="G40" i="8" s="1"/>
  <c r="F41" i="8"/>
  <c r="F42" i="8"/>
  <c r="G42" i="8" s="1"/>
  <c r="F43" i="8"/>
  <c r="F44" i="8"/>
  <c r="F45" i="8"/>
  <c r="F46" i="8"/>
  <c r="F47" i="8"/>
  <c r="F48" i="8"/>
  <c r="F49" i="8"/>
  <c r="G49" i="8" s="1"/>
  <c r="F50" i="8"/>
  <c r="G50" i="8" s="1"/>
  <c r="F51" i="8"/>
  <c r="G51" i="8" s="1"/>
  <c r="F52" i="8"/>
  <c r="F53" i="8"/>
  <c r="G53" i="8" s="1"/>
  <c r="F54" i="8"/>
  <c r="F55" i="8"/>
  <c r="F56" i="8"/>
  <c r="F57" i="8"/>
  <c r="F58" i="8"/>
  <c r="G58" i="8" s="1"/>
  <c r="F59" i="8"/>
  <c r="F60" i="8"/>
  <c r="F61" i="8"/>
  <c r="F62" i="8"/>
  <c r="F63" i="8"/>
  <c r="F64" i="8"/>
  <c r="F65" i="8"/>
  <c r="F66" i="8"/>
  <c r="G66" i="8" s="1"/>
  <c r="F67" i="8"/>
  <c r="F68" i="8"/>
  <c r="F69" i="8"/>
  <c r="F70" i="8"/>
  <c r="F71" i="8"/>
  <c r="F72" i="8"/>
  <c r="F73" i="8"/>
  <c r="F74" i="8"/>
  <c r="G74" i="8" s="1"/>
  <c r="F75" i="8"/>
  <c r="F76" i="8"/>
  <c r="F77" i="8"/>
  <c r="F78" i="8"/>
  <c r="F79" i="8"/>
  <c r="F80" i="8"/>
  <c r="F81" i="8"/>
  <c r="F82" i="8"/>
  <c r="G82" i="8" s="1"/>
  <c r="F83" i="8"/>
  <c r="F84" i="8"/>
  <c r="F85" i="8"/>
  <c r="F86" i="8"/>
  <c r="F87" i="8"/>
  <c r="F88" i="8"/>
  <c r="F89" i="8"/>
  <c r="F90" i="8"/>
  <c r="G90" i="8" s="1"/>
  <c r="F91" i="8"/>
  <c r="F92" i="8"/>
  <c r="F93" i="8"/>
  <c r="F94" i="8"/>
  <c r="F95" i="8"/>
  <c r="F96" i="8"/>
  <c r="F97" i="8"/>
  <c r="F98" i="8"/>
  <c r="G98" i="8" s="1"/>
  <c r="F99" i="8"/>
  <c r="F100" i="8"/>
  <c r="F101" i="8"/>
  <c r="F102" i="8"/>
  <c r="F103" i="8"/>
  <c r="F104" i="8"/>
  <c r="F105" i="8"/>
  <c r="F106" i="8"/>
  <c r="G106" i="8" s="1"/>
  <c r="F107" i="8"/>
  <c r="F108" i="8"/>
  <c r="F109" i="8"/>
  <c r="F110" i="8"/>
  <c r="F111" i="8"/>
  <c r="F112" i="8"/>
  <c r="G112" i="8" s="1"/>
  <c r="F113" i="8"/>
  <c r="F114" i="8"/>
  <c r="G114" i="8" s="1"/>
  <c r="F115" i="8"/>
  <c r="F116" i="8"/>
  <c r="F117" i="8"/>
  <c r="F118" i="8"/>
  <c r="F119" i="8"/>
  <c r="F120" i="8"/>
  <c r="F121" i="8"/>
  <c r="F122" i="8"/>
  <c r="G122" i="8" s="1"/>
  <c r="F123" i="8"/>
  <c r="F124" i="8"/>
  <c r="F125" i="8"/>
  <c r="F126" i="8"/>
  <c r="F127" i="8"/>
  <c r="F128" i="8"/>
  <c r="F129" i="8"/>
  <c r="F130" i="8"/>
  <c r="G130" i="8" s="1"/>
  <c r="F131" i="8"/>
  <c r="F132" i="8"/>
  <c r="G132" i="8" s="1"/>
  <c r="F133" i="8"/>
  <c r="F134" i="8"/>
  <c r="F135" i="8"/>
  <c r="F136" i="8"/>
  <c r="F137" i="8"/>
  <c r="F138" i="8"/>
  <c r="G138" i="8" s="1"/>
  <c r="F139" i="8"/>
  <c r="F140" i="8"/>
  <c r="G140" i="8" s="1"/>
  <c r="F141" i="8"/>
  <c r="F142" i="8"/>
  <c r="F143" i="8"/>
  <c r="F144" i="8"/>
  <c r="F145" i="8"/>
  <c r="F146" i="8"/>
  <c r="G146" i="8" s="1"/>
  <c r="F147" i="8"/>
  <c r="F148" i="8"/>
  <c r="G148" i="8" s="1"/>
  <c r="F149" i="8"/>
  <c r="F150" i="8"/>
  <c r="F151" i="8"/>
  <c r="F152" i="8"/>
  <c r="F153" i="8"/>
  <c r="F154" i="8"/>
  <c r="G154" i="8" s="1"/>
  <c r="F155" i="8"/>
  <c r="F156" i="8"/>
  <c r="G156" i="8" s="1"/>
  <c r="F157" i="8"/>
  <c r="F158" i="8"/>
  <c r="F159" i="8"/>
  <c r="F160" i="8"/>
  <c r="F161" i="8"/>
  <c r="F162" i="8"/>
  <c r="G162" i="8" s="1"/>
  <c r="F163" i="8"/>
  <c r="F164" i="8"/>
  <c r="G164" i="8" s="1"/>
  <c r="F165" i="8"/>
  <c r="F166" i="8"/>
  <c r="F167" i="8"/>
  <c r="F168" i="8"/>
  <c r="F169" i="8"/>
  <c r="F170" i="8"/>
  <c r="G170" i="8" s="1"/>
  <c r="F171" i="8"/>
  <c r="F172" i="8"/>
  <c r="G172" i="8" s="1"/>
  <c r="F173" i="8"/>
  <c r="F174" i="8"/>
  <c r="F175" i="8"/>
  <c r="F176" i="8"/>
  <c r="F177" i="8"/>
  <c r="F178" i="8"/>
  <c r="G178" i="8" s="1"/>
  <c r="F179" i="8"/>
  <c r="F180" i="8"/>
  <c r="G180" i="8" s="1"/>
  <c r="F181" i="8"/>
  <c r="F182" i="8"/>
  <c r="F183" i="8"/>
  <c r="F184" i="8"/>
  <c r="F185" i="8"/>
  <c r="F186" i="8"/>
  <c r="G186" i="8" s="1"/>
  <c r="F187" i="8"/>
  <c r="F188" i="8"/>
  <c r="G188" i="8" s="1"/>
  <c r="F189" i="8"/>
  <c r="F190" i="8"/>
  <c r="F191" i="8"/>
  <c r="F192" i="8"/>
  <c r="F193" i="8"/>
  <c r="G193" i="8" s="1"/>
  <c r="F194" i="8"/>
  <c r="G194" i="8" s="1"/>
  <c r="F195" i="8"/>
  <c r="F196" i="8"/>
  <c r="G196" i="8" s="1"/>
  <c r="F197" i="8"/>
  <c r="F198" i="8"/>
  <c r="F199" i="8"/>
  <c r="F200" i="8"/>
  <c r="F201" i="8"/>
  <c r="F202" i="8"/>
  <c r="G202" i="8" s="1"/>
  <c r="F203" i="8"/>
  <c r="F204" i="8"/>
  <c r="G204" i="8" s="1"/>
  <c r="F205" i="8"/>
  <c r="G205" i="8" s="1"/>
  <c r="F206" i="8"/>
  <c r="F207" i="8"/>
  <c r="F208" i="8"/>
  <c r="F209" i="8"/>
  <c r="F210" i="8"/>
  <c r="G210" i="8" s="1"/>
  <c r="F211" i="8"/>
  <c r="F212" i="8"/>
  <c r="G212" i="8" s="1"/>
  <c r="F213" i="8"/>
  <c r="F214" i="8"/>
  <c r="F215" i="8"/>
  <c r="F216" i="8"/>
  <c r="F217" i="8"/>
  <c r="F218" i="8"/>
  <c r="G218" i="8" s="1"/>
  <c r="F219" i="8"/>
  <c r="F220" i="8"/>
  <c r="G220" i="8" s="1"/>
  <c r="F221" i="8"/>
  <c r="F222" i="8"/>
  <c r="F223" i="8"/>
  <c r="F224" i="8"/>
  <c r="G224" i="8" s="1"/>
  <c r="F225" i="8"/>
  <c r="F226" i="8"/>
  <c r="G226" i="8" s="1"/>
  <c r="F227" i="8"/>
  <c r="F228" i="8"/>
  <c r="G228" i="8" s="1"/>
  <c r="F229" i="8"/>
  <c r="F230" i="8"/>
  <c r="F231" i="8"/>
  <c r="F232" i="8"/>
  <c r="F233" i="8"/>
  <c r="F234" i="8"/>
  <c r="G234" i="8" s="1"/>
  <c r="F235" i="8"/>
  <c r="F236" i="8"/>
  <c r="G236" i="8" s="1"/>
  <c r="F237" i="8"/>
  <c r="F238" i="8"/>
  <c r="F239" i="8"/>
  <c r="F240" i="8"/>
  <c r="F241" i="8"/>
  <c r="F242" i="8"/>
  <c r="G242" i="8" s="1"/>
  <c r="F243" i="8"/>
  <c r="F244" i="8"/>
  <c r="G244" i="8" s="1"/>
  <c r="F245" i="8"/>
  <c r="F246" i="8"/>
  <c r="F255" i="8"/>
  <c r="F256" i="8"/>
  <c r="F257" i="8"/>
  <c r="F6" i="8"/>
  <c r="F7" i="8"/>
  <c r="F8" i="8"/>
  <c r="F9" i="8"/>
  <c r="F10" i="8"/>
  <c r="F11" i="8"/>
  <c r="F12" i="8"/>
  <c r="F13" i="8"/>
  <c r="G13" i="8" s="1"/>
  <c r="F14" i="8"/>
  <c r="F15" i="8"/>
  <c r="F16" i="8"/>
  <c r="G16" i="8" s="1"/>
  <c r="F17" i="8"/>
  <c r="F18" i="8"/>
  <c r="G18" i="8" s="1"/>
  <c r="F19" i="8"/>
  <c r="F20" i="8"/>
  <c r="G20" i="8" s="1"/>
  <c r="F21" i="8"/>
  <c r="G21" i="8" s="1"/>
  <c r="F22" i="8"/>
  <c r="F23" i="8"/>
  <c r="F24" i="8"/>
  <c r="G24" i="8" s="1"/>
  <c r="F25" i="8"/>
  <c r="G25" i="8" s="1"/>
  <c r="F26" i="8"/>
  <c r="G26" i="8" s="1"/>
  <c r="F27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3" i="8"/>
  <c r="E254" i="8"/>
  <c r="E255" i="8"/>
  <c r="E256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G251" i="82"/>
  <c r="J251" i="82" s="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E246" i="81"/>
  <c r="G246" i="81" s="1"/>
  <c r="J246" i="81" s="1"/>
  <c r="E247" i="81"/>
  <c r="E248" i="81"/>
  <c r="E249" i="81"/>
  <c r="E250" i="81"/>
  <c r="E251" i="81"/>
  <c r="E252" i="81"/>
  <c r="E253" i="81"/>
  <c r="E254" i="81"/>
  <c r="E255" i="81"/>
  <c r="E256" i="81"/>
  <c r="E257" i="81"/>
  <c r="E258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23" i="81"/>
  <c r="E24" i="81"/>
  <c r="E5" i="81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E246" i="80"/>
  <c r="E247" i="80"/>
  <c r="G247" i="80" s="1"/>
  <c r="J247" i="80" s="1"/>
  <c r="E248" i="80"/>
  <c r="E249" i="80"/>
  <c r="E250" i="80"/>
  <c r="E251" i="80"/>
  <c r="E252" i="80"/>
  <c r="E253" i="80"/>
  <c r="E254" i="80"/>
  <c r="E255" i="80"/>
  <c r="E256" i="80"/>
  <c r="E257" i="80"/>
  <c r="E258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23" i="80"/>
  <c r="E5" i="80"/>
  <c r="E21" i="79"/>
  <c r="E22" i="79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G244" i="79" s="1"/>
  <c r="J244" i="79" s="1"/>
  <c r="E245" i="79"/>
  <c r="E246" i="79"/>
  <c r="E247" i="79"/>
  <c r="E248" i="79"/>
  <c r="E249" i="79"/>
  <c r="E250" i="79"/>
  <c r="E251" i="79"/>
  <c r="E252" i="79"/>
  <c r="E253" i="79"/>
  <c r="E254" i="79"/>
  <c r="E255" i="79"/>
  <c r="E256" i="79"/>
  <c r="E257" i="79"/>
  <c r="E258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5" i="79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E246" i="78"/>
  <c r="E247" i="78"/>
  <c r="E248" i="78"/>
  <c r="E249" i="78"/>
  <c r="E250" i="78"/>
  <c r="E251" i="78"/>
  <c r="E252" i="78"/>
  <c r="E253" i="78"/>
  <c r="E254" i="78"/>
  <c r="E255" i="78"/>
  <c r="E256" i="78"/>
  <c r="E257" i="78"/>
  <c r="E258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24" i="78"/>
  <c r="M30" i="95"/>
  <c r="M31" i="95"/>
  <c r="M32" i="95"/>
  <c r="M33" i="95"/>
  <c r="M34" i="95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P87" i="95" s="1"/>
  <c r="M88" i="95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P102" i="95" s="1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P174" i="95" s="1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M236" i="95"/>
  <c r="M237" i="95"/>
  <c r="P237" i="95" s="1"/>
  <c r="M238" i="95"/>
  <c r="M239" i="95"/>
  <c r="P239" i="95" s="1"/>
  <c r="M240" i="95"/>
  <c r="M241" i="95"/>
  <c r="P241" i="95" s="1"/>
  <c r="M242" i="95"/>
  <c r="M243" i="95"/>
  <c r="M244" i="95"/>
  <c r="M245" i="95"/>
  <c r="P245" i="95" s="1"/>
  <c r="M246" i="95"/>
  <c r="M247" i="95"/>
  <c r="P247" i="95" s="1"/>
  <c r="M248" i="95"/>
  <c r="M249" i="95"/>
  <c r="P249" i="95" s="1"/>
  <c r="M250" i="95"/>
  <c r="M251" i="95"/>
  <c r="M252" i="95"/>
  <c r="M253" i="95"/>
  <c r="P253" i="95" s="1"/>
  <c r="M254" i="95"/>
  <c r="M255" i="95"/>
  <c r="M256" i="95"/>
  <c r="M257" i="95"/>
  <c r="M258" i="95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M19" i="95"/>
  <c r="M20" i="95"/>
  <c r="M21" i="95"/>
  <c r="M22" i="95"/>
  <c r="M23" i="95"/>
  <c r="M24" i="95"/>
  <c r="M25" i="95"/>
  <c r="M26" i="95"/>
  <c r="M27" i="95"/>
  <c r="M28" i="95"/>
  <c r="M29" i="95"/>
  <c r="U20" i="8"/>
  <c r="V20" i="8"/>
  <c r="Y20" i="8"/>
  <c r="P168" i="107"/>
  <c r="P169" i="107"/>
  <c r="P170" i="107"/>
  <c r="P171" i="107"/>
  <c r="P172" i="107"/>
  <c r="P173" i="107"/>
  <c r="P174" i="107"/>
  <c r="P175" i="107"/>
  <c r="P176" i="107"/>
  <c r="P177" i="107"/>
  <c r="P178" i="107"/>
  <c r="P179" i="107"/>
  <c r="P180" i="107"/>
  <c r="P181" i="107"/>
  <c r="P158" i="107"/>
  <c r="P159" i="107"/>
  <c r="P160" i="107"/>
  <c r="P161" i="107"/>
  <c r="P162" i="107"/>
  <c r="P163" i="107"/>
  <c r="P164" i="107"/>
  <c r="P165" i="107"/>
  <c r="P166" i="107"/>
  <c r="P167" i="107"/>
  <c r="P84" i="107"/>
  <c r="P85" i="107"/>
  <c r="P86" i="107"/>
  <c r="P87" i="107"/>
  <c r="P88" i="107"/>
  <c r="P89" i="107"/>
  <c r="P90" i="107"/>
  <c r="P91" i="107"/>
  <c r="P92" i="107"/>
  <c r="P93" i="107"/>
  <c r="P94" i="107"/>
  <c r="P95" i="107"/>
  <c r="P96" i="107"/>
  <c r="P97" i="107"/>
  <c r="P98" i="107"/>
  <c r="P99" i="107"/>
  <c r="P100" i="107"/>
  <c r="P101" i="107"/>
  <c r="P102" i="107"/>
  <c r="P103" i="107"/>
  <c r="P104" i="107"/>
  <c r="P105" i="107"/>
  <c r="P106" i="107"/>
  <c r="P107" i="107"/>
  <c r="P108" i="107"/>
  <c r="P109" i="107"/>
  <c r="P110" i="107"/>
  <c r="P111" i="107"/>
  <c r="P112" i="107"/>
  <c r="P113" i="107"/>
  <c r="P114" i="107"/>
  <c r="P115" i="107"/>
  <c r="P116" i="107"/>
  <c r="P117" i="107"/>
  <c r="P118" i="107"/>
  <c r="P119" i="107"/>
  <c r="P120" i="107"/>
  <c r="P121" i="107"/>
  <c r="P122" i="107"/>
  <c r="P123" i="107"/>
  <c r="P124" i="107"/>
  <c r="P125" i="107"/>
  <c r="P126" i="107"/>
  <c r="P127" i="107"/>
  <c r="P30" i="107"/>
  <c r="P31" i="107"/>
  <c r="P32" i="107"/>
  <c r="P33" i="107"/>
  <c r="P34" i="107"/>
  <c r="P35" i="107"/>
  <c r="P36" i="107"/>
  <c r="P37" i="107"/>
  <c r="P38" i="107"/>
  <c r="P39" i="107"/>
  <c r="P40" i="107"/>
  <c r="P41" i="107"/>
  <c r="P42" i="107"/>
  <c r="P43" i="107"/>
  <c r="P44" i="107"/>
  <c r="P45" i="107"/>
  <c r="P46" i="107"/>
  <c r="P47" i="107"/>
  <c r="P48" i="107"/>
  <c r="P49" i="107"/>
  <c r="P50" i="107"/>
  <c r="P51" i="107"/>
  <c r="P52" i="107"/>
  <c r="P53" i="107"/>
  <c r="P54" i="107"/>
  <c r="P55" i="107"/>
  <c r="P56" i="107"/>
  <c r="P57" i="107"/>
  <c r="P58" i="107"/>
  <c r="P59" i="107"/>
  <c r="P60" i="107"/>
  <c r="P61" i="107"/>
  <c r="P62" i="107"/>
  <c r="P63" i="107"/>
  <c r="P64" i="107"/>
  <c r="P65" i="107"/>
  <c r="P66" i="107"/>
  <c r="P67" i="107"/>
  <c r="P68" i="107"/>
  <c r="P69" i="107"/>
  <c r="P70" i="107"/>
  <c r="P71" i="107"/>
  <c r="P72" i="107"/>
  <c r="P73" i="107"/>
  <c r="P74" i="107"/>
  <c r="P75" i="107"/>
  <c r="P76" i="107"/>
  <c r="P77" i="107"/>
  <c r="P78" i="107"/>
  <c r="P79" i="107"/>
  <c r="P80" i="107"/>
  <c r="P81" i="107"/>
  <c r="P82" i="107"/>
  <c r="P83" i="107"/>
  <c r="P6" i="107"/>
  <c r="P7" i="107"/>
  <c r="P8" i="107"/>
  <c r="P9" i="107"/>
  <c r="P10" i="107"/>
  <c r="P11" i="107"/>
  <c r="P12" i="107"/>
  <c r="P13" i="107"/>
  <c r="P14" i="107"/>
  <c r="P15" i="107"/>
  <c r="P16" i="107"/>
  <c r="P17" i="107"/>
  <c r="P18" i="107"/>
  <c r="P19" i="107"/>
  <c r="P20" i="107"/>
  <c r="P21" i="107"/>
  <c r="P22" i="107"/>
  <c r="P23" i="107"/>
  <c r="P24" i="107"/>
  <c r="P25" i="107"/>
  <c r="P26" i="107"/>
  <c r="P27" i="107"/>
  <c r="P28" i="107"/>
  <c r="P29" i="107"/>
  <c r="P94" i="106"/>
  <c r="P94" i="105"/>
  <c r="P94" i="104"/>
  <c r="P94" i="99"/>
  <c r="P250" i="99"/>
  <c r="P94" i="96"/>
  <c r="G250" i="78"/>
  <c r="J250" i="78" s="1"/>
  <c r="G249" i="78"/>
  <c r="G248" i="78"/>
  <c r="J248" i="78" s="1"/>
  <c r="G247" i="78"/>
  <c r="J247" i="78" s="1"/>
  <c r="G246" i="78"/>
  <c r="J246" i="78" s="1"/>
  <c r="G245" i="78"/>
  <c r="J245" i="78" s="1"/>
  <c r="G244" i="78"/>
  <c r="J244" i="78" s="1"/>
  <c r="G243" i="78"/>
  <c r="J243" i="78" s="1"/>
  <c r="G250" i="79"/>
  <c r="J250" i="79" s="1"/>
  <c r="G249" i="79"/>
  <c r="G248" i="79"/>
  <c r="J248" i="79" s="1"/>
  <c r="G247" i="79"/>
  <c r="J247" i="79" s="1"/>
  <c r="G246" i="79"/>
  <c r="J246" i="79" s="1"/>
  <c r="G245" i="79"/>
  <c r="J245" i="79" s="1"/>
  <c r="G243" i="79"/>
  <c r="J243" i="79" s="1"/>
  <c r="G250" i="80"/>
  <c r="J250" i="80" s="1"/>
  <c r="G249" i="80"/>
  <c r="G248" i="80"/>
  <c r="J248" i="80" s="1"/>
  <c r="G246" i="80"/>
  <c r="J246" i="80" s="1"/>
  <c r="G245" i="80"/>
  <c r="J245" i="80" s="1"/>
  <c r="G244" i="80"/>
  <c r="J244" i="80" s="1"/>
  <c r="G243" i="80"/>
  <c r="J243" i="80" s="1"/>
  <c r="G250" i="81"/>
  <c r="J250" i="81" s="1"/>
  <c r="G249" i="81"/>
  <c r="G248" i="81"/>
  <c r="J248" i="81" s="1"/>
  <c r="G247" i="81"/>
  <c r="J247" i="81" s="1"/>
  <c r="G245" i="81"/>
  <c r="J245" i="81" s="1"/>
  <c r="G244" i="81"/>
  <c r="J244" i="81" s="1"/>
  <c r="G243" i="81"/>
  <c r="J243" i="81" s="1"/>
  <c r="G250" i="82"/>
  <c r="J250" i="82" s="1"/>
  <c r="G249" i="82"/>
  <c r="G247" i="82"/>
  <c r="J247" i="82" s="1"/>
  <c r="G246" i="82"/>
  <c r="J246" i="82" s="1"/>
  <c r="G245" i="82"/>
  <c r="J245" i="82" s="1"/>
  <c r="G244" i="82"/>
  <c r="J244" i="82" s="1"/>
  <c r="G243" i="82"/>
  <c r="J243" i="82" s="1"/>
  <c r="G250" i="83"/>
  <c r="J250" i="83" s="1"/>
  <c r="G249" i="83"/>
  <c r="G247" i="83"/>
  <c r="J247" i="83" s="1"/>
  <c r="G246" i="83"/>
  <c r="J246" i="83" s="1"/>
  <c r="G245" i="83"/>
  <c r="J245" i="83" s="1"/>
  <c r="G244" i="83"/>
  <c r="J244" i="83" s="1"/>
  <c r="G243" i="83"/>
  <c r="J243" i="83" s="1"/>
  <c r="G250" i="84"/>
  <c r="J250" i="84" s="1"/>
  <c r="G249" i="84"/>
  <c r="G248" i="84"/>
  <c r="J248" i="84" s="1"/>
  <c r="G246" i="84"/>
  <c r="J246" i="84" s="1"/>
  <c r="G245" i="84"/>
  <c r="J245" i="84" s="1"/>
  <c r="G244" i="84"/>
  <c r="J244" i="84" s="1"/>
  <c r="G243" i="84"/>
  <c r="J243" i="84" s="1"/>
  <c r="G249" i="85"/>
  <c r="G248" i="85"/>
  <c r="J248" i="85" s="1"/>
  <c r="G247" i="85"/>
  <c r="J247" i="85" s="1"/>
  <c r="G246" i="85"/>
  <c r="J246" i="85" s="1"/>
  <c r="G245" i="85"/>
  <c r="J245" i="85" s="1"/>
  <c r="G244" i="85"/>
  <c r="J244" i="85" s="1"/>
  <c r="G243" i="85"/>
  <c r="J243" i="85" s="1"/>
  <c r="G250" i="86"/>
  <c r="J250" i="86" s="1"/>
  <c r="G249" i="86"/>
  <c r="G248" i="86"/>
  <c r="J248" i="86" s="1"/>
  <c r="G246" i="86"/>
  <c r="J246" i="86" s="1"/>
  <c r="G245" i="86"/>
  <c r="J245" i="86" s="1"/>
  <c r="G244" i="86"/>
  <c r="J244" i="86" s="1"/>
  <c r="G243" i="86"/>
  <c r="J243" i="86" s="1"/>
  <c r="G249" i="87"/>
  <c r="G248" i="87"/>
  <c r="J248" i="87" s="1"/>
  <c r="G247" i="87"/>
  <c r="J247" i="87" s="1"/>
  <c r="G246" i="87"/>
  <c r="J246" i="87" s="1"/>
  <c r="G245" i="87"/>
  <c r="J245" i="87" s="1"/>
  <c r="G244" i="87"/>
  <c r="J244" i="87" s="1"/>
  <c r="G243" i="87"/>
  <c r="J243" i="87" s="1"/>
  <c r="G250" i="88"/>
  <c r="J250" i="88" s="1"/>
  <c r="G249" i="88"/>
  <c r="G248" i="88"/>
  <c r="J248" i="88" s="1"/>
  <c r="G246" i="88"/>
  <c r="J246" i="88" s="1"/>
  <c r="G245" i="88"/>
  <c r="J245" i="88" s="1"/>
  <c r="G244" i="88"/>
  <c r="J244" i="88" s="1"/>
  <c r="G243" i="88"/>
  <c r="J243" i="88" s="1"/>
  <c r="G250" i="89"/>
  <c r="J250" i="89" s="1"/>
  <c r="G249" i="89"/>
  <c r="G248" i="89"/>
  <c r="J248" i="89" s="1"/>
  <c r="G247" i="89"/>
  <c r="J247" i="89" s="1"/>
  <c r="G246" i="89"/>
  <c r="J246" i="89" s="1"/>
  <c r="G244" i="89"/>
  <c r="J244" i="89" s="1"/>
  <c r="G243" i="89"/>
  <c r="J243" i="89" s="1"/>
  <c r="G250" i="90"/>
  <c r="J250" i="90" s="1"/>
  <c r="G249" i="90"/>
  <c r="G248" i="90"/>
  <c r="J248" i="90" s="1"/>
  <c r="G247" i="90"/>
  <c r="J247" i="90" s="1"/>
  <c r="G245" i="90"/>
  <c r="J245" i="90" s="1"/>
  <c r="G244" i="90"/>
  <c r="J244" i="90" s="1"/>
  <c r="G243" i="90"/>
  <c r="J243" i="90" s="1"/>
  <c r="G250" i="91"/>
  <c r="J250" i="91" s="1"/>
  <c r="G249" i="91"/>
  <c r="G248" i="91"/>
  <c r="J248" i="91" s="1"/>
  <c r="G247" i="91"/>
  <c r="J247" i="91" s="1"/>
  <c r="G246" i="91"/>
  <c r="J246" i="91" s="1"/>
  <c r="G244" i="91"/>
  <c r="J244" i="91" s="1"/>
  <c r="G243" i="91"/>
  <c r="J243" i="91" s="1"/>
  <c r="G250" i="92"/>
  <c r="J250" i="92" s="1"/>
  <c r="G249" i="92"/>
  <c r="G248" i="92"/>
  <c r="J248" i="92" s="1"/>
  <c r="G247" i="92"/>
  <c r="J247" i="92" s="1"/>
  <c r="G245" i="92"/>
  <c r="J245" i="92" s="1"/>
  <c r="G244" i="92"/>
  <c r="J244" i="92" s="1"/>
  <c r="G243" i="92"/>
  <c r="J243" i="92" s="1"/>
  <c r="G250" i="93"/>
  <c r="J250" i="93" s="1"/>
  <c r="G249" i="93"/>
  <c r="G248" i="93"/>
  <c r="J248" i="93" s="1"/>
  <c r="G247" i="93"/>
  <c r="J247" i="93" s="1"/>
  <c r="G246" i="93"/>
  <c r="J246" i="93" s="1"/>
  <c r="G244" i="93"/>
  <c r="J244" i="93" s="1"/>
  <c r="G243" i="93"/>
  <c r="J243" i="93" s="1"/>
  <c r="G250" i="94"/>
  <c r="J250" i="94" s="1"/>
  <c r="G249" i="94"/>
  <c r="G248" i="94"/>
  <c r="J248" i="94" s="1"/>
  <c r="G246" i="94"/>
  <c r="J246" i="94" s="1"/>
  <c r="G245" i="94"/>
  <c r="J245" i="94" s="1"/>
  <c r="G244" i="94"/>
  <c r="J244" i="94" s="1"/>
  <c r="G243" i="94"/>
  <c r="J243" i="94" s="1"/>
  <c r="G250" i="95"/>
  <c r="J250" i="95" s="1"/>
  <c r="G249" i="95"/>
  <c r="J249" i="95" s="1"/>
  <c r="G248" i="95"/>
  <c r="J248" i="95" s="1"/>
  <c r="G246" i="95"/>
  <c r="J246" i="95" s="1"/>
  <c r="G245" i="95"/>
  <c r="J245" i="95" s="1"/>
  <c r="G244" i="95"/>
  <c r="J244" i="95" s="1"/>
  <c r="G243" i="95"/>
  <c r="J243" i="95" s="1"/>
  <c r="G250" i="96"/>
  <c r="J250" i="96" s="1"/>
  <c r="G249" i="96"/>
  <c r="G248" i="96"/>
  <c r="J248" i="96" s="1"/>
  <c r="G247" i="96"/>
  <c r="J247" i="96" s="1"/>
  <c r="G246" i="96"/>
  <c r="J246" i="96" s="1"/>
  <c r="G245" i="96"/>
  <c r="J245" i="96" s="1"/>
  <c r="G243" i="96"/>
  <c r="J243" i="96" s="1"/>
  <c r="G250" i="97"/>
  <c r="J250" i="97" s="1"/>
  <c r="G249" i="97"/>
  <c r="G248" i="97"/>
  <c r="J248" i="97" s="1"/>
  <c r="G247" i="97"/>
  <c r="J247" i="97" s="1"/>
  <c r="G246" i="97"/>
  <c r="J246" i="97" s="1"/>
  <c r="G243" i="97"/>
  <c r="J243" i="97" s="1"/>
  <c r="G250" i="98"/>
  <c r="J250" i="98" s="1"/>
  <c r="G249" i="98"/>
  <c r="G248" i="98"/>
  <c r="J248" i="98" s="1"/>
  <c r="G247" i="98"/>
  <c r="J247" i="98" s="1"/>
  <c r="G246" i="98"/>
  <c r="J246" i="98" s="1"/>
  <c r="G244" i="98"/>
  <c r="J244" i="98" s="1"/>
  <c r="G243" i="98"/>
  <c r="J243" i="98" s="1"/>
  <c r="G250" i="99"/>
  <c r="J250" i="99" s="1"/>
  <c r="G249" i="99"/>
  <c r="G248" i="99"/>
  <c r="J248" i="99" s="1"/>
  <c r="G247" i="99"/>
  <c r="J247" i="99" s="1"/>
  <c r="G246" i="99"/>
  <c r="J246" i="99" s="1"/>
  <c r="G245" i="99"/>
  <c r="J245" i="99" s="1"/>
  <c r="G244" i="99"/>
  <c r="J244" i="99" s="1"/>
  <c r="G250" i="100"/>
  <c r="J250" i="100" s="1"/>
  <c r="G249" i="100"/>
  <c r="G248" i="100"/>
  <c r="J248" i="100" s="1"/>
  <c r="G247" i="100"/>
  <c r="J247" i="100" s="1"/>
  <c r="G246" i="100"/>
  <c r="J246" i="100" s="1"/>
  <c r="G244" i="100"/>
  <c r="J244" i="100" s="1"/>
  <c r="G243" i="100"/>
  <c r="J243" i="100" s="1"/>
  <c r="G249" i="101"/>
  <c r="G248" i="101"/>
  <c r="J248" i="101" s="1"/>
  <c r="G247" i="101"/>
  <c r="J247" i="101" s="1"/>
  <c r="G246" i="101"/>
  <c r="J246" i="101" s="1"/>
  <c r="G245" i="101"/>
  <c r="J245" i="101" s="1"/>
  <c r="G244" i="101"/>
  <c r="J244" i="101" s="1"/>
  <c r="G243" i="101"/>
  <c r="J243" i="101" s="1"/>
  <c r="G250" i="102"/>
  <c r="J250" i="102" s="1"/>
  <c r="E250" i="103" s="1"/>
  <c r="G250" i="103" s="1"/>
  <c r="J250" i="103" s="1"/>
  <c r="G249" i="102"/>
  <c r="G248" i="102"/>
  <c r="J248" i="102" s="1"/>
  <c r="E248" i="103" s="1"/>
  <c r="G248" i="103" s="1"/>
  <c r="J248" i="103" s="1"/>
  <c r="G247" i="102"/>
  <c r="J247" i="102" s="1"/>
  <c r="E247" i="103" s="1"/>
  <c r="G247" i="103" s="1"/>
  <c r="J247" i="103" s="1"/>
  <c r="G246" i="102"/>
  <c r="J246" i="102" s="1"/>
  <c r="E246" i="103" s="1"/>
  <c r="G246" i="103" s="1"/>
  <c r="J246" i="103" s="1"/>
  <c r="G245" i="102"/>
  <c r="J245" i="102" s="1"/>
  <c r="E245" i="103" s="1"/>
  <c r="G245" i="103" s="1"/>
  <c r="J245" i="103" s="1"/>
  <c r="G243" i="102"/>
  <c r="J243" i="102" s="1"/>
  <c r="E243" i="103" s="1"/>
  <c r="G243" i="103" s="1"/>
  <c r="J243" i="103" s="1"/>
  <c r="G249" i="103"/>
  <c r="G250" i="104"/>
  <c r="J250" i="104" s="1"/>
  <c r="G249" i="104"/>
  <c r="G248" i="104"/>
  <c r="J248" i="104" s="1"/>
  <c r="G247" i="104"/>
  <c r="J247" i="104" s="1"/>
  <c r="G246" i="104"/>
  <c r="J246" i="104" s="1"/>
  <c r="G244" i="104"/>
  <c r="J244" i="104" s="1"/>
  <c r="G243" i="104"/>
  <c r="J243" i="104" s="1"/>
  <c r="G250" i="105"/>
  <c r="J250" i="105" s="1"/>
  <c r="G249" i="105"/>
  <c r="G248" i="105"/>
  <c r="J248" i="105" s="1"/>
  <c r="G246" i="105"/>
  <c r="J246" i="105" s="1"/>
  <c r="G245" i="105"/>
  <c r="J245" i="105" s="1"/>
  <c r="G244" i="105"/>
  <c r="J244" i="105" s="1"/>
  <c r="G243" i="105"/>
  <c r="J243" i="105" s="1"/>
  <c r="G250" i="106"/>
  <c r="J250" i="106" s="1"/>
  <c r="G249" i="106"/>
  <c r="G248" i="106"/>
  <c r="J248" i="106" s="1"/>
  <c r="G247" i="106"/>
  <c r="J247" i="106" s="1"/>
  <c r="G246" i="106"/>
  <c r="J246" i="106" s="1"/>
  <c r="G244" i="106"/>
  <c r="J244" i="106" s="1"/>
  <c r="G243" i="106"/>
  <c r="J243" i="106" s="1"/>
  <c r="G250" i="107"/>
  <c r="J250" i="107" s="1"/>
  <c r="G249" i="107"/>
  <c r="J248" i="107"/>
  <c r="G248" i="107"/>
  <c r="G247" i="107"/>
  <c r="J247" i="107" s="1"/>
  <c r="G246" i="107"/>
  <c r="J246" i="107" s="1"/>
  <c r="J245" i="107"/>
  <c r="G245" i="107"/>
  <c r="J244" i="107"/>
  <c r="G244" i="107"/>
  <c r="G243" i="107"/>
  <c r="J243" i="107" s="1"/>
  <c r="G250" i="77"/>
  <c r="J250" i="77" s="1"/>
  <c r="G249" i="77"/>
  <c r="G248" i="77"/>
  <c r="J248" i="77" s="1"/>
  <c r="G247" i="77"/>
  <c r="J247" i="77" s="1"/>
  <c r="G246" i="77"/>
  <c r="J246" i="77" s="1"/>
  <c r="G245" i="77"/>
  <c r="J245" i="77" s="1"/>
  <c r="G244" i="77"/>
  <c r="J244" i="77" s="1"/>
  <c r="G243" i="77"/>
  <c r="J243" i="77" s="1"/>
  <c r="G250" i="74"/>
  <c r="J250" i="74" s="1"/>
  <c r="G249" i="74"/>
  <c r="G248" i="74"/>
  <c r="J248" i="74" s="1"/>
  <c r="G247" i="74"/>
  <c r="J247" i="74" s="1"/>
  <c r="G246" i="74"/>
  <c r="J246" i="74" s="1"/>
  <c r="E259" i="8" s="1"/>
  <c r="J245" i="74"/>
  <c r="E258" i="8" s="1"/>
  <c r="G245" i="74"/>
  <c r="G244" i="74"/>
  <c r="J244" i="74" s="1"/>
  <c r="G243" i="74"/>
  <c r="J243" i="74" s="1"/>
  <c r="E236" i="77"/>
  <c r="E252" i="77"/>
  <c r="P94" i="102"/>
  <c r="P94" i="101"/>
  <c r="M94" i="103"/>
  <c r="P94" i="103" s="1"/>
  <c r="F258" i="8"/>
  <c r="I258" i="8"/>
  <c r="F259" i="8"/>
  <c r="H259" i="8"/>
  <c r="I259" i="8"/>
  <c r="K259" i="8"/>
  <c r="P259" i="8" s="1"/>
  <c r="R257" i="74"/>
  <c r="M257" i="74"/>
  <c r="P257" i="74" s="1"/>
  <c r="G257" i="74"/>
  <c r="J257" i="74" s="1"/>
  <c r="E257" i="77" s="1"/>
  <c r="G257" i="77" s="1"/>
  <c r="J257" i="77" s="1"/>
  <c r="R257" i="77"/>
  <c r="M257" i="77"/>
  <c r="P257" i="77" s="1"/>
  <c r="R257" i="78"/>
  <c r="M257" i="78"/>
  <c r="P257" i="78" s="1"/>
  <c r="G257" i="78"/>
  <c r="J257" i="78" s="1"/>
  <c r="R257" i="79"/>
  <c r="M257" i="79"/>
  <c r="P257" i="79" s="1"/>
  <c r="G257" i="79"/>
  <c r="J257" i="79" s="1"/>
  <c r="R257" i="80"/>
  <c r="M257" i="80"/>
  <c r="P257" i="80" s="1"/>
  <c r="G257" i="80"/>
  <c r="J257" i="80" s="1"/>
  <c r="R257" i="81"/>
  <c r="M257" i="81"/>
  <c r="P257" i="81" s="1"/>
  <c r="G257" i="81"/>
  <c r="J257" i="81" s="1"/>
  <c r="R257" i="83"/>
  <c r="M257" i="83"/>
  <c r="P257" i="83" s="1"/>
  <c r="G257" i="83"/>
  <c r="J257" i="83" s="1"/>
  <c r="R257" i="84"/>
  <c r="M257" i="84"/>
  <c r="P257" i="84" s="1"/>
  <c r="G257" i="84"/>
  <c r="J257" i="84" s="1"/>
  <c r="R257" i="85"/>
  <c r="M257" i="85"/>
  <c r="P257" i="85" s="1"/>
  <c r="G257" i="85"/>
  <c r="J257" i="85" s="1"/>
  <c r="R257" i="86"/>
  <c r="M257" i="86"/>
  <c r="P257" i="86" s="1"/>
  <c r="G257" i="86"/>
  <c r="J257" i="86" s="1"/>
  <c r="R257" i="87"/>
  <c r="M257" i="87"/>
  <c r="P257" i="87" s="1"/>
  <c r="G257" i="87"/>
  <c r="J257" i="87" s="1"/>
  <c r="R257" i="88"/>
  <c r="M257" i="88"/>
  <c r="P257" i="88" s="1"/>
  <c r="G257" i="88"/>
  <c r="J257" i="88" s="1"/>
  <c r="R257" i="89"/>
  <c r="M257" i="89"/>
  <c r="P257" i="89" s="1"/>
  <c r="G257" i="89"/>
  <c r="J257" i="89" s="1"/>
  <c r="R257" i="90"/>
  <c r="M257" i="90"/>
  <c r="P257" i="90" s="1"/>
  <c r="G257" i="90"/>
  <c r="J257" i="90" s="1"/>
  <c r="R257" i="91"/>
  <c r="M257" i="91"/>
  <c r="P257" i="91" s="1"/>
  <c r="G257" i="91"/>
  <c r="J257" i="91" s="1"/>
  <c r="R257" i="92"/>
  <c r="M257" i="92"/>
  <c r="P257" i="92" s="1"/>
  <c r="G257" i="92"/>
  <c r="J257" i="92" s="1"/>
  <c r="R257" i="93"/>
  <c r="M257" i="93"/>
  <c r="P257" i="93" s="1"/>
  <c r="G257" i="93"/>
  <c r="J257" i="93" s="1"/>
  <c r="R257" i="94"/>
  <c r="M257" i="94"/>
  <c r="P257" i="94" s="1"/>
  <c r="G257" i="94"/>
  <c r="J257" i="94" s="1"/>
  <c r="R257" i="95"/>
  <c r="P257" i="95"/>
  <c r="G257" i="95"/>
  <c r="J257" i="95" s="1"/>
  <c r="R257" i="96"/>
  <c r="M257" i="96"/>
  <c r="P257" i="96" s="1"/>
  <c r="G257" i="96"/>
  <c r="J257" i="96" s="1"/>
  <c r="R257" i="97"/>
  <c r="P257" i="97"/>
  <c r="M257" i="97"/>
  <c r="G257" i="97"/>
  <c r="J257" i="97" s="1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E257" i="103" s="1"/>
  <c r="G257" i="103" s="1"/>
  <c r="J257" i="103" s="1"/>
  <c r="R257" i="103"/>
  <c r="M257" i="103"/>
  <c r="P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M257" i="82"/>
  <c r="G257" i="82"/>
  <c r="J257" i="82" s="1"/>
  <c r="R88" i="74"/>
  <c r="M88" i="74"/>
  <c r="P88" i="74" s="1"/>
  <c r="G88" i="74"/>
  <c r="J88" i="74" s="1"/>
  <c r="E88" i="77" s="1"/>
  <c r="G88" i="77" s="1"/>
  <c r="J88" i="77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P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R253" i="74"/>
  <c r="M253" i="74"/>
  <c r="P253" i="74" s="1"/>
  <c r="G253" i="74"/>
  <c r="J253" i="74" s="1"/>
  <c r="E253" i="77" s="1"/>
  <c r="R252" i="74"/>
  <c r="M252" i="74"/>
  <c r="P252" i="74" s="1"/>
  <c r="G252" i="74"/>
  <c r="J252" i="74" s="1"/>
  <c r="R251" i="74"/>
  <c r="M251" i="74"/>
  <c r="P251" i="74" s="1"/>
  <c r="G251" i="74"/>
  <c r="J251" i="74" s="1"/>
  <c r="E251" i="77" s="1"/>
  <c r="R250" i="74"/>
  <c r="M250" i="74"/>
  <c r="P250" i="74" s="1"/>
  <c r="R249" i="74"/>
  <c r="M249" i="74"/>
  <c r="P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R252" i="82"/>
  <c r="M252" i="82"/>
  <c r="R251" i="82"/>
  <c r="M251" i="82"/>
  <c r="P251" i="82" s="1"/>
  <c r="R250" i="82"/>
  <c r="M250" i="82"/>
  <c r="R249" i="82"/>
  <c r="M249" i="82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R252" i="95"/>
  <c r="P252" i="95"/>
  <c r="R251" i="95"/>
  <c r="P251" i="95"/>
  <c r="R250" i="95"/>
  <c r="P250" i="95"/>
  <c r="R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G242" i="74"/>
  <c r="J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P245" i="81"/>
  <c r="M245" i="8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R245" i="82"/>
  <c r="M245" i="82"/>
  <c r="R244" i="82"/>
  <c r="M244" i="82"/>
  <c r="R243" i="82"/>
  <c r="M243" i="82"/>
  <c r="R242" i="82"/>
  <c r="M242" i="82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P246" i="95"/>
  <c r="R245" i="95"/>
  <c r="R244" i="95"/>
  <c r="P244" i="95"/>
  <c r="R243" i="95"/>
  <c r="P243" i="95"/>
  <c r="R242" i="95"/>
  <c r="P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R247" i="74"/>
  <c r="M247" i="74"/>
  <c r="P247" i="74" s="1"/>
  <c r="R241" i="74"/>
  <c r="M241" i="74"/>
  <c r="P241" i="74" s="1"/>
  <c r="G241" i="74"/>
  <c r="J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E238" i="77" s="1"/>
  <c r="R237" i="74"/>
  <c r="M237" i="74"/>
  <c r="P237" i="74" s="1"/>
  <c r="G237" i="74"/>
  <c r="J237" i="74" s="1"/>
  <c r="E237" i="77" s="1"/>
  <c r="R236" i="74"/>
  <c r="M236" i="74"/>
  <c r="P236" i="74" s="1"/>
  <c r="G236" i="74"/>
  <c r="J236" i="74" s="1"/>
  <c r="R235" i="74"/>
  <c r="M235" i="74"/>
  <c r="P235" i="74" s="1"/>
  <c r="G235" i="74"/>
  <c r="J235" i="74" s="1"/>
  <c r="E235" i="77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R241" i="82"/>
  <c r="M241" i="82"/>
  <c r="R240" i="82"/>
  <c r="M240" i="82"/>
  <c r="R239" i="82"/>
  <c r="M239" i="82"/>
  <c r="R238" i="82"/>
  <c r="M238" i="82"/>
  <c r="R237" i="82"/>
  <c r="M237" i="82"/>
  <c r="R236" i="82"/>
  <c r="M236" i="82"/>
  <c r="R235" i="82"/>
  <c r="M235" i="82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R241" i="95"/>
  <c r="R240" i="95"/>
  <c r="P240" i="95"/>
  <c r="R239" i="95"/>
  <c r="R238" i="95"/>
  <c r="P238" i="95"/>
  <c r="R237" i="95"/>
  <c r="R236" i="95"/>
  <c r="P236" i="95"/>
  <c r="R235" i="95"/>
  <c r="P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G242" i="102"/>
  <c r="J242" i="102" s="1"/>
  <c r="E242" i="103" s="1"/>
  <c r="R241" i="101"/>
  <c r="M241" i="101"/>
  <c r="P241" i="101" s="1"/>
  <c r="G241" i="101"/>
  <c r="J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R259" i="74"/>
  <c r="M259" i="74"/>
  <c r="P259" i="74" s="1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E174" i="77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R102" i="74"/>
  <c r="M102" i="74"/>
  <c r="P102" i="74" s="1"/>
  <c r="G102" i="74"/>
  <c r="J102" i="74" s="1"/>
  <c r="E102" i="77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H5" i="8"/>
  <c r="M48" i="98"/>
  <c r="P48" i="98" s="1"/>
  <c r="M94" i="8" l="1"/>
  <c r="J247" i="8"/>
  <c r="J254" i="8"/>
  <c r="J255" i="8"/>
  <c r="J239" i="8"/>
  <c r="J231" i="8"/>
  <c r="J223" i="8"/>
  <c r="J215" i="8"/>
  <c r="J207" i="8"/>
  <c r="J199" i="8"/>
  <c r="J191" i="8"/>
  <c r="J183" i="8"/>
  <c r="J175" i="8"/>
  <c r="J167" i="8"/>
  <c r="J159" i="8"/>
  <c r="J151" i="8"/>
  <c r="J143" i="8"/>
  <c r="J135" i="8"/>
  <c r="J127" i="8"/>
  <c r="J119" i="8"/>
  <c r="J111" i="8"/>
  <c r="J103" i="8"/>
  <c r="J95" i="8"/>
  <c r="J87" i="8"/>
  <c r="J79" i="8"/>
  <c r="J47" i="8"/>
  <c r="J31" i="8"/>
  <c r="J19" i="8"/>
  <c r="J11" i="8"/>
  <c r="J10" i="8"/>
  <c r="J246" i="8"/>
  <c r="J23" i="8"/>
  <c r="J7" i="8"/>
  <c r="J238" i="8"/>
  <c r="J230" i="8"/>
  <c r="J222" i="8"/>
  <c r="J214" i="8"/>
  <c r="J206" i="8"/>
  <c r="J198" i="8"/>
  <c r="J190" i="8"/>
  <c r="J182" i="8"/>
  <c r="J174" i="8"/>
  <c r="J166" i="8"/>
  <c r="J158" i="8"/>
  <c r="J150" i="8"/>
  <c r="J142" i="8"/>
  <c r="J134" i="8"/>
  <c r="J126" i="8"/>
  <c r="J118" i="8"/>
  <c r="J110" i="8"/>
  <c r="J102" i="8"/>
  <c r="J94" i="8"/>
  <c r="J86" i="8"/>
  <c r="J78" i="8"/>
  <c r="J70" i="8"/>
  <c r="J62" i="8"/>
  <c r="J54" i="8"/>
  <c r="J38" i="8"/>
  <c r="J124" i="8"/>
  <c r="J116" i="8"/>
  <c r="J108" i="8"/>
  <c r="J100" i="8"/>
  <c r="J92" i="8"/>
  <c r="J84" i="8"/>
  <c r="J76" i="8"/>
  <c r="J68" i="8"/>
  <c r="J60" i="8"/>
  <c r="J52" i="8"/>
  <c r="J44" i="8"/>
  <c r="J36" i="8"/>
  <c r="G175" i="8"/>
  <c r="J17" i="8"/>
  <c r="J9" i="8"/>
  <c r="G167" i="8"/>
  <c r="G103" i="8"/>
  <c r="M257" i="8"/>
  <c r="G102" i="8"/>
  <c r="M237" i="8"/>
  <c r="J22" i="8"/>
  <c r="J14" i="8"/>
  <c r="J245" i="8"/>
  <c r="J237" i="8"/>
  <c r="J229" i="8"/>
  <c r="J221" i="8"/>
  <c r="J213" i="8"/>
  <c r="J197" i="8"/>
  <c r="J189" i="8"/>
  <c r="J181" i="8"/>
  <c r="J173" i="8"/>
  <c r="J165" i="8"/>
  <c r="J157" i="8"/>
  <c r="J149" i="8"/>
  <c r="J141" i="8"/>
  <c r="J133" i="8"/>
  <c r="J125" i="8"/>
  <c r="J117" i="8"/>
  <c r="J109" i="8"/>
  <c r="J101" i="8"/>
  <c r="J93" i="8"/>
  <c r="J85" i="8"/>
  <c r="J77" i="8"/>
  <c r="J69" i="8"/>
  <c r="J61" i="8"/>
  <c r="J45" i="8"/>
  <c r="J37" i="8"/>
  <c r="J253" i="8"/>
  <c r="J28" i="8"/>
  <c r="J243" i="8"/>
  <c r="J235" i="8"/>
  <c r="J227" i="8"/>
  <c r="J219" i="8"/>
  <c r="J211" i="8"/>
  <c r="J203" i="8"/>
  <c r="J195" i="8"/>
  <c r="J187" i="8"/>
  <c r="J179" i="8"/>
  <c r="J171" i="8"/>
  <c r="J163" i="8"/>
  <c r="J155" i="8"/>
  <c r="J147" i="8"/>
  <c r="J139" i="8"/>
  <c r="J131" i="8"/>
  <c r="J123" i="8"/>
  <c r="J115" i="8"/>
  <c r="J107" i="8"/>
  <c r="J99" i="8"/>
  <c r="J91" i="8"/>
  <c r="J83" i="8"/>
  <c r="J75" i="8"/>
  <c r="J67" i="8"/>
  <c r="J59" i="8"/>
  <c r="J43" i="8"/>
  <c r="J35" i="8"/>
  <c r="J27" i="8"/>
  <c r="G222" i="8"/>
  <c r="J252" i="8"/>
  <c r="J251" i="8"/>
  <c r="G231" i="8"/>
  <c r="G111" i="8"/>
  <c r="G60" i="8"/>
  <c r="G28" i="8"/>
  <c r="G215" i="8"/>
  <c r="G165" i="8"/>
  <c r="G101" i="8"/>
  <c r="G44" i="8"/>
  <c r="G17" i="8"/>
  <c r="G213" i="8"/>
  <c r="G143" i="8"/>
  <c r="J257" i="8"/>
  <c r="J249" i="8"/>
  <c r="J241" i="8"/>
  <c r="J233" i="8"/>
  <c r="J225" i="8"/>
  <c r="J217" i="8"/>
  <c r="J209" i="8"/>
  <c r="J201" i="8"/>
  <c r="J73" i="8"/>
  <c r="J65" i="8"/>
  <c r="J57" i="8"/>
  <c r="J33" i="8"/>
  <c r="G206" i="8"/>
  <c r="G135" i="8"/>
  <c r="G79" i="8"/>
  <c r="J12" i="8"/>
  <c r="J256" i="8"/>
  <c r="J248" i="8"/>
  <c r="J240" i="8"/>
  <c r="J232" i="8"/>
  <c r="J224" i="8"/>
  <c r="J216" i="8"/>
  <c r="J208" i="8"/>
  <c r="J200" i="8"/>
  <c r="J192" i="8"/>
  <c r="J184" i="8"/>
  <c r="J176" i="8"/>
  <c r="J48" i="8"/>
  <c r="J40" i="8"/>
  <c r="G249" i="8"/>
  <c r="G133" i="8"/>
  <c r="G70" i="8"/>
  <c r="G240" i="8"/>
  <c r="G184" i="8"/>
  <c r="G68" i="8"/>
  <c r="P240" i="82"/>
  <c r="M240" i="8"/>
  <c r="G7" i="8"/>
  <c r="G195" i="8"/>
  <c r="G155" i="8"/>
  <c r="G123" i="8"/>
  <c r="G91" i="8"/>
  <c r="P174" i="82"/>
  <c r="M174" i="8"/>
  <c r="P242" i="82"/>
  <c r="M242" i="8"/>
  <c r="P246" i="82"/>
  <c r="M246" i="8"/>
  <c r="P87" i="82"/>
  <c r="M87" i="8"/>
  <c r="G27" i="8"/>
  <c r="G257" i="8"/>
  <c r="G248" i="8"/>
  <c r="G239" i="8"/>
  <c r="G230" i="8"/>
  <c r="G221" i="8"/>
  <c r="G203" i="8"/>
  <c r="G192" i="8"/>
  <c r="G183" i="8"/>
  <c r="G174" i="8"/>
  <c r="G142" i="8"/>
  <c r="G110" i="8"/>
  <c r="G100" i="8"/>
  <c r="G78" i="8"/>
  <c r="G67" i="8"/>
  <c r="G57" i="8"/>
  <c r="G38" i="8"/>
  <c r="P241" i="82"/>
  <c r="M241" i="8"/>
  <c r="J258" i="8"/>
  <c r="G258" i="8"/>
  <c r="G185" i="8"/>
  <c r="J185" i="8"/>
  <c r="G177" i="8"/>
  <c r="J177" i="8"/>
  <c r="J169" i="8"/>
  <c r="G169" i="8"/>
  <c r="J161" i="8"/>
  <c r="G161" i="8"/>
  <c r="G153" i="8"/>
  <c r="J153" i="8"/>
  <c r="G145" i="8"/>
  <c r="J145" i="8"/>
  <c r="J137" i="8"/>
  <c r="G137" i="8"/>
  <c r="J129" i="8"/>
  <c r="G129" i="8"/>
  <c r="J121" i="8"/>
  <c r="G121" i="8"/>
  <c r="G113" i="8"/>
  <c r="J113" i="8"/>
  <c r="G105" i="8"/>
  <c r="J105" i="8"/>
  <c r="G97" i="8"/>
  <c r="J97" i="8"/>
  <c r="J89" i="8"/>
  <c r="G89" i="8"/>
  <c r="J81" i="8"/>
  <c r="G81" i="8"/>
  <c r="G41" i="8"/>
  <c r="J41" i="8"/>
  <c r="G14" i="8"/>
  <c r="G256" i="8"/>
  <c r="G247" i="8"/>
  <c r="G238" i="8"/>
  <c r="G229" i="8"/>
  <c r="G211" i="8"/>
  <c r="G201" i="8"/>
  <c r="G191" i="8"/>
  <c r="G182" i="8"/>
  <c r="G173" i="8"/>
  <c r="G163" i="8"/>
  <c r="G151" i="8"/>
  <c r="G141" i="8"/>
  <c r="G131" i="8"/>
  <c r="G119" i="8"/>
  <c r="G109" i="8"/>
  <c r="G99" i="8"/>
  <c r="G87" i="8"/>
  <c r="G77" i="8"/>
  <c r="G54" i="8"/>
  <c r="G37" i="8"/>
  <c r="P243" i="82"/>
  <c r="M243" i="8"/>
  <c r="P252" i="82"/>
  <c r="M252" i="8"/>
  <c r="P88" i="82"/>
  <c r="M88" i="8"/>
  <c r="G168" i="8"/>
  <c r="J168" i="8"/>
  <c r="J160" i="8"/>
  <c r="G160" i="8"/>
  <c r="G152" i="8"/>
  <c r="J152" i="8"/>
  <c r="G144" i="8"/>
  <c r="J144" i="8"/>
  <c r="G136" i="8"/>
  <c r="J136" i="8"/>
  <c r="J128" i="8"/>
  <c r="G128" i="8"/>
  <c r="J120" i="8"/>
  <c r="G120" i="8"/>
  <c r="G104" i="8"/>
  <c r="J104" i="8"/>
  <c r="G96" i="8"/>
  <c r="J96" i="8"/>
  <c r="G88" i="8"/>
  <c r="J88" i="8"/>
  <c r="J80" i="8"/>
  <c r="G80" i="8"/>
  <c r="J72" i="8"/>
  <c r="G72" i="8"/>
  <c r="J64" i="8"/>
  <c r="G64" i="8"/>
  <c r="J56" i="8"/>
  <c r="G56" i="8"/>
  <c r="G255" i="8"/>
  <c r="G246" i="8"/>
  <c r="G237" i="8"/>
  <c r="G219" i="8"/>
  <c r="G209" i="8"/>
  <c r="G200" i="8"/>
  <c r="G190" i="8"/>
  <c r="G181" i="8"/>
  <c r="G150" i="8"/>
  <c r="G118" i="8"/>
  <c r="G108" i="8"/>
  <c r="G86" i="8"/>
  <c r="G76" i="8"/>
  <c r="G65" i="8"/>
  <c r="G52" i="8"/>
  <c r="G36" i="8"/>
  <c r="P238" i="82"/>
  <c r="M238" i="8"/>
  <c r="P247" i="82"/>
  <c r="M247" i="8"/>
  <c r="P257" i="82"/>
  <c r="J71" i="8"/>
  <c r="G71" i="8"/>
  <c r="J63" i="8"/>
  <c r="G63" i="8"/>
  <c r="J55" i="8"/>
  <c r="G55" i="8"/>
  <c r="G39" i="8"/>
  <c r="J39" i="8"/>
  <c r="G23" i="8"/>
  <c r="G12" i="8"/>
  <c r="G254" i="8"/>
  <c r="G245" i="8"/>
  <c r="G227" i="8"/>
  <c r="G217" i="8"/>
  <c r="G208" i="8"/>
  <c r="G199" i="8"/>
  <c r="G189" i="8"/>
  <c r="G171" i="8"/>
  <c r="G159" i="8"/>
  <c r="G149" i="8"/>
  <c r="G139" i="8"/>
  <c r="G127" i="8"/>
  <c r="G117" i="8"/>
  <c r="G107" i="8"/>
  <c r="G95" i="8"/>
  <c r="G85" i="8"/>
  <c r="G75" i="8"/>
  <c r="G62" i="8"/>
  <c r="G47" i="8"/>
  <c r="P236" i="82"/>
  <c r="M236" i="8"/>
  <c r="G15" i="8"/>
  <c r="J15" i="8"/>
  <c r="P244" i="82"/>
  <c r="M244" i="8"/>
  <c r="P249" i="82"/>
  <c r="M249" i="8"/>
  <c r="P253" i="82"/>
  <c r="M253" i="8"/>
  <c r="G30" i="8"/>
  <c r="J30" i="8"/>
  <c r="G22" i="8"/>
  <c r="G10" i="8"/>
  <c r="G253" i="8"/>
  <c r="G235" i="8"/>
  <c r="G225" i="8"/>
  <c r="G216" i="8"/>
  <c r="G207" i="8"/>
  <c r="G198" i="8"/>
  <c r="G179" i="8"/>
  <c r="G158" i="8"/>
  <c r="G126" i="8"/>
  <c r="G116" i="8"/>
  <c r="G94" i="8"/>
  <c r="G84" i="8"/>
  <c r="G73" i="8"/>
  <c r="G61" i="8"/>
  <c r="G45" i="8"/>
  <c r="P235" i="82"/>
  <c r="M235" i="8"/>
  <c r="P239" i="82"/>
  <c r="M239" i="8"/>
  <c r="J29" i="8"/>
  <c r="G29" i="8"/>
  <c r="G9" i="8"/>
  <c r="G243" i="8"/>
  <c r="G233" i="8"/>
  <c r="G197" i="8"/>
  <c r="G187" i="8"/>
  <c r="G157" i="8"/>
  <c r="G147" i="8"/>
  <c r="G125" i="8"/>
  <c r="G115" i="8"/>
  <c r="G93" i="8"/>
  <c r="G83" i="8"/>
  <c r="P102" i="82"/>
  <c r="M102" i="8"/>
  <c r="P245" i="82"/>
  <c r="M245" i="8"/>
  <c r="P250" i="82"/>
  <c r="M250" i="8"/>
  <c r="J24" i="8"/>
  <c r="J16" i="8"/>
  <c r="J8" i="8"/>
  <c r="G19" i="8"/>
  <c r="G8" i="8"/>
  <c r="G241" i="8"/>
  <c r="G232" i="8"/>
  <c r="G223" i="8"/>
  <c r="G214" i="8"/>
  <c r="G176" i="8"/>
  <c r="G166" i="8"/>
  <c r="G134" i="8"/>
  <c r="G124" i="8"/>
  <c r="G92" i="8"/>
  <c r="G69" i="8"/>
  <c r="G59" i="8"/>
  <c r="G43" i="8"/>
  <c r="J21" i="8"/>
  <c r="J13" i="8"/>
  <c r="J193" i="8"/>
  <c r="J112" i="8"/>
  <c r="J26" i="8"/>
  <c r="J25" i="8"/>
  <c r="J205" i="8"/>
  <c r="J244" i="8"/>
  <c r="J236" i="8"/>
  <c r="J228" i="8"/>
  <c r="J220" i="8"/>
  <c r="J212" i="8"/>
  <c r="J204" i="8"/>
  <c r="J196" i="8"/>
  <c r="J188" i="8"/>
  <c r="J180" i="8"/>
  <c r="J172" i="8"/>
  <c r="J164" i="8"/>
  <c r="J156" i="8"/>
  <c r="J148" i="8"/>
  <c r="J140" i="8"/>
  <c r="J132" i="8"/>
  <c r="J250" i="8"/>
  <c r="J242" i="8"/>
  <c r="J234" i="8"/>
  <c r="J226" i="8"/>
  <c r="J218" i="8"/>
  <c r="J210" i="8"/>
  <c r="J202" i="8"/>
  <c r="J186" i="8"/>
  <c r="J178" i="8"/>
  <c r="J170" i="8"/>
  <c r="J162" i="8"/>
  <c r="J154" i="8"/>
  <c r="J146" i="8"/>
  <c r="J138" i="8"/>
  <c r="J130" i="8"/>
  <c r="J122" i="8"/>
  <c r="J114" i="8"/>
  <c r="J106" i="8"/>
  <c r="J98" i="8"/>
  <c r="J90" i="8"/>
  <c r="J82" i="8"/>
  <c r="J66" i="8"/>
  <c r="J58" i="8"/>
  <c r="J42" i="8"/>
  <c r="J34" i="8"/>
  <c r="M251" i="8"/>
  <c r="J194" i="8"/>
  <c r="J74" i="8"/>
  <c r="J53" i="8"/>
  <c r="J49" i="8"/>
  <c r="J51" i="8"/>
  <c r="J50" i="8"/>
  <c r="G48" i="8"/>
  <c r="J46" i="8"/>
  <c r="G46" i="8"/>
  <c r="G35" i="8"/>
  <c r="G33" i="8"/>
  <c r="J32" i="8"/>
  <c r="G32" i="8"/>
  <c r="G31" i="8"/>
  <c r="J20" i="8"/>
  <c r="J18" i="8"/>
  <c r="G11" i="8"/>
  <c r="J6" i="8"/>
  <c r="G6" i="8"/>
  <c r="P244" i="8"/>
  <c r="P252" i="8"/>
  <c r="P250" i="8"/>
  <c r="E257" i="8"/>
  <c r="E242" i="77"/>
  <c r="G251" i="77"/>
  <c r="J251" i="77" s="1"/>
  <c r="E241" i="77"/>
  <c r="G251" i="78"/>
  <c r="J251" i="78" s="1"/>
  <c r="E240" i="77"/>
  <c r="E239" i="77"/>
  <c r="E87" i="77"/>
  <c r="G259" i="8"/>
  <c r="M259" i="8"/>
  <c r="J259" i="8"/>
  <c r="P237" i="82"/>
  <c r="P87" i="77"/>
  <c r="P241" i="78"/>
  <c r="P242" i="77"/>
  <c r="G252" i="77"/>
  <c r="J252" i="77" s="1"/>
  <c r="P238" i="77"/>
  <c r="G242" i="77"/>
  <c r="J242" i="77" s="1"/>
  <c r="P247" i="80"/>
  <c r="N267" i="78" l="1"/>
  <c r="N267" i="77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E229" i="77" s="1"/>
  <c r="G230" i="74"/>
  <c r="J230" i="74" s="1"/>
  <c r="E230" i="77" s="1"/>
  <c r="G231" i="74"/>
  <c r="J231" i="74" s="1"/>
  <c r="E231" i="77" s="1"/>
  <c r="G232" i="74"/>
  <c r="J232" i="74" s="1"/>
  <c r="E232" i="77" s="1"/>
  <c r="G233" i="74"/>
  <c r="J233" i="74" s="1"/>
  <c r="E233" i="77" s="1"/>
  <c r="G234" i="74"/>
  <c r="J234" i="74" s="1"/>
  <c r="E234" i="77" s="1"/>
  <c r="G254" i="74"/>
  <c r="J254" i="74" s="1"/>
  <c r="E254" i="77" s="1"/>
  <c r="G255" i="74"/>
  <c r="J255" i="74" s="1"/>
  <c r="E255" i="77" s="1"/>
  <c r="G256" i="74"/>
  <c r="J256" i="74" s="1"/>
  <c r="E256" i="77" s="1"/>
  <c r="G258" i="74"/>
  <c r="J258" i="74" s="1"/>
  <c r="E258" i="77" s="1"/>
  <c r="G173" i="74"/>
  <c r="J173" i="74" s="1"/>
  <c r="E173" i="77" s="1"/>
  <c r="G82" i="74"/>
  <c r="J82" i="74" s="1"/>
  <c r="E82" i="77" s="1"/>
  <c r="G103" i="74"/>
  <c r="J103" i="74" s="1"/>
  <c r="G104" i="74"/>
  <c r="J104" i="74" s="1"/>
  <c r="E104" i="77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W20" i="8" s="1"/>
  <c r="AB20" i="8" s="1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M207" i="107"/>
  <c r="P207" i="107" s="1"/>
  <c r="M189" i="107"/>
  <c r="P189" i="107" s="1"/>
  <c r="M188" i="107"/>
  <c r="P188" i="107" s="1"/>
  <c r="M187" i="107"/>
  <c r="P187" i="107" s="1"/>
  <c r="M105" i="107"/>
  <c r="M104" i="107"/>
  <c r="M103" i="107"/>
  <c r="M82" i="107"/>
  <c r="M173" i="107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M180" i="107"/>
  <c r="M179" i="107"/>
  <c r="M178" i="107"/>
  <c r="M177" i="107"/>
  <c r="M176" i="107"/>
  <c r="M175" i="107"/>
  <c r="M172" i="107"/>
  <c r="M171" i="107"/>
  <c r="M170" i="107"/>
  <c r="M169" i="107"/>
  <c r="M168" i="107"/>
  <c r="M167" i="107"/>
  <c r="M166" i="107"/>
  <c r="M165" i="107"/>
  <c r="M164" i="107"/>
  <c r="M163" i="107"/>
  <c r="M162" i="107"/>
  <c r="M161" i="107"/>
  <c r="M160" i="107"/>
  <c r="M159" i="107"/>
  <c r="M158" i="107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M126" i="107"/>
  <c r="M125" i="107"/>
  <c r="M124" i="107"/>
  <c r="M123" i="107"/>
  <c r="M122" i="107"/>
  <c r="M121" i="107"/>
  <c r="M120" i="107"/>
  <c r="M119" i="107"/>
  <c r="M118" i="107"/>
  <c r="M117" i="107"/>
  <c r="M116" i="107"/>
  <c r="M115" i="107"/>
  <c r="M114" i="107"/>
  <c r="M113" i="107"/>
  <c r="M112" i="107"/>
  <c r="M111" i="107"/>
  <c r="M110" i="107"/>
  <c r="M109" i="107"/>
  <c r="M108" i="107"/>
  <c r="M107" i="107"/>
  <c r="M106" i="107"/>
  <c r="M101" i="107"/>
  <c r="M100" i="107"/>
  <c r="M99" i="107"/>
  <c r="M98" i="107"/>
  <c r="M97" i="107"/>
  <c r="M96" i="107"/>
  <c r="M95" i="107"/>
  <c r="M93" i="107"/>
  <c r="M92" i="107"/>
  <c r="M91" i="107"/>
  <c r="M90" i="107"/>
  <c r="M89" i="107"/>
  <c r="M86" i="107"/>
  <c r="M85" i="107"/>
  <c r="M84" i="107"/>
  <c r="M83" i="107"/>
  <c r="M81" i="107"/>
  <c r="M80" i="107"/>
  <c r="M79" i="107"/>
  <c r="M78" i="107"/>
  <c r="M77" i="107"/>
  <c r="M75" i="107"/>
  <c r="M74" i="107"/>
  <c r="M73" i="107"/>
  <c r="M72" i="107"/>
  <c r="M71" i="107"/>
  <c r="M70" i="107"/>
  <c r="M69" i="107"/>
  <c r="M68" i="107"/>
  <c r="M67" i="107"/>
  <c r="M66" i="107"/>
  <c r="M65" i="107"/>
  <c r="M64" i="107"/>
  <c r="M63" i="107"/>
  <c r="M62" i="107"/>
  <c r="M61" i="107"/>
  <c r="M60" i="107"/>
  <c r="M59" i="107"/>
  <c r="M58" i="107"/>
  <c r="M57" i="107"/>
  <c r="M56" i="107"/>
  <c r="M55" i="107"/>
  <c r="M54" i="107"/>
  <c r="M53" i="107"/>
  <c r="M52" i="107"/>
  <c r="M51" i="107"/>
  <c r="M50" i="107"/>
  <c r="M49" i="107"/>
  <c r="M48" i="107"/>
  <c r="M47" i="107"/>
  <c r="M46" i="107"/>
  <c r="M45" i="107"/>
  <c r="M44" i="107"/>
  <c r="M43" i="107"/>
  <c r="M42" i="107"/>
  <c r="M41" i="107"/>
  <c r="M40" i="107"/>
  <c r="M39" i="107"/>
  <c r="M38" i="107"/>
  <c r="M37" i="107"/>
  <c r="M36" i="107"/>
  <c r="M35" i="107"/>
  <c r="M34" i="107"/>
  <c r="M33" i="107"/>
  <c r="M32" i="107"/>
  <c r="M31" i="107"/>
  <c r="M30" i="107"/>
  <c r="M29" i="107"/>
  <c r="M28" i="107"/>
  <c r="M27" i="107"/>
  <c r="M26" i="107"/>
  <c r="M25" i="107"/>
  <c r="M24" i="107"/>
  <c r="M23" i="107"/>
  <c r="M22" i="107"/>
  <c r="M21" i="107"/>
  <c r="M20" i="107"/>
  <c r="M19" i="107"/>
  <c r="M18" i="107"/>
  <c r="M17" i="107"/>
  <c r="M16" i="107"/>
  <c r="M15" i="107"/>
  <c r="M14" i="107"/>
  <c r="M13" i="107"/>
  <c r="M12" i="107"/>
  <c r="M11" i="107"/>
  <c r="M10" i="107"/>
  <c r="M9" i="107"/>
  <c r="M8" i="107"/>
  <c r="M7" i="107"/>
  <c r="M6" i="107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58" i="95"/>
  <c r="P256" i="95"/>
  <c r="P255" i="95"/>
  <c r="P254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M207" i="82"/>
  <c r="M189" i="82"/>
  <c r="M188" i="82"/>
  <c r="M187" i="82"/>
  <c r="M105" i="82"/>
  <c r="M104" i="82"/>
  <c r="M103" i="82"/>
  <c r="M82" i="82"/>
  <c r="M173" i="82"/>
  <c r="M258" i="82"/>
  <c r="M256" i="82"/>
  <c r="M255" i="82"/>
  <c r="M254" i="82"/>
  <c r="M248" i="82"/>
  <c r="M234" i="82"/>
  <c r="M233" i="82"/>
  <c r="M232" i="82"/>
  <c r="M231" i="82"/>
  <c r="M230" i="82"/>
  <c r="M229" i="82"/>
  <c r="M228" i="82"/>
  <c r="M227" i="82"/>
  <c r="M226" i="82"/>
  <c r="M225" i="82"/>
  <c r="M224" i="82"/>
  <c r="M223" i="82"/>
  <c r="M222" i="82"/>
  <c r="M221" i="82"/>
  <c r="M220" i="82"/>
  <c r="M219" i="82"/>
  <c r="M218" i="82"/>
  <c r="M217" i="82"/>
  <c r="M216" i="82"/>
  <c r="M215" i="82"/>
  <c r="M214" i="82"/>
  <c r="M213" i="82"/>
  <c r="M212" i="82"/>
  <c r="M211" i="82"/>
  <c r="M210" i="82"/>
  <c r="M209" i="82"/>
  <c r="M208" i="82"/>
  <c r="M206" i="82"/>
  <c r="M205" i="82"/>
  <c r="M204" i="82"/>
  <c r="M203" i="82"/>
  <c r="M202" i="82"/>
  <c r="M201" i="82"/>
  <c r="M200" i="82"/>
  <c r="M199" i="82"/>
  <c r="M198" i="82"/>
  <c r="M197" i="82"/>
  <c r="M196" i="82"/>
  <c r="M195" i="82"/>
  <c r="M194" i="82"/>
  <c r="M193" i="82"/>
  <c r="M192" i="82"/>
  <c r="M191" i="82"/>
  <c r="M190" i="82"/>
  <c r="M186" i="82"/>
  <c r="M185" i="82"/>
  <c r="M184" i="82"/>
  <c r="M183" i="82"/>
  <c r="M182" i="82"/>
  <c r="M181" i="82"/>
  <c r="M180" i="82"/>
  <c r="M179" i="82"/>
  <c r="M178" i="82"/>
  <c r="M177" i="82"/>
  <c r="M176" i="82"/>
  <c r="M175" i="82"/>
  <c r="M172" i="82"/>
  <c r="M171" i="82"/>
  <c r="M170" i="82"/>
  <c r="M169" i="82"/>
  <c r="M168" i="82"/>
  <c r="M167" i="82"/>
  <c r="M166" i="82"/>
  <c r="M165" i="82"/>
  <c r="M164" i="82"/>
  <c r="M163" i="82"/>
  <c r="M162" i="82"/>
  <c r="M161" i="82"/>
  <c r="M160" i="82"/>
  <c r="M159" i="82"/>
  <c r="M158" i="82"/>
  <c r="M157" i="82"/>
  <c r="M156" i="82"/>
  <c r="M155" i="82"/>
  <c r="M154" i="82"/>
  <c r="M153" i="82"/>
  <c r="M152" i="82"/>
  <c r="M151" i="82"/>
  <c r="M150" i="82"/>
  <c r="M149" i="82"/>
  <c r="M148" i="82"/>
  <c r="M147" i="82"/>
  <c r="M146" i="82"/>
  <c r="M145" i="82"/>
  <c r="M144" i="82"/>
  <c r="M143" i="82"/>
  <c r="M142" i="82"/>
  <c r="M141" i="82"/>
  <c r="M140" i="82"/>
  <c r="M139" i="82"/>
  <c r="M138" i="82"/>
  <c r="M137" i="82"/>
  <c r="M136" i="82"/>
  <c r="M135" i="82"/>
  <c r="M134" i="82"/>
  <c r="M133" i="82"/>
  <c r="M132" i="82"/>
  <c r="M131" i="82"/>
  <c r="M130" i="82"/>
  <c r="M129" i="82"/>
  <c r="M128" i="82"/>
  <c r="M127" i="82"/>
  <c r="M126" i="82"/>
  <c r="M125" i="82"/>
  <c r="M124" i="82"/>
  <c r="M123" i="82"/>
  <c r="M122" i="82"/>
  <c r="M121" i="82"/>
  <c r="M120" i="82"/>
  <c r="M119" i="82"/>
  <c r="M118" i="82"/>
  <c r="M117" i="82"/>
  <c r="M116" i="82"/>
  <c r="M115" i="82"/>
  <c r="M114" i="82"/>
  <c r="M113" i="82"/>
  <c r="M112" i="82"/>
  <c r="M111" i="82"/>
  <c r="M110" i="82"/>
  <c r="M109" i="82"/>
  <c r="M108" i="82"/>
  <c r="M107" i="82"/>
  <c r="M106" i="82"/>
  <c r="M101" i="82"/>
  <c r="M100" i="82"/>
  <c r="M99" i="82"/>
  <c r="M98" i="82"/>
  <c r="M97" i="82"/>
  <c r="M96" i="82"/>
  <c r="M95" i="82"/>
  <c r="M93" i="82"/>
  <c r="M92" i="82"/>
  <c r="M91" i="82"/>
  <c r="M90" i="82"/>
  <c r="M89" i="82"/>
  <c r="M86" i="82"/>
  <c r="M85" i="82"/>
  <c r="M84" i="82"/>
  <c r="M83" i="82"/>
  <c r="M81" i="82"/>
  <c r="M80" i="82"/>
  <c r="M79" i="82"/>
  <c r="M78" i="82"/>
  <c r="M77" i="82"/>
  <c r="M75" i="82"/>
  <c r="M74" i="82"/>
  <c r="M73" i="82"/>
  <c r="M72" i="82"/>
  <c r="M71" i="82"/>
  <c r="M70" i="82"/>
  <c r="M69" i="82"/>
  <c r="M68" i="82"/>
  <c r="M67" i="82"/>
  <c r="M66" i="82"/>
  <c r="M65" i="82"/>
  <c r="M64" i="82"/>
  <c r="M63" i="82"/>
  <c r="M62" i="82"/>
  <c r="M61" i="82"/>
  <c r="M60" i="82"/>
  <c r="M59" i="82"/>
  <c r="M58" i="82"/>
  <c r="M57" i="82"/>
  <c r="M56" i="82"/>
  <c r="M55" i="82"/>
  <c r="M54" i="82"/>
  <c r="M53" i="82"/>
  <c r="M52" i="82"/>
  <c r="M51" i="82"/>
  <c r="M50" i="82"/>
  <c r="M49" i="82"/>
  <c r="M48" i="82"/>
  <c r="M47" i="82"/>
  <c r="M46" i="82"/>
  <c r="M45" i="82"/>
  <c r="M44" i="82"/>
  <c r="M43" i="82"/>
  <c r="M42" i="82"/>
  <c r="M41" i="82"/>
  <c r="M40" i="82"/>
  <c r="M39" i="82"/>
  <c r="M38" i="82"/>
  <c r="M37" i="82"/>
  <c r="M36" i="82"/>
  <c r="M35" i="82"/>
  <c r="M34" i="82"/>
  <c r="M33" i="82"/>
  <c r="M32" i="82"/>
  <c r="M31" i="82"/>
  <c r="M30" i="82"/>
  <c r="M29" i="82"/>
  <c r="M28" i="82"/>
  <c r="M27" i="82"/>
  <c r="M26" i="82"/>
  <c r="M25" i="82"/>
  <c r="M24" i="82"/>
  <c r="M23" i="82"/>
  <c r="M22" i="82"/>
  <c r="M21" i="82"/>
  <c r="M20" i="82"/>
  <c r="M19" i="82"/>
  <c r="M18" i="82"/>
  <c r="M17" i="82"/>
  <c r="M16" i="82"/>
  <c r="M15" i="82"/>
  <c r="M14" i="82"/>
  <c r="M13" i="82"/>
  <c r="M12" i="82"/>
  <c r="M11" i="82"/>
  <c r="M10" i="82"/>
  <c r="M9" i="82"/>
  <c r="M8" i="82"/>
  <c r="M7" i="82"/>
  <c r="M6" i="82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228" i="82" l="1"/>
  <c r="M228" i="8"/>
  <c r="P14" i="82"/>
  <c r="M14" i="8"/>
  <c r="P22" i="82"/>
  <c r="M22" i="8"/>
  <c r="P30" i="82"/>
  <c r="M30" i="8"/>
  <c r="P38" i="82"/>
  <c r="M38" i="8"/>
  <c r="P54" i="82"/>
  <c r="M54" i="8"/>
  <c r="P62" i="82"/>
  <c r="M62" i="8"/>
  <c r="P70" i="82"/>
  <c r="M70" i="8"/>
  <c r="P79" i="82"/>
  <c r="M79" i="8"/>
  <c r="P90" i="82"/>
  <c r="M90" i="8"/>
  <c r="P99" i="82"/>
  <c r="M99" i="8"/>
  <c r="P111" i="82"/>
  <c r="M111" i="8"/>
  <c r="P119" i="82"/>
  <c r="M119" i="8"/>
  <c r="P127" i="82"/>
  <c r="M127" i="8"/>
  <c r="P135" i="82"/>
  <c r="M135" i="8"/>
  <c r="P143" i="82"/>
  <c r="M143" i="8"/>
  <c r="P151" i="82"/>
  <c r="M151" i="8"/>
  <c r="P159" i="82"/>
  <c r="M159" i="8"/>
  <c r="P167" i="82"/>
  <c r="M167" i="8"/>
  <c r="P177" i="82"/>
  <c r="M177" i="8"/>
  <c r="P185" i="82"/>
  <c r="M185" i="8"/>
  <c r="P196" i="82"/>
  <c r="M196" i="8"/>
  <c r="P204" i="82"/>
  <c r="M204" i="8"/>
  <c r="P213" i="82"/>
  <c r="M213" i="8"/>
  <c r="P221" i="82"/>
  <c r="M221" i="8"/>
  <c r="P229" i="82"/>
  <c r="M229" i="8"/>
  <c r="P255" i="82"/>
  <c r="M255" i="8"/>
  <c r="P187" i="82"/>
  <c r="M187" i="8"/>
  <c r="P13" i="82"/>
  <c r="M13" i="8"/>
  <c r="P37" i="82"/>
  <c r="M37" i="8"/>
  <c r="P45" i="82"/>
  <c r="M45" i="8"/>
  <c r="P61" i="82"/>
  <c r="M61" i="8"/>
  <c r="P78" i="82"/>
  <c r="M78" i="8"/>
  <c r="P98" i="82"/>
  <c r="M98" i="8"/>
  <c r="P118" i="82"/>
  <c r="M118" i="8"/>
  <c r="P134" i="82"/>
  <c r="M134" i="8"/>
  <c r="P150" i="82"/>
  <c r="M150" i="8"/>
  <c r="P166" i="82"/>
  <c r="M166" i="8"/>
  <c r="P195" i="82"/>
  <c r="M195" i="8"/>
  <c r="P212" i="82"/>
  <c r="M212" i="8"/>
  <c r="P254" i="82"/>
  <c r="M254" i="8"/>
  <c r="P7" i="82"/>
  <c r="M7" i="8"/>
  <c r="P15" i="82"/>
  <c r="M15" i="8"/>
  <c r="P23" i="82"/>
  <c r="M23" i="8"/>
  <c r="P39" i="82"/>
  <c r="M39" i="8"/>
  <c r="P47" i="82"/>
  <c r="M47" i="8"/>
  <c r="P55" i="82"/>
  <c r="M55" i="8"/>
  <c r="P63" i="82"/>
  <c r="M63" i="8"/>
  <c r="P71" i="82"/>
  <c r="M71" i="8"/>
  <c r="P80" i="82"/>
  <c r="M80" i="8"/>
  <c r="P91" i="82"/>
  <c r="M91" i="8"/>
  <c r="P100" i="82"/>
  <c r="M100" i="8"/>
  <c r="P120" i="82"/>
  <c r="M120" i="8"/>
  <c r="P128" i="82"/>
  <c r="M128" i="8"/>
  <c r="P136" i="82"/>
  <c r="M136" i="8"/>
  <c r="P144" i="82"/>
  <c r="M144" i="8"/>
  <c r="P152" i="82"/>
  <c r="M152" i="8"/>
  <c r="P160" i="82"/>
  <c r="M160" i="8"/>
  <c r="P168" i="82"/>
  <c r="M168" i="8"/>
  <c r="P178" i="82"/>
  <c r="M178" i="8"/>
  <c r="P186" i="82"/>
  <c r="M186" i="8"/>
  <c r="P197" i="82"/>
  <c r="M197" i="8"/>
  <c r="P214" i="82"/>
  <c r="M214" i="8"/>
  <c r="P222" i="82"/>
  <c r="M222" i="8"/>
  <c r="P230" i="82"/>
  <c r="M230" i="8"/>
  <c r="P256" i="82"/>
  <c r="M256" i="8"/>
  <c r="P188" i="82"/>
  <c r="M188" i="8"/>
  <c r="P29" i="82"/>
  <c r="M29" i="8"/>
  <c r="P69" i="82"/>
  <c r="M69" i="8"/>
  <c r="P89" i="82"/>
  <c r="M89" i="8"/>
  <c r="P110" i="82"/>
  <c r="M110" i="8"/>
  <c r="P126" i="82"/>
  <c r="M126" i="8"/>
  <c r="P142" i="82"/>
  <c r="M142" i="8"/>
  <c r="P158" i="82"/>
  <c r="M158" i="8"/>
  <c r="P176" i="82"/>
  <c r="M176" i="8"/>
  <c r="P184" i="82"/>
  <c r="M184" i="8"/>
  <c r="P203" i="82"/>
  <c r="M203" i="8"/>
  <c r="P220" i="82"/>
  <c r="M220" i="8"/>
  <c r="P105" i="82"/>
  <c r="M105" i="8"/>
  <c r="P8" i="82"/>
  <c r="M8" i="8"/>
  <c r="P16" i="82"/>
  <c r="M16" i="8"/>
  <c r="P24" i="82"/>
  <c r="M24" i="8"/>
  <c r="P40" i="82"/>
  <c r="M40" i="8"/>
  <c r="P56" i="82"/>
  <c r="M56" i="8"/>
  <c r="P64" i="82"/>
  <c r="M64" i="8"/>
  <c r="P72" i="82"/>
  <c r="M72" i="8"/>
  <c r="P81" i="82"/>
  <c r="M81" i="8"/>
  <c r="P92" i="82"/>
  <c r="M92" i="8"/>
  <c r="P101" i="82"/>
  <c r="M101" i="8"/>
  <c r="P113" i="82"/>
  <c r="M113" i="8"/>
  <c r="P121" i="82"/>
  <c r="M121" i="8"/>
  <c r="P129" i="82"/>
  <c r="M129" i="8"/>
  <c r="P137" i="82"/>
  <c r="M137" i="8"/>
  <c r="P145" i="82"/>
  <c r="M145" i="8"/>
  <c r="P153" i="82"/>
  <c r="M153" i="8"/>
  <c r="P161" i="82"/>
  <c r="M161" i="8"/>
  <c r="P169" i="82"/>
  <c r="M169" i="8"/>
  <c r="P179" i="82"/>
  <c r="M179" i="8"/>
  <c r="P190" i="82"/>
  <c r="M190" i="8"/>
  <c r="P198" i="82"/>
  <c r="M198" i="8"/>
  <c r="P206" i="82"/>
  <c r="M206" i="8"/>
  <c r="P215" i="82"/>
  <c r="M215" i="8"/>
  <c r="P223" i="82"/>
  <c r="M223" i="8"/>
  <c r="P231" i="82"/>
  <c r="M231" i="8"/>
  <c r="P258" i="82"/>
  <c r="M258" i="8"/>
  <c r="P189" i="82"/>
  <c r="M189" i="8"/>
  <c r="P17" i="82"/>
  <c r="M17" i="8"/>
  <c r="P25" i="82"/>
  <c r="M25" i="8"/>
  <c r="P41" i="82"/>
  <c r="M41" i="8"/>
  <c r="P65" i="82"/>
  <c r="M65" i="8"/>
  <c r="P83" i="82"/>
  <c r="M83" i="8"/>
  <c r="P106" i="82"/>
  <c r="M106" i="8"/>
  <c r="P122" i="82"/>
  <c r="M122" i="8"/>
  <c r="P138" i="82"/>
  <c r="M138" i="8"/>
  <c r="P154" i="82"/>
  <c r="M154" i="8"/>
  <c r="P170" i="82"/>
  <c r="M170" i="8"/>
  <c r="P191" i="82"/>
  <c r="M191" i="8"/>
  <c r="P208" i="82"/>
  <c r="M208" i="8"/>
  <c r="P232" i="82"/>
  <c r="M232" i="8"/>
  <c r="P207" i="82"/>
  <c r="M207" i="8"/>
  <c r="P10" i="82"/>
  <c r="M10" i="8"/>
  <c r="P26" i="82"/>
  <c r="M26" i="8"/>
  <c r="P34" i="82"/>
  <c r="M34" i="8"/>
  <c r="P42" i="82"/>
  <c r="M42" i="8"/>
  <c r="P58" i="82"/>
  <c r="M58" i="8"/>
  <c r="P66" i="82"/>
  <c r="M66" i="8"/>
  <c r="P74" i="82"/>
  <c r="M74" i="8"/>
  <c r="P84" i="82"/>
  <c r="M84" i="8"/>
  <c r="P95" i="82"/>
  <c r="M95" i="8"/>
  <c r="P107" i="82"/>
  <c r="M107" i="8"/>
  <c r="P115" i="82"/>
  <c r="M115" i="8"/>
  <c r="P123" i="82"/>
  <c r="M123" i="8"/>
  <c r="P131" i="82"/>
  <c r="M131" i="8"/>
  <c r="P139" i="82"/>
  <c r="M139" i="8"/>
  <c r="P147" i="82"/>
  <c r="M147" i="8"/>
  <c r="P155" i="82"/>
  <c r="M155" i="8"/>
  <c r="P163" i="82"/>
  <c r="M163" i="8"/>
  <c r="P171" i="82"/>
  <c r="M171" i="8"/>
  <c r="P181" i="82"/>
  <c r="M181" i="8"/>
  <c r="P192" i="82"/>
  <c r="M192" i="8"/>
  <c r="P200" i="82"/>
  <c r="M200" i="8"/>
  <c r="P209" i="82"/>
  <c r="M209" i="8"/>
  <c r="P217" i="82"/>
  <c r="M217" i="8"/>
  <c r="P225" i="82"/>
  <c r="M225" i="8"/>
  <c r="P233" i="82"/>
  <c r="M233" i="8"/>
  <c r="P82" i="82"/>
  <c r="M82" i="8"/>
  <c r="P76" i="82"/>
  <c r="M76" i="8"/>
  <c r="P19" i="82"/>
  <c r="M19" i="8"/>
  <c r="P27" i="82"/>
  <c r="M27" i="8"/>
  <c r="P43" i="82"/>
  <c r="M43" i="8"/>
  <c r="P59" i="82"/>
  <c r="M59" i="8"/>
  <c r="P67" i="82"/>
  <c r="M67" i="8"/>
  <c r="P75" i="82"/>
  <c r="M75" i="8"/>
  <c r="P85" i="82"/>
  <c r="M85" i="8"/>
  <c r="P96" i="82"/>
  <c r="M96" i="8"/>
  <c r="P108" i="82"/>
  <c r="M108" i="8"/>
  <c r="P116" i="82"/>
  <c r="M116" i="8"/>
  <c r="P124" i="82"/>
  <c r="M124" i="8"/>
  <c r="P132" i="82"/>
  <c r="M132" i="8"/>
  <c r="P140" i="82"/>
  <c r="M140" i="8"/>
  <c r="P148" i="82"/>
  <c r="M148" i="8"/>
  <c r="P156" i="82"/>
  <c r="M156" i="8"/>
  <c r="P164" i="82"/>
  <c r="M164" i="8"/>
  <c r="P172" i="82"/>
  <c r="M172" i="8"/>
  <c r="P182" i="82"/>
  <c r="M182" i="8"/>
  <c r="P201" i="82"/>
  <c r="M201" i="8"/>
  <c r="P210" i="82"/>
  <c r="M210" i="8"/>
  <c r="P218" i="82"/>
  <c r="M218" i="8"/>
  <c r="P226" i="82"/>
  <c r="M226" i="8"/>
  <c r="P234" i="82"/>
  <c r="M234" i="8"/>
  <c r="P103" i="82"/>
  <c r="M103" i="8"/>
  <c r="P9" i="82"/>
  <c r="M9" i="8"/>
  <c r="P33" i="82"/>
  <c r="M33" i="8"/>
  <c r="P49" i="82"/>
  <c r="M49" i="8"/>
  <c r="P57" i="82"/>
  <c r="M57" i="8"/>
  <c r="P73" i="82"/>
  <c r="M73" i="8"/>
  <c r="P93" i="82"/>
  <c r="M93" i="8"/>
  <c r="P114" i="82"/>
  <c r="M114" i="8"/>
  <c r="P130" i="82"/>
  <c r="M130" i="8"/>
  <c r="P146" i="82"/>
  <c r="M146" i="8"/>
  <c r="P162" i="82"/>
  <c r="M162" i="8"/>
  <c r="P180" i="82"/>
  <c r="M180" i="8"/>
  <c r="P199" i="82"/>
  <c r="M199" i="8"/>
  <c r="P216" i="82"/>
  <c r="M216" i="8"/>
  <c r="P224" i="82"/>
  <c r="M224" i="8"/>
  <c r="P173" i="82"/>
  <c r="M173" i="8"/>
  <c r="P12" i="82"/>
  <c r="M12" i="8"/>
  <c r="P28" i="82"/>
  <c r="M28" i="8"/>
  <c r="P36" i="82"/>
  <c r="M36" i="8"/>
  <c r="P44" i="82"/>
  <c r="M44" i="8"/>
  <c r="P52" i="82"/>
  <c r="M52" i="8"/>
  <c r="P60" i="82"/>
  <c r="M60" i="8"/>
  <c r="P68" i="82"/>
  <c r="M68" i="8"/>
  <c r="P77" i="82"/>
  <c r="M77" i="8"/>
  <c r="P86" i="82"/>
  <c r="M86" i="8"/>
  <c r="P97" i="82"/>
  <c r="M97" i="8"/>
  <c r="P109" i="82"/>
  <c r="M109" i="8"/>
  <c r="P117" i="82"/>
  <c r="M117" i="8"/>
  <c r="P125" i="82"/>
  <c r="M125" i="8"/>
  <c r="P133" i="82"/>
  <c r="M133" i="8"/>
  <c r="P141" i="82"/>
  <c r="M141" i="8"/>
  <c r="P149" i="82"/>
  <c r="M149" i="8"/>
  <c r="P157" i="82"/>
  <c r="M157" i="8"/>
  <c r="P165" i="82"/>
  <c r="M165" i="8"/>
  <c r="P175" i="82"/>
  <c r="M175" i="8"/>
  <c r="P183" i="82"/>
  <c r="M183" i="8"/>
  <c r="P202" i="82"/>
  <c r="M202" i="8"/>
  <c r="P211" i="82"/>
  <c r="M211" i="8"/>
  <c r="P219" i="82"/>
  <c r="M219" i="8"/>
  <c r="P227" i="82"/>
  <c r="M227" i="8"/>
  <c r="P248" i="82"/>
  <c r="M248" i="8"/>
  <c r="P104" i="82"/>
  <c r="M104" i="8"/>
  <c r="P205" i="82"/>
  <c r="M205" i="8"/>
  <c r="P194" i="82"/>
  <c r="M194" i="8"/>
  <c r="P193" i="82"/>
  <c r="M193" i="8"/>
  <c r="P112" i="82"/>
  <c r="M112" i="8"/>
  <c r="P53" i="82"/>
  <c r="M53" i="8"/>
  <c r="P50" i="82"/>
  <c r="M50" i="8"/>
  <c r="P51" i="82"/>
  <c r="M51" i="8"/>
  <c r="P48" i="82"/>
  <c r="M48" i="8"/>
  <c r="P46" i="82"/>
  <c r="M46" i="8"/>
  <c r="P35" i="82"/>
  <c r="M35" i="8"/>
  <c r="P32" i="82"/>
  <c r="M32" i="8"/>
  <c r="P31" i="82"/>
  <c r="M31" i="8"/>
  <c r="P21" i="82"/>
  <c r="M21" i="8"/>
  <c r="P20" i="82"/>
  <c r="M20" i="8"/>
  <c r="P18" i="82"/>
  <c r="M18" i="8"/>
  <c r="P11" i="82"/>
  <c r="M11" i="8"/>
  <c r="P6" i="82"/>
  <c r="M6" i="8"/>
  <c r="E103" i="77"/>
  <c r="E186" i="77"/>
  <c r="N262" i="106"/>
  <c r="N268" i="106" s="1"/>
  <c r="N271" i="106" s="1"/>
  <c r="N262" i="105"/>
  <c r="N268" i="105" s="1"/>
  <c r="N270" i="105" s="1"/>
  <c r="P5" i="107"/>
  <c r="N262" i="107"/>
  <c r="N268" i="107" s="1"/>
  <c r="N271" i="107" s="1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P82" i="77"/>
  <c r="P187" i="77"/>
  <c r="P188" i="77"/>
  <c r="P104" i="77"/>
  <c r="G87" i="77"/>
  <c r="J87" i="77" s="1"/>
  <c r="G88" i="78" s="1"/>
  <c r="J88" i="78" s="1"/>
  <c r="G253" i="77"/>
  <c r="J253" i="77" s="1"/>
  <c r="G235" i="77"/>
  <c r="J235" i="77" s="1"/>
  <c r="G251" i="79" s="1"/>
  <c r="J251" i="79" s="1"/>
  <c r="G242" i="78"/>
  <c r="J242" i="78" s="1"/>
  <c r="G240" i="77"/>
  <c r="J240" i="77" s="1"/>
  <c r="G241" i="77"/>
  <c r="J241" i="77" s="1"/>
  <c r="G239" i="77"/>
  <c r="J239" i="77" s="1"/>
  <c r="G252" i="78" s="1"/>
  <c r="J252" i="78" s="1"/>
  <c r="G238" i="77"/>
  <c r="J238" i="77" s="1"/>
  <c r="G237" i="77"/>
  <c r="J237" i="77" s="1"/>
  <c r="G236" i="77"/>
  <c r="J236" i="77" s="1"/>
  <c r="G259" i="77"/>
  <c r="J259" i="77" s="1"/>
  <c r="G174" i="77"/>
  <c r="J174" i="77" s="1"/>
  <c r="G102" i="77"/>
  <c r="J102" i="77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P103" i="77"/>
  <c r="P105" i="77"/>
  <c r="P173" i="77"/>
  <c r="P190" i="77"/>
  <c r="P186" i="77"/>
  <c r="N271" i="103" l="1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G186" i="78" s="1"/>
  <c r="J186" i="78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P135" i="77" l="1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25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58" i="77"/>
  <c r="M258" i="77"/>
  <c r="R256" i="77"/>
  <c r="M256" i="77"/>
  <c r="R255" i="77"/>
  <c r="M255" i="77"/>
  <c r="R254" i="77"/>
  <c r="M254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61" i="74"/>
  <c r="R60" i="74"/>
  <c r="R63" i="74"/>
  <c r="M63" i="74"/>
  <c r="P63" i="74" s="1"/>
  <c r="M169" i="74"/>
  <c r="P169" i="74" s="1"/>
  <c r="R169" i="74"/>
  <c r="P6" i="77" l="1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X20" i="8" s="1"/>
  <c r="Z20" i="8" s="1"/>
  <c r="AC20" i="8" s="1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G12" i="78"/>
  <c r="J12" i="78" s="1"/>
  <c r="G178" i="83" l="1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94" i="88" s="1"/>
  <c r="J94" i="88" s="1"/>
  <c r="G63" i="82"/>
  <c r="J63" i="82" s="1"/>
  <c r="G75" i="87"/>
  <c r="J75" i="87" s="1"/>
  <c r="G169" i="83"/>
  <c r="J169" i="83" s="1"/>
  <c r="G12" i="79"/>
  <c r="J12" i="79" s="1"/>
  <c r="R214" i="74"/>
  <c r="M214" i="74"/>
  <c r="P214" i="74" s="1"/>
  <c r="R133" i="74"/>
  <c r="M133" i="74"/>
  <c r="P133" i="74" s="1"/>
  <c r="G109" i="83" l="1"/>
  <c r="J109" i="83" s="1"/>
  <c r="G35" i="83"/>
  <c r="J35" i="83" s="1"/>
  <c r="G45" i="84"/>
  <c r="J45" i="84" s="1"/>
  <c r="G60" i="85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94" i="89"/>
  <c r="J94" i="89" s="1"/>
  <c r="G75" i="88"/>
  <c r="J75" i="88" s="1"/>
  <c r="G12" i="80"/>
  <c r="J12" i="80" s="1"/>
  <c r="G114" i="84" l="1"/>
  <c r="J114" i="84" s="1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29" i="85" l="1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237" i="78" s="1"/>
  <c r="J237" i="78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169" i="87" l="1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G229" i="78"/>
  <c r="J229" i="78" s="1"/>
  <c r="G237" i="79" s="1"/>
  <c r="J237" i="79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169" i="88" l="1"/>
  <c r="J169" i="88" s="1"/>
  <c r="G169" i="89" s="1"/>
  <c r="J169" i="89" s="1"/>
  <c r="G229" i="79"/>
  <c r="J229" i="79" s="1"/>
  <c r="G237" i="80" s="1"/>
  <c r="J237" i="80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G229" i="80" l="1"/>
  <c r="J229" i="80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G229" i="81" l="1"/>
  <c r="J229" i="81" s="1"/>
  <c r="G237" i="81"/>
  <c r="J237" i="81" s="1"/>
  <c r="G12" i="86"/>
  <c r="J12" i="86" s="1"/>
  <c r="G12" i="87" s="1"/>
  <c r="J12" i="87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G9" i="74"/>
  <c r="J9" i="74" s="1"/>
  <c r="E9" i="77" s="1"/>
  <c r="G11" i="74"/>
  <c r="J11" i="74" s="1"/>
  <c r="E11" i="77" s="1"/>
  <c r="G10" i="74"/>
  <c r="J10" i="74" s="1"/>
  <c r="E10" i="77" s="1"/>
  <c r="G229" i="82" l="1"/>
  <c r="J229" i="82" s="1"/>
  <c r="G237" i="82"/>
  <c r="J237" i="82" s="1"/>
  <c r="G12" i="88"/>
  <c r="J12" i="88" s="1"/>
  <c r="G12" i="89" s="1"/>
  <c r="J12" i="89" s="1"/>
  <c r="G11" i="77"/>
  <c r="J11" i="77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G178" i="97"/>
  <c r="J178" i="97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G9" i="77"/>
  <c r="J9" i="77" s="1"/>
  <c r="G10" i="77"/>
  <c r="J10" i="77" s="1"/>
  <c r="G231" i="78" l="1"/>
  <c r="J231" i="78" s="1"/>
  <c r="G239" i="79" s="1"/>
  <c r="J239" i="79" s="1"/>
  <c r="G252" i="80" s="1"/>
  <c r="J252" i="80" s="1"/>
  <c r="G239" i="78"/>
  <c r="J239" i="78" s="1"/>
  <c r="G252" i="79" s="1"/>
  <c r="J252" i="79" s="1"/>
  <c r="G229" i="83"/>
  <c r="J229" i="83" s="1"/>
  <c r="G237" i="83"/>
  <c r="J237" i="83" s="1"/>
  <c r="G206" i="79"/>
  <c r="J206" i="79" s="1"/>
  <c r="G206" i="80" s="1"/>
  <c r="J206" i="80" s="1"/>
  <c r="G12" i="90"/>
  <c r="J12" i="9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10" i="78"/>
  <c r="J10" i="78" s="1"/>
  <c r="G11" i="78"/>
  <c r="J11" i="78" s="1"/>
  <c r="G9" i="78"/>
  <c r="J9" i="78" s="1"/>
  <c r="G231" i="79" l="1"/>
  <c r="J231" i="79" s="1"/>
  <c r="G231" i="80" s="1"/>
  <c r="J231" i="80" s="1"/>
  <c r="G240" i="78"/>
  <c r="J240" i="78" s="1"/>
  <c r="G241" i="78"/>
  <c r="J241" i="78" s="1"/>
  <c r="G229" i="84"/>
  <c r="J229" i="84" s="1"/>
  <c r="G237" i="85" s="1"/>
  <c r="J237" i="85" s="1"/>
  <c r="G237" i="84"/>
  <c r="J237" i="84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39" i="80" l="1"/>
  <c r="J239" i="80" s="1"/>
  <c r="G252" i="81" s="1"/>
  <c r="J252" i="81" s="1"/>
  <c r="G229" i="85"/>
  <c r="J229" i="85" s="1"/>
  <c r="G229" i="86" s="1"/>
  <c r="J229" i="86" s="1"/>
  <c r="G237" i="87" s="1"/>
  <c r="J237" i="87" s="1"/>
  <c r="G240" i="79"/>
  <c r="J240" i="79" s="1"/>
  <c r="G241" i="79"/>
  <c r="J241" i="79" s="1"/>
  <c r="G231" i="81"/>
  <c r="J231" i="81" s="1"/>
  <c r="G239" i="81"/>
  <c r="J239" i="81" s="1"/>
  <c r="G252" i="82" s="1"/>
  <c r="J252" i="82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N267" i="74"/>
  <c r="N264" i="74"/>
  <c r="M5" i="74"/>
  <c r="N262" i="74" s="1"/>
  <c r="G237" i="86" l="1"/>
  <c r="J237" i="86" s="1"/>
  <c r="G229" i="87"/>
  <c r="J229" i="87" s="1"/>
  <c r="G237" i="88" s="1"/>
  <c r="J237" i="88" s="1"/>
  <c r="G231" i="82"/>
  <c r="J231" i="82" s="1"/>
  <c r="G239" i="82"/>
  <c r="J239" i="82" s="1"/>
  <c r="G252" i="83" s="1"/>
  <c r="J252" i="83" s="1"/>
  <c r="G240" i="80"/>
  <c r="J240" i="80" s="1"/>
  <c r="G241" i="80"/>
  <c r="J241" i="80" s="1"/>
  <c r="G169" i="96"/>
  <c r="J169" i="96" s="1"/>
  <c r="G169" i="97" s="1"/>
  <c r="J169" i="97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232" i="80"/>
  <c r="J232" i="80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G35" i="102"/>
  <c r="J35" i="102" s="1"/>
  <c r="E35" i="103" s="1"/>
  <c r="G178" i="101"/>
  <c r="J178" i="101" s="1"/>
  <c r="G45" i="102"/>
  <c r="J45" i="102" s="1"/>
  <c r="E45" i="103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P5" i="74"/>
  <c r="R260" i="74"/>
  <c r="G229" i="88" l="1"/>
  <c r="J229" i="88" s="1"/>
  <c r="G232" i="81"/>
  <c r="J232" i="81" s="1"/>
  <c r="G240" i="81"/>
  <c r="J240" i="81" s="1"/>
  <c r="G241" i="81"/>
  <c r="J241" i="81" s="1"/>
  <c r="G229" i="89"/>
  <c r="J229" i="89" s="1"/>
  <c r="G237" i="89"/>
  <c r="J237" i="89" s="1"/>
  <c r="G231" i="83"/>
  <c r="J231" i="83" s="1"/>
  <c r="G239" i="83"/>
  <c r="J239" i="83" s="1"/>
  <c r="G169" i="98"/>
  <c r="J169" i="98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E60" i="103" s="1"/>
  <c r="G129" i="102"/>
  <c r="J129" i="102" s="1"/>
  <c r="E129" i="103" s="1"/>
  <c r="G109" i="101"/>
  <c r="J109" i="101" s="1"/>
  <c r="G114" i="101"/>
  <c r="J114" i="101" s="1"/>
  <c r="G63" i="102"/>
  <c r="J63" i="102" s="1"/>
  <c r="E63" i="103" s="1"/>
  <c r="G45" i="103"/>
  <c r="J45" i="103" s="1"/>
  <c r="G178" i="102"/>
  <c r="J178" i="102" s="1"/>
  <c r="E178" i="103" s="1"/>
  <c r="G75" i="100"/>
  <c r="J75" i="100" s="1"/>
  <c r="G35" i="103"/>
  <c r="J35" i="103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3" i="8"/>
  <c r="X17" i="8"/>
  <c r="X16" i="8"/>
  <c r="X18" i="8"/>
  <c r="X14" i="8"/>
  <c r="N268" i="74"/>
  <c r="X13" i="8"/>
  <c r="G231" i="84" l="1"/>
  <c r="J231" i="84" s="1"/>
  <c r="G239" i="85" s="1"/>
  <c r="J239" i="85" s="1"/>
  <c r="G239" i="84"/>
  <c r="J239" i="84" s="1"/>
  <c r="G229" i="90"/>
  <c r="J229" i="90" s="1"/>
  <c r="G237" i="90"/>
  <c r="J237" i="90" s="1"/>
  <c r="G232" i="82"/>
  <c r="J232" i="82" s="1"/>
  <c r="G240" i="82"/>
  <c r="J240" i="82" s="1"/>
  <c r="G241" i="82"/>
  <c r="J241" i="82" s="1"/>
  <c r="G169" i="99"/>
  <c r="J169" i="99" s="1"/>
  <c r="G169" i="100" s="1"/>
  <c r="J169" i="100" s="1"/>
  <c r="G169" i="101" s="1"/>
  <c r="J169" i="101" s="1"/>
  <c r="G169" i="102" s="1"/>
  <c r="J169" i="102" s="1"/>
  <c r="E169" i="103" s="1"/>
  <c r="G12" i="95"/>
  <c r="J12" i="95" s="1"/>
  <c r="G71" i="79"/>
  <c r="J71" i="79" s="1"/>
  <c r="G70" i="79"/>
  <c r="J70" i="79" s="1"/>
  <c r="G175" i="79"/>
  <c r="J175" i="79" s="1"/>
  <c r="G45" i="104"/>
  <c r="J45" i="104" s="1"/>
  <c r="G94" i="102"/>
  <c r="J94" i="102" s="1"/>
  <c r="E94" i="103" s="1"/>
  <c r="G63" i="103"/>
  <c r="J63" i="103" s="1"/>
  <c r="G114" i="102"/>
  <c r="J114" i="102" s="1"/>
  <c r="E114" i="103" s="1"/>
  <c r="G178" i="103"/>
  <c r="J178" i="103" s="1"/>
  <c r="G109" i="102"/>
  <c r="J109" i="102" s="1"/>
  <c r="E109" i="103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169" i="103" l="1"/>
  <c r="J169" i="103" s="1"/>
  <c r="G232" i="83"/>
  <c r="J232" i="83" s="1"/>
  <c r="G240" i="83"/>
  <c r="J240" i="83" s="1"/>
  <c r="G241" i="83"/>
  <c r="J241" i="83" s="1"/>
  <c r="G229" i="91"/>
  <c r="J229" i="91" s="1"/>
  <c r="G237" i="91"/>
  <c r="J237" i="91" s="1"/>
  <c r="G12" i="96"/>
  <c r="J12" i="96" s="1"/>
  <c r="G12" i="97" s="1"/>
  <c r="J12" i="97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E75" i="103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G169" i="104" l="1"/>
  <c r="J169" i="104" s="1"/>
  <c r="G232" i="84"/>
  <c r="J232" i="84" s="1"/>
  <c r="G240" i="84"/>
  <c r="J240" i="84" s="1"/>
  <c r="G241" i="84"/>
  <c r="J241" i="84" s="1"/>
  <c r="G229" i="92"/>
  <c r="J229" i="92" s="1"/>
  <c r="G237" i="92"/>
  <c r="J237" i="92" s="1"/>
  <c r="G231" i="86"/>
  <c r="J231" i="86" s="1"/>
  <c r="G239" i="87" s="1"/>
  <c r="J239" i="87" s="1"/>
  <c r="G239" i="86"/>
  <c r="J239" i="86" s="1"/>
  <c r="G12" i="98"/>
  <c r="J12" i="98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35" i="107" l="1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39" i="88" s="1"/>
  <c r="J239" i="88" s="1"/>
  <c r="G240" i="85"/>
  <c r="J240" i="85" s="1"/>
  <c r="G241" i="85"/>
  <c r="J241" i="85" s="1"/>
  <c r="G232" i="85"/>
  <c r="J232" i="85" s="1"/>
  <c r="G229" i="93"/>
  <c r="J229" i="93" s="1"/>
  <c r="G237" i="93"/>
  <c r="J237" i="93" s="1"/>
  <c r="G12" i="99"/>
  <c r="J12" i="99" s="1"/>
  <c r="G12" i="100" s="1"/>
  <c r="J12" i="100" s="1"/>
  <c r="G12" i="101" s="1"/>
  <c r="J12" i="101" s="1"/>
  <c r="G12" i="102" s="1"/>
  <c r="J12" i="102" s="1"/>
  <c r="E12" i="103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E24" i="77" s="1"/>
  <c r="G21" i="74"/>
  <c r="J21" i="74" s="1"/>
  <c r="G20" i="74"/>
  <c r="J20" i="74" s="1"/>
  <c r="G19" i="74"/>
  <c r="J19" i="74" s="1"/>
  <c r="G23" i="74"/>
  <c r="J23" i="74" s="1"/>
  <c r="E23" i="77" s="1"/>
  <c r="G22" i="74"/>
  <c r="J22" i="74" s="1"/>
  <c r="G25" i="74"/>
  <c r="J25" i="74" s="1"/>
  <c r="E25" i="77" s="1"/>
  <c r="G26" i="74"/>
  <c r="J26" i="74" s="1"/>
  <c r="E26" i="77" s="1"/>
  <c r="G168" i="77"/>
  <c r="J168" i="77" s="1"/>
  <c r="N204" i="64"/>
  <c r="X107" i="64"/>
  <c r="J206" i="64" s="1"/>
  <c r="K207" i="64" s="1"/>
  <c r="E20" i="77" l="1"/>
  <c r="E21" i="77"/>
  <c r="E22" i="77"/>
  <c r="G22" i="77" s="1"/>
  <c r="J22" i="77" s="1"/>
  <c r="E19" i="77"/>
  <c r="G129" i="107"/>
  <c r="J129" i="107" s="1"/>
  <c r="G63" i="107"/>
  <c r="J63" i="107" s="1"/>
  <c r="G178" i="107"/>
  <c r="J178" i="107" s="1"/>
  <c r="G12" i="103"/>
  <c r="J12" i="103" s="1"/>
  <c r="G60" i="107"/>
  <c r="J60" i="107" s="1"/>
  <c r="G231" i="89"/>
  <c r="J231" i="89" s="1"/>
  <c r="G239" i="89"/>
  <c r="J239" i="89" s="1"/>
  <c r="G229" i="94"/>
  <c r="J229" i="94" s="1"/>
  <c r="G237" i="94"/>
  <c r="J237" i="94" s="1"/>
  <c r="G232" i="86"/>
  <c r="J232" i="86" s="1"/>
  <c r="G240" i="86"/>
  <c r="J240" i="86" s="1"/>
  <c r="G241" i="86"/>
  <c r="J241" i="86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4" i="78" s="1"/>
  <c r="J174" i="78" s="1"/>
  <c r="G175" i="84"/>
  <c r="J175" i="84" s="1"/>
  <c r="G103" i="77"/>
  <c r="J103" i="77" s="1"/>
  <c r="G102" i="78" s="1"/>
  <c r="J102" i="78" s="1"/>
  <c r="G104" i="77"/>
  <c r="J104" i="77" s="1"/>
  <c r="G20" i="77"/>
  <c r="J20" i="77" s="1"/>
  <c r="G24" i="77"/>
  <c r="J24" i="77" s="1"/>
  <c r="G26" i="77"/>
  <c r="J26" i="77" s="1"/>
  <c r="G25" i="77"/>
  <c r="J25" i="77" s="1"/>
  <c r="G19" i="77"/>
  <c r="J19" i="77" s="1"/>
  <c r="G21" i="77"/>
  <c r="J21" i="77" s="1"/>
  <c r="G23" i="77"/>
  <c r="J23" i="77" s="1"/>
  <c r="G168" i="78"/>
  <c r="J168" i="78" s="1"/>
  <c r="K213" i="64"/>
  <c r="K215" i="64" s="1"/>
  <c r="G12" i="104" l="1"/>
  <c r="J12" i="104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G240" i="87"/>
  <c r="J240" i="87" s="1"/>
  <c r="G241" i="87"/>
  <c r="J241" i="87" s="1"/>
  <c r="G232" i="87"/>
  <c r="J232" i="87" s="1"/>
  <c r="G229" i="95"/>
  <c r="G237" i="95"/>
  <c r="J237" i="95" s="1"/>
  <c r="G229" i="96"/>
  <c r="J229" i="96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256" i="77"/>
  <c r="J256" i="77" s="1"/>
  <c r="G256" i="78" s="1"/>
  <c r="J256" i="78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251" i="80" s="1"/>
  <c r="J251" i="80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254" i="77"/>
  <c r="J254" i="77" s="1"/>
  <c r="G143" i="77"/>
  <c r="J143" i="77" s="1"/>
  <c r="G143" i="78" s="1"/>
  <c r="J143" i="78" s="1"/>
  <c r="G108" i="77"/>
  <c r="J108" i="77" s="1"/>
  <c r="G108" i="78" s="1"/>
  <c r="J108" i="78" s="1"/>
  <c r="G258" i="77"/>
  <c r="J258" i="77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253" i="78"/>
  <c r="J253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255" i="77"/>
  <c r="J255" i="77" s="1"/>
  <c r="G255" i="78" s="1"/>
  <c r="J255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234" i="77"/>
  <c r="J234" i="77" s="1"/>
  <c r="G242" i="79" s="1"/>
  <c r="J242" i="79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K216" i="64"/>
  <c r="G237" i="96" l="1"/>
  <c r="J237" i="96" s="1"/>
  <c r="J229" i="95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29" i="97"/>
  <c r="J229" i="97" s="1"/>
  <c r="G237" i="98" s="1"/>
  <c r="J237" i="98" s="1"/>
  <c r="G237" i="97"/>
  <c r="J237" i="97" s="1"/>
  <c r="G240" i="88"/>
  <c r="J240" i="88" s="1"/>
  <c r="G241" i="88"/>
  <c r="J241" i="88" s="1"/>
  <c r="G232" i="88"/>
  <c r="J232" i="88" s="1"/>
  <c r="G230" i="78"/>
  <c r="J230" i="78" s="1"/>
  <c r="G238" i="79" s="1"/>
  <c r="J238" i="79" s="1"/>
  <c r="G238" i="78"/>
  <c r="J238" i="78" s="1"/>
  <c r="G231" i="91"/>
  <c r="J231" i="91" s="1"/>
  <c r="G239" i="91"/>
  <c r="J239" i="91" s="1"/>
  <c r="G253" i="79"/>
  <c r="J253" i="79" s="1"/>
  <c r="G259" i="78"/>
  <c r="J259" i="78" s="1"/>
  <c r="G102" i="79"/>
  <c r="J102" i="79" s="1"/>
  <c r="G70" i="87"/>
  <c r="J70" i="87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33" i="79"/>
  <c r="J33" i="79" s="1"/>
  <c r="G33" i="80" s="1"/>
  <c r="J33" i="80" s="1"/>
  <c r="G10" i="91"/>
  <c r="J10" i="91" s="1"/>
  <c r="G99" i="79"/>
  <c r="J99" i="79" s="1"/>
  <c r="G99" i="80" s="1"/>
  <c r="J99" i="80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256" i="79"/>
  <c r="J256" i="79" s="1"/>
  <c r="G256" i="80" s="1"/>
  <c r="J256" i="80" s="1"/>
  <c r="G167" i="78"/>
  <c r="J167" i="78" s="1"/>
  <c r="G92" i="78"/>
  <c r="J92" i="78" s="1"/>
  <c r="G228" i="78"/>
  <c r="J228" i="78" s="1"/>
  <c r="G236" i="79" s="1"/>
  <c r="J236" i="79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254" i="78"/>
  <c r="J254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251" i="81" s="1"/>
  <c r="J251" i="81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242" i="80" s="1"/>
  <c r="J242" i="80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255" i="79"/>
  <c r="J255" i="79" s="1"/>
  <c r="G255" i="80" s="1"/>
  <c r="J255" i="80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13" i="74"/>
  <c r="J13" i="74" s="1"/>
  <c r="E13" i="77" s="1"/>
  <c r="G7" i="74"/>
  <c r="J7" i="74" s="1"/>
  <c r="E7" i="77" s="1"/>
  <c r="G18" i="74"/>
  <c r="J18" i="74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J8" i="74" s="1"/>
  <c r="E8" i="77" s="1"/>
  <c r="G6" i="74"/>
  <c r="J6" i="74" s="1"/>
  <c r="E6" i="77" s="1"/>
  <c r="Z15" i="8"/>
  <c r="AC15" i="8" s="1"/>
  <c r="Z17" i="8"/>
  <c r="AC17" i="8" s="1"/>
  <c r="Z31" i="8"/>
  <c r="AC31" i="8" s="1"/>
  <c r="Z25" i="8"/>
  <c r="AC25" i="8" s="1"/>
  <c r="Z23" i="8"/>
  <c r="AC23" i="8" s="1"/>
  <c r="E18" i="77" l="1"/>
  <c r="G18" i="77" s="1"/>
  <c r="J18" i="77" s="1"/>
  <c r="G230" i="79"/>
  <c r="J230" i="79" s="1"/>
  <c r="G238" i="80" s="1"/>
  <c r="J238" i="80" s="1"/>
  <c r="G86" i="79"/>
  <c r="J86" i="79" s="1"/>
  <c r="G229" i="98"/>
  <c r="J229" i="98" s="1"/>
  <c r="G237" i="99" s="1"/>
  <c r="J237" i="99" s="1"/>
  <c r="G231" i="92"/>
  <c r="J231" i="92" s="1"/>
  <c r="G239" i="92"/>
  <c r="J239" i="92" s="1"/>
  <c r="G230" i="80"/>
  <c r="J230" i="80" s="1"/>
  <c r="G232" i="89"/>
  <c r="J232" i="89" s="1"/>
  <c r="G240" i="89"/>
  <c r="J240" i="89" s="1"/>
  <c r="G241" i="89"/>
  <c r="J241" i="89" s="1"/>
  <c r="G253" i="80"/>
  <c r="J253" i="80" s="1"/>
  <c r="G259" i="79"/>
  <c r="J259" i="79" s="1"/>
  <c r="G110" i="79"/>
  <c r="J110" i="79" s="1"/>
  <c r="G11" i="92"/>
  <c r="J11" i="92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G258" i="79"/>
  <c r="J258" i="79" s="1"/>
  <c r="G173" i="79"/>
  <c r="J173" i="79" s="1"/>
  <c r="G174" i="80" s="1"/>
  <c r="J174" i="80" s="1"/>
  <c r="G234" i="79"/>
  <c r="J234" i="79" s="1"/>
  <c r="G242" i="81" s="1"/>
  <c r="J242" i="81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G71" i="88"/>
  <c r="J71" i="88" s="1"/>
  <c r="G71" i="89" s="1"/>
  <c r="J71" i="89" s="1"/>
  <c r="G227" i="79"/>
  <c r="J227" i="79" s="1"/>
  <c r="G235" i="80" s="1"/>
  <c r="J235" i="80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254" i="79"/>
  <c r="J254" i="79" s="1"/>
  <c r="G103" i="79"/>
  <c r="J103" i="79" s="1"/>
  <c r="G190" i="80"/>
  <c r="J190" i="80" s="1"/>
  <c r="G190" i="81" s="1"/>
  <c r="J190" i="81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255" i="81"/>
  <c r="J255" i="81" s="1"/>
  <c r="G104" i="81"/>
  <c r="J104" i="81" s="1"/>
  <c r="G256" i="81"/>
  <c r="J256" i="81" s="1"/>
  <c r="G8" i="77"/>
  <c r="J8" i="77" s="1"/>
  <c r="G13" i="77"/>
  <c r="J13" i="77" s="1"/>
  <c r="G17" i="77"/>
  <c r="J17" i="77" s="1"/>
  <c r="G16" i="77"/>
  <c r="J16" i="77" s="1"/>
  <c r="G7" i="77"/>
  <c r="J7" i="77" s="1"/>
  <c r="G15" i="77"/>
  <c r="J15" i="77" s="1"/>
  <c r="G14" i="77"/>
  <c r="J14" i="77" s="1"/>
  <c r="Z34" i="8"/>
  <c r="AC34" i="8" s="1"/>
  <c r="N261" i="8"/>
  <c r="M262" i="8"/>
  <c r="H261" i="8"/>
  <c r="M266" i="8"/>
  <c r="H263" i="8"/>
  <c r="Z12" i="8"/>
  <c r="AC12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86" i="80" l="1"/>
  <c r="J86" i="80" s="1"/>
  <c r="G87" i="80"/>
  <c r="J87" i="80" s="1"/>
  <c r="G88" i="81" s="1"/>
  <c r="J88" i="81" s="1"/>
  <c r="G229" i="99"/>
  <c r="J229" i="99" s="1"/>
  <c r="G229" i="100" s="1"/>
  <c r="J229" i="100" s="1"/>
  <c r="G232" i="90"/>
  <c r="J232" i="90" s="1"/>
  <c r="G241" i="90"/>
  <c r="J241" i="90" s="1"/>
  <c r="G240" i="90"/>
  <c r="J240" i="90" s="1"/>
  <c r="G230" i="81"/>
  <c r="J230" i="81" s="1"/>
  <c r="G238" i="81"/>
  <c r="J238" i="81" s="1"/>
  <c r="G237" i="100"/>
  <c r="J237" i="100" s="1"/>
  <c r="G231" i="93"/>
  <c r="J231" i="93" s="1"/>
  <c r="G239" i="93"/>
  <c r="J239" i="93" s="1"/>
  <c r="G253" i="81"/>
  <c r="J253" i="81" s="1"/>
  <c r="G259" i="80"/>
  <c r="J259" i="80" s="1"/>
  <c r="G103" i="80"/>
  <c r="J103" i="80" s="1"/>
  <c r="G102" i="80"/>
  <c r="J102" i="80" s="1"/>
  <c r="G10" i="93"/>
  <c r="J10" i="93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G258" i="80"/>
  <c r="J258" i="80" s="1"/>
  <c r="G258" i="81" s="1"/>
  <c r="J258" i="81" s="1"/>
  <c r="G258" i="82" s="1"/>
  <c r="J258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234" i="80"/>
  <c r="J234" i="80" s="1"/>
  <c r="G242" i="82" s="1"/>
  <c r="J242" i="82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233" i="80"/>
  <c r="J233" i="80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254" i="80"/>
  <c r="J254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256" i="82"/>
  <c r="J256" i="82" s="1"/>
  <c r="G255" i="82"/>
  <c r="J255" i="82" s="1"/>
  <c r="G104" i="82"/>
  <c r="J104" i="82" s="1"/>
  <c r="G191" i="82"/>
  <c r="J191" i="82" s="1"/>
  <c r="G190" i="82"/>
  <c r="J190" i="82" s="1"/>
  <c r="G133" i="80"/>
  <c r="J133" i="80" s="1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G86" i="81" l="1"/>
  <c r="J86" i="81" s="1"/>
  <c r="G87" i="81"/>
  <c r="J87" i="81" s="1"/>
  <c r="G88" i="82" s="1"/>
  <c r="J88" i="82" s="1"/>
  <c r="G231" i="94"/>
  <c r="J231" i="94" s="1"/>
  <c r="G239" i="94"/>
  <c r="J239" i="94" s="1"/>
  <c r="G227" i="81"/>
  <c r="J227" i="81" s="1"/>
  <c r="G235" i="81"/>
  <c r="J235" i="81" s="1"/>
  <c r="G251" i="83" s="1"/>
  <c r="J251" i="83" s="1"/>
  <c r="G229" i="101"/>
  <c r="J229" i="101" s="1"/>
  <c r="G237" i="101"/>
  <c r="J237" i="101" s="1"/>
  <c r="G228" i="81"/>
  <c r="J228" i="81" s="1"/>
  <c r="G236" i="81"/>
  <c r="J236" i="81" s="1"/>
  <c r="G230" i="82"/>
  <c r="J230" i="82" s="1"/>
  <c r="G238" i="82"/>
  <c r="J238" i="82" s="1"/>
  <c r="G232" i="91"/>
  <c r="J232" i="91" s="1"/>
  <c r="G241" i="91"/>
  <c r="J241" i="91" s="1"/>
  <c r="G240" i="91"/>
  <c r="J240" i="91" s="1"/>
  <c r="G253" i="82"/>
  <c r="J253" i="82" s="1"/>
  <c r="G259" i="81"/>
  <c r="J259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G11" i="94"/>
  <c r="J11" i="94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G10" i="94"/>
  <c r="J10" i="94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G214" i="79"/>
  <c r="J214" i="79" s="1"/>
  <c r="G233" i="81"/>
  <c r="J233" i="81" s="1"/>
  <c r="G233" i="82" s="1"/>
  <c r="J233" i="82" s="1"/>
  <c r="G233" i="83" s="1"/>
  <c r="J233" i="83" s="1"/>
  <c r="G131" i="79"/>
  <c r="J131" i="79" s="1"/>
  <c r="G134" i="79"/>
  <c r="J134" i="79" s="1"/>
  <c r="G254" i="81"/>
  <c r="J254" i="81" s="1"/>
  <c r="G103" i="81"/>
  <c r="J103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01" i="83"/>
  <c r="J101" i="83" s="1"/>
  <c r="G122" i="82"/>
  <c r="J122" i="82" s="1"/>
  <c r="G17" i="79"/>
  <c r="J17" i="79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G154" i="83"/>
  <c r="J154" i="83" s="1"/>
  <c r="G21" i="82"/>
  <c r="J21" i="82" s="1"/>
  <c r="G53" i="83"/>
  <c r="J53" i="83" s="1"/>
  <c r="G13" i="79"/>
  <c r="J13" i="79" s="1"/>
  <c r="G31" i="83"/>
  <c r="J31" i="83" s="1"/>
  <c r="G139" i="83"/>
  <c r="J139" i="83" s="1"/>
  <c r="G30" i="83"/>
  <c r="J30" i="83" s="1"/>
  <c r="G18" i="79"/>
  <c r="J18" i="79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256" i="83"/>
  <c r="J256" i="83" s="1"/>
  <c r="G255" i="83"/>
  <c r="J255" i="83" s="1"/>
  <c r="G104" i="83"/>
  <c r="J104" i="83" s="1"/>
  <c r="G258" i="83"/>
  <c r="J258" i="83" s="1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R36" i="8"/>
  <c r="M264" i="8"/>
  <c r="G86" i="82" l="1"/>
  <c r="J86" i="82" s="1"/>
  <c r="G87" i="82"/>
  <c r="J87" i="82" s="1"/>
  <c r="G88" i="83" s="1"/>
  <c r="J88" i="83" s="1"/>
  <c r="G228" i="82"/>
  <c r="J228" i="82" s="1"/>
  <c r="G236" i="82"/>
  <c r="J236" i="82" s="1"/>
  <c r="G229" i="102"/>
  <c r="J229" i="102" s="1"/>
  <c r="E229" i="103" s="1"/>
  <c r="G237" i="102"/>
  <c r="J237" i="102" s="1"/>
  <c r="E237" i="103" s="1"/>
  <c r="G232" i="92"/>
  <c r="J232" i="92" s="1"/>
  <c r="G241" i="92"/>
  <c r="J241" i="92" s="1"/>
  <c r="G240" i="92"/>
  <c r="J240" i="92" s="1"/>
  <c r="G227" i="82"/>
  <c r="J227" i="82" s="1"/>
  <c r="G235" i="82"/>
  <c r="J235" i="82" s="1"/>
  <c r="G234" i="82"/>
  <c r="J234" i="82" s="1"/>
  <c r="G242" i="83"/>
  <c r="J242" i="83" s="1"/>
  <c r="G230" i="83"/>
  <c r="J230" i="83" s="1"/>
  <c r="G238" i="83"/>
  <c r="J238" i="83" s="1"/>
  <c r="G231" i="95"/>
  <c r="G239" i="95"/>
  <c r="J239" i="95" s="1"/>
  <c r="G253" i="83"/>
  <c r="J253" i="83" s="1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214" i="81" s="1"/>
  <c r="J214" i="81" s="1"/>
  <c r="G214" i="82" s="1"/>
  <c r="J214" i="82" s="1"/>
  <c r="G9" i="95"/>
  <c r="J9" i="95" s="1"/>
  <c r="G11" i="95"/>
  <c r="J11" i="95" s="1"/>
  <c r="G82" i="82"/>
  <c r="J82" i="82" s="1"/>
  <c r="G254" i="82"/>
  <c r="J254" i="82" s="1"/>
  <c r="G131" i="80"/>
  <c r="J131" i="80" s="1"/>
  <c r="G134" i="80"/>
  <c r="J134" i="80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G14" i="80"/>
  <c r="J14" i="80" s="1"/>
  <c r="G27" i="84"/>
  <c r="J27" i="84" s="1"/>
  <c r="G52" i="84"/>
  <c r="J52" i="84" s="1"/>
  <c r="G42" i="84"/>
  <c r="J42" i="84" s="1"/>
  <c r="G38" i="83"/>
  <c r="J38" i="83" s="1"/>
  <c r="G6" i="80"/>
  <c r="J6" i="80" s="1"/>
  <c r="G36" i="84"/>
  <c r="J36" i="84" s="1"/>
  <c r="G32" i="84"/>
  <c r="J32" i="84" s="1"/>
  <c r="G29" i="84"/>
  <c r="J29" i="84" s="1"/>
  <c r="G17" i="80"/>
  <c r="J17" i="80" s="1"/>
  <c r="G258" i="84"/>
  <c r="J258" i="84" s="1"/>
  <c r="G255" i="84"/>
  <c r="J255" i="84" s="1"/>
  <c r="G104" i="84"/>
  <c r="J104" i="84" s="1"/>
  <c r="G233" i="84"/>
  <c r="J233" i="84" s="1"/>
  <c r="G256" i="84"/>
  <c r="J256" i="84" s="1"/>
  <c r="G191" i="84"/>
  <c r="J191" i="84" s="1"/>
  <c r="G190" i="84"/>
  <c r="J190" i="84" s="1"/>
  <c r="G132" i="83"/>
  <c r="J132" i="83" s="1"/>
  <c r="G135" i="83"/>
  <c r="J135" i="83" s="1"/>
  <c r="G133" i="82"/>
  <c r="J133" i="82" s="1"/>
  <c r="G136" i="82"/>
  <c r="J136" i="82" s="1"/>
  <c r="G239" i="96" l="1"/>
  <c r="J239" i="96" s="1"/>
  <c r="J231" i="95"/>
  <c r="G198" i="96"/>
  <c r="J198" i="96" s="1"/>
  <c r="J198" i="95"/>
  <c r="G86" i="83"/>
  <c r="J86" i="83" s="1"/>
  <c r="G87" i="83"/>
  <c r="J87" i="83" s="1"/>
  <c r="G88" i="84" s="1"/>
  <c r="J88" i="84" s="1"/>
  <c r="G231" i="96"/>
  <c r="J231" i="96" s="1"/>
  <c r="G231" i="97" s="1"/>
  <c r="J231" i="97" s="1"/>
  <c r="G227" i="83"/>
  <c r="J227" i="83" s="1"/>
  <c r="G235" i="83"/>
  <c r="J235" i="83" s="1"/>
  <c r="G232" i="93"/>
  <c r="J232" i="93" s="1"/>
  <c r="G241" i="93"/>
  <c r="J241" i="93" s="1"/>
  <c r="G240" i="93"/>
  <c r="J240" i="93" s="1"/>
  <c r="G230" i="84"/>
  <c r="J230" i="84" s="1"/>
  <c r="G238" i="85" s="1"/>
  <c r="J238" i="85" s="1"/>
  <c r="G238" i="84"/>
  <c r="J238" i="84" s="1"/>
  <c r="G234" i="83"/>
  <c r="J234" i="83" s="1"/>
  <c r="G242" i="84"/>
  <c r="J242" i="84" s="1"/>
  <c r="G229" i="103"/>
  <c r="J229" i="103" s="1"/>
  <c r="G237" i="103"/>
  <c r="J237" i="103" s="1"/>
  <c r="G228" i="83"/>
  <c r="J228" i="83" s="1"/>
  <c r="G236" i="83"/>
  <c r="J236" i="83" s="1"/>
  <c r="G253" i="84"/>
  <c r="J253" i="84" s="1"/>
  <c r="G259" i="83"/>
  <c r="J259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97" i="86" s="1"/>
  <c r="J97" i="86" s="1"/>
  <c r="G131" i="81"/>
  <c r="J131" i="81" s="1"/>
  <c r="G134" i="81"/>
  <c r="J134" i="81" s="1"/>
  <c r="G254" i="83"/>
  <c r="J254" i="83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233" i="85"/>
  <c r="J233" i="85" s="1"/>
  <c r="G255" i="85"/>
  <c r="J255" i="85" s="1"/>
  <c r="G104" i="85"/>
  <c r="J104" i="85" s="1"/>
  <c r="G256" i="85"/>
  <c r="J256" i="85" s="1"/>
  <c r="G258" i="85"/>
  <c r="J258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G237" i="104" l="1"/>
  <c r="J237" i="104" s="1"/>
  <c r="G86" i="84"/>
  <c r="J86" i="84" s="1"/>
  <c r="G87" i="85" s="1"/>
  <c r="J87" i="85" s="1"/>
  <c r="G88" i="86" s="1"/>
  <c r="J88" i="86" s="1"/>
  <c r="G87" i="84"/>
  <c r="J87" i="84" s="1"/>
  <c r="G88" i="85" s="1"/>
  <c r="J88" i="85" s="1"/>
  <c r="G239" i="97"/>
  <c r="J239" i="97" s="1"/>
  <c r="G239" i="98"/>
  <c r="J239" i="98" s="1"/>
  <c r="G231" i="98"/>
  <c r="J231" i="98" s="1"/>
  <c r="G239" i="99" s="1"/>
  <c r="J239" i="99" s="1"/>
  <c r="G228" i="84"/>
  <c r="J228" i="84" s="1"/>
  <c r="G236" i="85" s="1"/>
  <c r="J236" i="85" s="1"/>
  <c r="G236" i="84"/>
  <c r="J236" i="84" s="1"/>
  <c r="G232" i="94"/>
  <c r="J232" i="94" s="1"/>
  <c r="G241" i="94"/>
  <c r="J241" i="94" s="1"/>
  <c r="G240" i="94"/>
  <c r="J240" i="94" s="1"/>
  <c r="G229" i="104"/>
  <c r="J229" i="104" s="1"/>
  <c r="G234" i="84"/>
  <c r="J234" i="84" s="1"/>
  <c r="G242" i="85"/>
  <c r="J242" i="85" s="1"/>
  <c r="G227" i="84"/>
  <c r="J227" i="84" s="1"/>
  <c r="G235" i="85" s="1"/>
  <c r="J235" i="85" s="1"/>
  <c r="G235" i="84"/>
  <c r="J235" i="84" s="1"/>
  <c r="G253" i="85"/>
  <c r="J253" i="85" s="1"/>
  <c r="G259" i="84"/>
  <c r="J259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77" i="100" s="1"/>
  <c r="J177" i="100" s="1"/>
  <c r="G177" i="101" s="1"/>
  <c r="J177" i="101" s="1"/>
  <c r="G177" i="102" s="1"/>
  <c r="J177" i="102" s="1"/>
  <c r="E177" i="103" s="1"/>
  <c r="G125" i="99"/>
  <c r="J125" i="99" s="1"/>
  <c r="G125" i="100" s="1"/>
  <c r="J125" i="100" s="1"/>
  <c r="G125" i="101" s="1"/>
  <c r="J125" i="101" s="1"/>
  <c r="G125" i="102" s="1"/>
  <c r="J125" i="102" s="1"/>
  <c r="E125" i="103" s="1"/>
  <c r="G206" i="99"/>
  <c r="J206" i="99" s="1"/>
  <c r="G206" i="100" s="1"/>
  <c r="J206" i="100" s="1"/>
  <c r="G206" i="101" s="1"/>
  <c r="J206" i="101" s="1"/>
  <c r="G206" i="102" s="1"/>
  <c r="J206" i="102" s="1"/>
  <c r="E206" i="103" s="1"/>
  <c r="G127" i="99"/>
  <c r="J127" i="99" s="1"/>
  <c r="G127" i="100" s="1"/>
  <c r="J127" i="100" s="1"/>
  <c r="G127" i="101" s="1"/>
  <c r="J127" i="101" s="1"/>
  <c r="G127" i="102" s="1"/>
  <c r="J127" i="102" s="1"/>
  <c r="E127" i="103" s="1"/>
  <c r="G209" i="99"/>
  <c r="J209" i="99" s="1"/>
  <c r="G209" i="100" s="1"/>
  <c r="J209" i="100" s="1"/>
  <c r="G209" i="101" s="1"/>
  <c r="J209" i="101" s="1"/>
  <c r="G209" i="102" s="1"/>
  <c r="J209" i="102" s="1"/>
  <c r="E209" i="103" s="1"/>
  <c r="G83" i="99"/>
  <c r="J83" i="99" s="1"/>
  <c r="G83" i="100" s="1"/>
  <c r="J83" i="100" s="1"/>
  <c r="G83" i="101" s="1"/>
  <c r="J83" i="101" s="1"/>
  <c r="G83" i="102" s="1"/>
  <c r="J83" i="102" s="1"/>
  <c r="E83" i="103" s="1"/>
  <c r="G153" i="99"/>
  <c r="J153" i="99" s="1"/>
  <c r="G153" i="100" s="1"/>
  <c r="J153" i="100" s="1"/>
  <c r="G153" i="101" s="1"/>
  <c r="J153" i="101" s="1"/>
  <c r="G153" i="102" s="1"/>
  <c r="J153" i="102" s="1"/>
  <c r="E153" i="103" s="1"/>
  <c r="G181" i="99"/>
  <c r="J181" i="99" s="1"/>
  <c r="G181" i="100" s="1"/>
  <c r="J181" i="100" s="1"/>
  <c r="G181" i="101" s="1"/>
  <c r="J181" i="101" s="1"/>
  <c r="G181" i="102" s="1"/>
  <c r="J181" i="102" s="1"/>
  <c r="E181" i="103" s="1"/>
  <c r="G84" i="99"/>
  <c r="J84" i="99" s="1"/>
  <c r="G84" i="100" s="1"/>
  <c r="J84" i="100" s="1"/>
  <c r="G84" i="101" s="1"/>
  <c r="J84" i="101" s="1"/>
  <c r="G84" i="102" s="1"/>
  <c r="J84" i="102" s="1"/>
  <c r="E84" i="103" s="1"/>
  <c r="G226" i="99"/>
  <c r="J226" i="99" s="1"/>
  <c r="G226" i="100" s="1"/>
  <c r="J226" i="100" s="1"/>
  <c r="G226" i="101" s="1"/>
  <c r="J226" i="101" s="1"/>
  <c r="G226" i="102" s="1"/>
  <c r="J226" i="102" s="1"/>
  <c r="E226" i="103" s="1"/>
  <c r="G148" i="99"/>
  <c r="J148" i="99" s="1"/>
  <c r="G148" i="100" s="1"/>
  <c r="J148" i="100" s="1"/>
  <c r="G148" i="101" s="1"/>
  <c r="J148" i="101" s="1"/>
  <c r="G148" i="102" s="1"/>
  <c r="J148" i="102" s="1"/>
  <c r="E148" i="103" s="1"/>
  <c r="G213" i="99"/>
  <c r="J213" i="99" s="1"/>
  <c r="G213" i="100" s="1"/>
  <c r="J213" i="100" s="1"/>
  <c r="G213" i="101" s="1"/>
  <c r="J213" i="101" s="1"/>
  <c r="G213" i="102" s="1"/>
  <c r="J213" i="102" s="1"/>
  <c r="E213" i="103" s="1"/>
  <c r="G155" i="99"/>
  <c r="J155" i="99" s="1"/>
  <c r="G155" i="100" s="1"/>
  <c r="J155" i="100" s="1"/>
  <c r="G155" i="101" s="1"/>
  <c r="J155" i="101" s="1"/>
  <c r="G155" i="102" s="1"/>
  <c r="J155" i="102" s="1"/>
  <c r="E155" i="103" s="1"/>
  <c r="G151" i="99"/>
  <c r="J151" i="99" s="1"/>
  <c r="G151" i="100" s="1"/>
  <c r="J151" i="100" s="1"/>
  <c r="G151" i="101" s="1"/>
  <c r="J151" i="101" s="1"/>
  <c r="G151" i="102" s="1"/>
  <c r="J151" i="102" s="1"/>
  <c r="E151" i="103" s="1"/>
  <c r="G152" i="99"/>
  <c r="J152" i="99" s="1"/>
  <c r="G152" i="100" s="1"/>
  <c r="J152" i="100" s="1"/>
  <c r="G152" i="101" s="1"/>
  <c r="J152" i="101" s="1"/>
  <c r="G152" i="102" s="1"/>
  <c r="J152" i="102" s="1"/>
  <c r="E152" i="103" s="1"/>
  <c r="G208" i="99"/>
  <c r="J208" i="99" s="1"/>
  <c r="G208" i="100" s="1"/>
  <c r="J208" i="100" s="1"/>
  <c r="G208" i="101" s="1"/>
  <c r="J208" i="101" s="1"/>
  <c r="G208" i="102" s="1"/>
  <c r="J208" i="102" s="1"/>
  <c r="E208" i="103" s="1"/>
  <c r="G113" i="99"/>
  <c r="J113" i="99" s="1"/>
  <c r="G113" i="100" s="1"/>
  <c r="J113" i="100" s="1"/>
  <c r="G113" i="101" s="1"/>
  <c r="J113" i="101" s="1"/>
  <c r="G113" i="102" s="1"/>
  <c r="J113" i="102" s="1"/>
  <c r="G193" i="99"/>
  <c r="J193" i="99" s="1"/>
  <c r="G193" i="100" s="1"/>
  <c r="J193" i="100" s="1"/>
  <c r="G193" i="101" s="1"/>
  <c r="J193" i="101" s="1"/>
  <c r="G193" i="102" s="1"/>
  <c r="J193" i="102" s="1"/>
  <c r="E193" i="103" s="1"/>
  <c r="G205" i="99"/>
  <c r="J205" i="99" s="1"/>
  <c r="G205" i="100" s="1"/>
  <c r="J205" i="100" s="1"/>
  <c r="G205" i="101" s="1"/>
  <c r="J205" i="101" s="1"/>
  <c r="G205" i="102" s="1"/>
  <c r="J205" i="102" s="1"/>
  <c r="E205" i="103" s="1"/>
  <c r="G194" i="99"/>
  <c r="J194" i="99" s="1"/>
  <c r="G194" i="100" s="1"/>
  <c r="J194" i="100" s="1"/>
  <c r="G194" i="101" s="1"/>
  <c r="J194" i="101" s="1"/>
  <c r="G194" i="102" s="1"/>
  <c r="J194" i="102" s="1"/>
  <c r="E194" i="103" s="1"/>
  <c r="G126" i="99"/>
  <c r="J126" i="99" s="1"/>
  <c r="G126" i="100" s="1"/>
  <c r="J126" i="100" s="1"/>
  <c r="G126" i="101" s="1"/>
  <c r="J126" i="101" s="1"/>
  <c r="G126" i="102" s="1"/>
  <c r="J126" i="102" s="1"/>
  <c r="E126" i="103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254" i="84"/>
  <c r="J254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255" i="86"/>
  <c r="J255" i="86" s="1"/>
  <c r="G104" i="86"/>
  <c r="J104" i="86" s="1"/>
  <c r="G258" i="86"/>
  <c r="J258" i="86" s="1"/>
  <c r="G256" i="86"/>
  <c r="J256" i="86" s="1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E113" i="103" l="1"/>
  <c r="G113" i="103" s="1"/>
  <c r="J113" i="103" s="1"/>
  <c r="G208" i="103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86" i="86" s="1"/>
  <c r="J86" i="86" s="1"/>
  <c r="G231" i="99"/>
  <c r="J231" i="99" s="1"/>
  <c r="G231" i="100" s="1"/>
  <c r="J231" i="100" s="1"/>
  <c r="G228" i="86"/>
  <c r="J228" i="86" s="1"/>
  <c r="G236" i="87" s="1"/>
  <c r="J236" i="87" s="1"/>
  <c r="G236" i="86"/>
  <c r="J236" i="86" s="1"/>
  <c r="G227" i="86"/>
  <c r="J227" i="86" s="1"/>
  <c r="G235" i="87" s="1"/>
  <c r="J235" i="87" s="1"/>
  <c r="G235" i="86"/>
  <c r="J235" i="86" s="1"/>
  <c r="G229" i="105"/>
  <c r="J229" i="105" s="1"/>
  <c r="G239" i="100"/>
  <c r="J239" i="100" s="1"/>
  <c r="G230" i="86"/>
  <c r="J230" i="86" s="1"/>
  <c r="G238" i="87" s="1"/>
  <c r="J238" i="87" s="1"/>
  <c r="G238" i="86"/>
  <c r="J238" i="86" s="1"/>
  <c r="G232" i="95"/>
  <c r="J232" i="95" s="1"/>
  <c r="G241" i="95"/>
  <c r="J241" i="95" s="1"/>
  <c r="G240" i="95"/>
  <c r="J240" i="95" s="1"/>
  <c r="G234" i="85"/>
  <c r="J234" i="85" s="1"/>
  <c r="G242" i="86"/>
  <c r="J242" i="86" s="1"/>
  <c r="G253" i="86"/>
  <c r="J253" i="86" s="1"/>
  <c r="G259" i="85"/>
  <c r="J259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150" i="100" s="1"/>
  <c r="J150" i="100" s="1"/>
  <c r="G150" i="101" s="1"/>
  <c r="J150" i="101" s="1"/>
  <c r="G150" i="102" s="1"/>
  <c r="J150" i="102" s="1"/>
  <c r="E150" i="103" s="1"/>
  <c r="G211" i="99"/>
  <c r="J211" i="99" s="1"/>
  <c r="G211" i="100" s="1"/>
  <c r="J211" i="100" s="1"/>
  <c r="G211" i="101" s="1"/>
  <c r="J211" i="101" s="1"/>
  <c r="G211" i="102" s="1"/>
  <c r="J211" i="102" s="1"/>
  <c r="E211" i="103" s="1"/>
  <c r="G9" i="99"/>
  <c r="J9" i="99" s="1"/>
  <c r="G9" i="100" s="1"/>
  <c r="J9" i="100" s="1"/>
  <c r="G9" i="101" s="1"/>
  <c r="J9" i="101" s="1"/>
  <c r="G9" i="102" s="1"/>
  <c r="J9" i="102" s="1"/>
  <c r="E9" i="103" s="1"/>
  <c r="G195" i="99"/>
  <c r="J195" i="99" s="1"/>
  <c r="G195" i="100" s="1"/>
  <c r="J195" i="100" s="1"/>
  <c r="G195" i="101" s="1"/>
  <c r="J195" i="101" s="1"/>
  <c r="G195" i="102" s="1"/>
  <c r="J195" i="102" s="1"/>
  <c r="E195" i="103" s="1"/>
  <c r="G149" i="99"/>
  <c r="J149" i="99" s="1"/>
  <c r="G149" i="100" s="1"/>
  <c r="J149" i="100" s="1"/>
  <c r="G149" i="101" s="1"/>
  <c r="J149" i="101" s="1"/>
  <c r="G149" i="102" s="1"/>
  <c r="J149" i="102" s="1"/>
  <c r="E149" i="103" s="1"/>
  <c r="G10" i="99"/>
  <c r="J10" i="99" s="1"/>
  <c r="G10" i="100" s="1"/>
  <c r="J10" i="100" s="1"/>
  <c r="G10" i="101" s="1"/>
  <c r="J10" i="101" s="1"/>
  <c r="G10" i="102" s="1"/>
  <c r="J10" i="102" s="1"/>
  <c r="E10" i="103" s="1"/>
  <c r="G128" i="99"/>
  <c r="J128" i="99" s="1"/>
  <c r="G128" i="100" s="1"/>
  <c r="J128" i="100" s="1"/>
  <c r="G128" i="101" s="1"/>
  <c r="J128" i="101" s="1"/>
  <c r="G128" i="102" s="1"/>
  <c r="J128" i="102" s="1"/>
  <c r="E128" i="103" s="1"/>
  <c r="G198" i="99"/>
  <c r="J198" i="99" s="1"/>
  <c r="G198" i="100" s="1"/>
  <c r="J198" i="100" s="1"/>
  <c r="G198" i="101" s="1"/>
  <c r="J198" i="101" s="1"/>
  <c r="G198" i="102" s="1"/>
  <c r="J198" i="102" s="1"/>
  <c r="E198" i="103" s="1"/>
  <c r="G197" i="99"/>
  <c r="J197" i="99" s="1"/>
  <c r="G197" i="100" s="1"/>
  <c r="J197" i="100" s="1"/>
  <c r="G197" i="101" s="1"/>
  <c r="J197" i="101" s="1"/>
  <c r="G197" i="102" s="1"/>
  <c r="J197" i="102" s="1"/>
  <c r="E197" i="103" s="1"/>
  <c r="G156" i="99"/>
  <c r="J156" i="99" s="1"/>
  <c r="G156" i="100" s="1"/>
  <c r="J156" i="100" s="1"/>
  <c r="G156" i="101" s="1"/>
  <c r="J156" i="101" s="1"/>
  <c r="G156" i="102" s="1"/>
  <c r="J156" i="102" s="1"/>
  <c r="E156" i="103" s="1"/>
  <c r="G39" i="99"/>
  <c r="J39" i="99" s="1"/>
  <c r="G39" i="100" s="1"/>
  <c r="J39" i="100" s="1"/>
  <c r="G39" i="101" s="1"/>
  <c r="J39" i="101" s="1"/>
  <c r="G39" i="102" s="1"/>
  <c r="J39" i="102" s="1"/>
  <c r="E39" i="103" s="1"/>
  <c r="G196" i="99"/>
  <c r="J196" i="99" s="1"/>
  <c r="G196" i="100" s="1"/>
  <c r="J196" i="100" s="1"/>
  <c r="G196" i="101" s="1"/>
  <c r="J196" i="101" s="1"/>
  <c r="G196" i="102" s="1"/>
  <c r="J196" i="102" s="1"/>
  <c r="E196" i="103" s="1"/>
  <c r="G202" i="99"/>
  <c r="J202" i="99" s="1"/>
  <c r="G202" i="100" s="1"/>
  <c r="J202" i="100" s="1"/>
  <c r="G202" i="101" s="1"/>
  <c r="J202" i="101" s="1"/>
  <c r="G202" i="102" s="1"/>
  <c r="J202" i="102" s="1"/>
  <c r="E202" i="103" s="1"/>
  <c r="G210" i="99"/>
  <c r="J210" i="99" s="1"/>
  <c r="G210" i="100" s="1"/>
  <c r="J210" i="100" s="1"/>
  <c r="G210" i="101" s="1"/>
  <c r="J210" i="101" s="1"/>
  <c r="G210" i="102" s="1"/>
  <c r="J210" i="102" s="1"/>
  <c r="E210" i="103" s="1"/>
  <c r="G157" i="99"/>
  <c r="J157" i="99" s="1"/>
  <c r="G157" i="100" s="1"/>
  <c r="J157" i="100" s="1"/>
  <c r="G157" i="101" s="1"/>
  <c r="J157" i="101" s="1"/>
  <c r="G157" i="102" s="1"/>
  <c r="J157" i="102" s="1"/>
  <c r="E157" i="103" s="1"/>
  <c r="G203" i="99"/>
  <c r="J203" i="99" s="1"/>
  <c r="G203" i="100" s="1"/>
  <c r="J203" i="100" s="1"/>
  <c r="G203" i="101" s="1"/>
  <c r="J203" i="101" s="1"/>
  <c r="G203" i="102" s="1"/>
  <c r="J203" i="102" s="1"/>
  <c r="E203" i="103" s="1"/>
  <c r="G11" i="99"/>
  <c r="J11" i="99" s="1"/>
  <c r="G11" i="100" s="1"/>
  <c r="J11" i="100" s="1"/>
  <c r="G11" i="101" s="1"/>
  <c r="J11" i="101" s="1"/>
  <c r="G11" i="102" s="1"/>
  <c r="J11" i="102" s="1"/>
  <c r="E11" i="103" s="1"/>
  <c r="G147" i="99"/>
  <c r="J147" i="99" s="1"/>
  <c r="G147" i="100" s="1"/>
  <c r="J147" i="100" s="1"/>
  <c r="G147" i="101" s="1"/>
  <c r="J147" i="101" s="1"/>
  <c r="G147" i="102" s="1"/>
  <c r="J147" i="102" s="1"/>
  <c r="E147" i="103" s="1"/>
  <c r="G182" i="99"/>
  <c r="J182" i="99" s="1"/>
  <c r="G182" i="100" s="1"/>
  <c r="J182" i="100" s="1"/>
  <c r="G182" i="101" s="1"/>
  <c r="J182" i="101" s="1"/>
  <c r="G182" i="102" s="1"/>
  <c r="J182" i="102" s="1"/>
  <c r="E182" i="103" s="1"/>
  <c r="G204" i="99"/>
  <c r="J204" i="99" s="1"/>
  <c r="G204" i="100" s="1"/>
  <c r="J204" i="100" s="1"/>
  <c r="G204" i="101" s="1"/>
  <c r="J204" i="101" s="1"/>
  <c r="G204" i="102" s="1"/>
  <c r="J204" i="102" s="1"/>
  <c r="E204" i="103" s="1"/>
  <c r="G212" i="99"/>
  <c r="J212" i="99" s="1"/>
  <c r="G212" i="100" s="1"/>
  <c r="J212" i="100" s="1"/>
  <c r="G212" i="101" s="1"/>
  <c r="J212" i="101" s="1"/>
  <c r="G212" i="102" s="1"/>
  <c r="J212" i="102" s="1"/>
  <c r="E212" i="103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38" i="88" s="1"/>
  <c r="J238" i="88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236" i="88" s="1"/>
  <c r="J236" i="88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254" i="85"/>
  <c r="J254" i="85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258" i="87"/>
  <c r="J258" i="87" s="1"/>
  <c r="G233" i="87"/>
  <c r="J233" i="87" s="1"/>
  <c r="G256" i="87"/>
  <c r="J256" i="87" s="1"/>
  <c r="G255" i="87"/>
  <c r="J255" i="87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148" i="104" l="1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31" i="101"/>
  <c r="J231" i="101" s="1"/>
  <c r="G239" i="101"/>
  <c r="J239" i="101" s="1"/>
  <c r="G234" i="86"/>
  <c r="J234" i="86" s="1"/>
  <c r="G242" i="87"/>
  <c r="J242" i="87" s="1"/>
  <c r="G229" i="106"/>
  <c r="J229" i="106" s="1"/>
  <c r="G241" i="96"/>
  <c r="J241" i="96" s="1"/>
  <c r="G240" i="96"/>
  <c r="J240" i="96" s="1"/>
  <c r="G232" i="96"/>
  <c r="J232" i="96" s="1"/>
  <c r="G253" i="87"/>
  <c r="J253" i="87" s="1"/>
  <c r="G259" i="86"/>
  <c r="J259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254" i="86"/>
  <c r="J254" i="86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233" i="88"/>
  <c r="J233" i="88" s="1"/>
  <c r="G255" i="88"/>
  <c r="J255" i="88" s="1"/>
  <c r="G104" i="88"/>
  <c r="J104" i="88" s="1"/>
  <c r="G258" i="88"/>
  <c r="J258" i="88" s="1"/>
  <c r="G256" i="88"/>
  <c r="J256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39" i="104" l="1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87" i="89"/>
  <c r="J87" i="89" s="1"/>
  <c r="G88" i="90" s="1"/>
  <c r="J88" i="90" s="1"/>
  <c r="G230" i="89"/>
  <c r="J230" i="89" s="1"/>
  <c r="G238" i="89"/>
  <c r="J238" i="89" s="1"/>
  <c r="G229" i="107"/>
  <c r="J229" i="107" s="1"/>
  <c r="G234" i="87"/>
  <c r="J234" i="87" s="1"/>
  <c r="G242" i="88"/>
  <c r="J242" i="88" s="1"/>
  <c r="G228" i="89"/>
  <c r="J228" i="89" s="1"/>
  <c r="G236" i="89"/>
  <c r="J236" i="89" s="1"/>
  <c r="G227" i="89"/>
  <c r="J227" i="89" s="1"/>
  <c r="G235" i="89"/>
  <c r="J235" i="89" s="1"/>
  <c r="G232" i="97"/>
  <c r="J232" i="97" s="1"/>
  <c r="G241" i="97"/>
  <c r="J241" i="97" s="1"/>
  <c r="G240" i="97"/>
  <c r="J240" i="97" s="1"/>
  <c r="G231" i="102"/>
  <c r="J231" i="102" s="1"/>
  <c r="E231" i="103" s="1"/>
  <c r="G239" i="102"/>
  <c r="J239" i="102" s="1"/>
  <c r="E239" i="103" s="1"/>
  <c r="G253" i="88"/>
  <c r="J253" i="88" s="1"/>
  <c r="G259" i="87"/>
  <c r="J259" i="87" s="1"/>
  <c r="G173" i="87"/>
  <c r="J173" i="87" s="1"/>
  <c r="G174" i="87"/>
  <c r="J174" i="87" s="1"/>
  <c r="G103" i="87"/>
  <c r="J103" i="87" s="1"/>
  <c r="G102" i="87"/>
  <c r="J102" i="87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254" i="87"/>
  <c r="J254" i="87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258" i="89"/>
  <c r="J258" i="89" s="1"/>
  <c r="G255" i="89"/>
  <c r="J255" i="89" s="1"/>
  <c r="G104" i="89"/>
  <c r="J104" i="89" s="1"/>
  <c r="G233" i="89"/>
  <c r="J233" i="89" s="1"/>
  <c r="G256" i="89"/>
  <c r="J256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02" i="105" l="1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34" i="88"/>
  <c r="J234" i="88" s="1"/>
  <c r="G242" i="89"/>
  <c r="J242" i="89" s="1"/>
  <c r="G240" i="98"/>
  <c r="J240" i="98" s="1"/>
  <c r="G241" i="98"/>
  <c r="J241" i="98" s="1"/>
  <c r="G232" i="98"/>
  <c r="J232" i="98" s="1"/>
  <c r="G231" i="103"/>
  <c r="J231" i="103" s="1"/>
  <c r="G239" i="103"/>
  <c r="J239" i="103" s="1"/>
  <c r="G227" i="90"/>
  <c r="J227" i="90" s="1"/>
  <c r="G235" i="90"/>
  <c r="J235" i="90" s="1"/>
  <c r="G230" i="90"/>
  <c r="J230" i="90" s="1"/>
  <c r="G238" i="90"/>
  <c r="J238" i="90" s="1"/>
  <c r="G253" i="89"/>
  <c r="J253" i="89" s="1"/>
  <c r="G259" i="88"/>
  <c r="J259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175" i="100" s="1"/>
  <c r="J175" i="100" s="1"/>
  <c r="G175" i="101" s="1"/>
  <c r="J175" i="101" s="1"/>
  <c r="G175" i="102" s="1"/>
  <c r="J175" i="102" s="1"/>
  <c r="E175" i="103" s="1"/>
  <c r="G70" i="99"/>
  <c r="J70" i="99" s="1"/>
  <c r="G70" i="100" s="1"/>
  <c r="J70" i="100" s="1"/>
  <c r="G70" i="101" s="1"/>
  <c r="J70" i="101" s="1"/>
  <c r="G70" i="102" s="1"/>
  <c r="J70" i="102" s="1"/>
  <c r="E70" i="103" s="1"/>
  <c r="G71" i="99"/>
  <c r="J71" i="99" s="1"/>
  <c r="G71" i="100" s="1"/>
  <c r="J71" i="100" s="1"/>
  <c r="G71" i="101" s="1"/>
  <c r="J71" i="101" s="1"/>
  <c r="G71" i="102" s="1"/>
  <c r="J71" i="102" s="1"/>
  <c r="E71" i="103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254" i="88"/>
  <c r="J254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255" i="90"/>
  <c r="J255" i="90" s="1"/>
  <c r="G104" i="90"/>
  <c r="J104" i="90" s="1"/>
  <c r="G256" i="90"/>
  <c r="J256" i="90" s="1"/>
  <c r="G233" i="90"/>
  <c r="J233" i="90" s="1"/>
  <c r="G258" i="90"/>
  <c r="J258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71" i="103" l="1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G231" i="104"/>
  <c r="J231" i="104" s="1"/>
  <c r="G239" i="104"/>
  <c r="J239" i="104" s="1"/>
  <c r="G241" i="99"/>
  <c r="J241" i="99" s="1"/>
  <c r="G240" i="99"/>
  <c r="J240" i="99" s="1"/>
  <c r="G232" i="99"/>
  <c r="J232" i="99" s="1"/>
  <c r="G230" i="91"/>
  <c r="J230" i="91" s="1"/>
  <c r="G238" i="91"/>
  <c r="J238" i="91" s="1"/>
  <c r="G234" i="89"/>
  <c r="J234" i="89" s="1"/>
  <c r="G242" i="90"/>
  <c r="J242" i="90" s="1"/>
  <c r="G227" i="91"/>
  <c r="J227" i="91" s="1"/>
  <c r="G235" i="91"/>
  <c r="J235" i="91" s="1"/>
  <c r="G228" i="91"/>
  <c r="J228" i="91" s="1"/>
  <c r="G236" i="91"/>
  <c r="J236" i="91" s="1"/>
  <c r="G253" i="90"/>
  <c r="J253" i="90" s="1"/>
  <c r="G259" i="89"/>
  <c r="J259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254" i="89"/>
  <c r="J254" i="89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255" i="91"/>
  <c r="J255" i="91" s="1"/>
  <c r="G104" i="91"/>
  <c r="J104" i="91" s="1"/>
  <c r="G258" i="91"/>
  <c r="J258" i="91" s="1"/>
  <c r="G256" i="91"/>
  <c r="J256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E5" i="77" s="1"/>
  <c r="G70" i="104" l="1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34" i="90"/>
  <c r="J234" i="90" s="1"/>
  <c r="G242" i="91"/>
  <c r="J242" i="91" s="1"/>
  <c r="G230" i="92"/>
  <c r="J230" i="92" s="1"/>
  <c r="G238" i="92"/>
  <c r="J238" i="92" s="1"/>
  <c r="G240" i="100"/>
  <c r="J240" i="100" s="1"/>
  <c r="G232" i="100"/>
  <c r="J232" i="100" s="1"/>
  <c r="G259" i="100"/>
  <c r="J259" i="100" s="1"/>
  <c r="G228" i="92"/>
  <c r="J228" i="92" s="1"/>
  <c r="G236" i="92"/>
  <c r="J236" i="92" s="1"/>
  <c r="G227" i="92"/>
  <c r="J227" i="92" s="1"/>
  <c r="G235" i="92"/>
  <c r="J235" i="92" s="1"/>
  <c r="G231" i="105"/>
  <c r="J231" i="105" s="1"/>
  <c r="G239" i="105"/>
  <c r="J239" i="105" s="1"/>
  <c r="G253" i="91"/>
  <c r="J253" i="91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78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82" i="90"/>
  <c r="J82" i="90" s="1"/>
  <c r="G254" i="90"/>
  <c r="J254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G255" i="92"/>
  <c r="J255" i="92" s="1"/>
  <c r="G104" i="92"/>
  <c r="J104" i="92" s="1"/>
  <c r="G256" i="92"/>
  <c r="J256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G175" i="105" l="1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G238" i="93"/>
  <c r="J238" i="93" s="1"/>
  <c r="G227" i="93"/>
  <c r="J227" i="93" s="1"/>
  <c r="G235" i="93"/>
  <c r="J235" i="93" s="1"/>
  <c r="G234" i="91"/>
  <c r="J234" i="91" s="1"/>
  <c r="G242" i="92"/>
  <c r="J242" i="92" s="1"/>
  <c r="G253" i="92"/>
  <c r="J253" i="92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254" i="91"/>
  <c r="J254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255" i="93"/>
  <c r="J255" i="93" s="1"/>
  <c r="G104" i="93"/>
  <c r="J104" i="93" s="1"/>
  <c r="G233" i="93"/>
  <c r="J233" i="93" s="1"/>
  <c r="G256" i="93"/>
  <c r="J256" i="93" s="1"/>
  <c r="G258" i="93"/>
  <c r="J258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G20" i="96" l="1"/>
  <c r="J20" i="96" s="1"/>
  <c r="J20" i="95"/>
  <c r="G86" i="94"/>
  <c r="J86" i="94" s="1"/>
  <c r="G87" i="94"/>
  <c r="J87" i="94" s="1"/>
  <c r="G88" i="95" s="1"/>
  <c r="J88" i="95" s="1"/>
  <c r="G230" i="94"/>
  <c r="J230" i="94" s="1"/>
  <c r="G238" i="94"/>
  <c r="J238" i="94" s="1"/>
  <c r="G239" i="107"/>
  <c r="J239" i="107" s="1"/>
  <c r="G231" i="107"/>
  <c r="J231" i="107" s="1"/>
  <c r="G234" i="92"/>
  <c r="J234" i="92" s="1"/>
  <c r="G242" i="93"/>
  <c r="J242" i="93" s="1"/>
  <c r="G240" i="102"/>
  <c r="J240" i="102" s="1"/>
  <c r="E240" i="103" s="1"/>
  <c r="G232" i="102"/>
  <c r="J232" i="102" s="1"/>
  <c r="E232" i="103" s="1"/>
  <c r="G259" i="102"/>
  <c r="J259" i="102" s="1"/>
  <c r="G227" i="94"/>
  <c r="J227" i="94" s="1"/>
  <c r="G235" i="94"/>
  <c r="J235" i="94" s="1"/>
  <c r="G228" i="94"/>
  <c r="J228" i="94" s="1"/>
  <c r="G236" i="94"/>
  <c r="J236" i="94" s="1"/>
  <c r="G253" i="93"/>
  <c r="J253" i="93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254" i="92"/>
  <c r="J254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233" i="94"/>
  <c r="J233" i="94" s="1"/>
  <c r="G258" i="94"/>
  <c r="J258" i="94" s="1"/>
  <c r="G255" i="94"/>
  <c r="J255" i="94" s="1"/>
  <c r="G104" i="94"/>
  <c r="J104" i="94" s="1"/>
  <c r="G256" i="94"/>
  <c r="J256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93" i="96" l="1"/>
  <c r="J93" i="96" s="1"/>
  <c r="J93" i="95"/>
  <c r="G77" i="96"/>
  <c r="J77" i="96" s="1"/>
  <c r="J77" i="95"/>
  <c r="G66" i="96"/>
  <c r="J66" i="96" s="1"/>
  <c r="J66" i="95"/>
  <c r="G98" i="96"/>
  <c r="J98" i="96" s="1"/>
  <c r="J98" i="95"/>
  <c r="G99" i="96"/>
  <c r="J99" i="96" s="1"/>
  <c r="J99" i="95"/>
  <c r="G21" i="96"/>
  <c r="J21" i="96" s="1"/>
  <c r="J21" i="95"/>
  <c r="G86" i="95"/>
  <c r="G87" i="95"/>
  <c r="G240" i="103"/>
  <c r="J240" i="103" s="1"/>
  <c r="G232" i="103"/>
  <c r="J232" i="103" s="1"/>
  <c r="G259" i="103"/>
  <c r="J259" i="103" s="1"/>
  <c r="G234" i="93"/>
  <c r="J234" i="93" s="1"/>
  <c r="G242" i="94"/>
  <c r="J242" i="94" s="1"/>
  <c r="G228" i="95"/>
  <c r="G236" i="95"/>
  <c r="J236" i="95" s="1"/>
  <c r="G227" i="95"/>
  <c r="G235" i="95"/>
  <c r="J235" i="95" s="1"/>
  <c r="G230" i="95"/>
  <c r="G238" i="95"/>
  <c r="J238" i="95" s="1"/>
  <c r="G253" i="94"/>
  <c r="J253" i="94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254" i="93"/>
  <c r="J254" i="93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G256" i="95"/>
  <c r="J256" i="95" s="1"/>
  <c r="G255" i="95"/>
  <c r="J255" i="95" s="1"/>
  <c r="G104" i="95"/>
  <c r="J104" i="95" s="1"/>
  <c r="G258" i="95"/>
  <c r="J258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238" i="96" l="1"/>
  <c r="J238" i="96" s="1"/>
  <c r="J230" i="95"/>
  <c r="G235" i="96"/>
  <c r="J235" i="96" s="1"/>
  <c r="J227" i="95"/>
  <c r="G88" i="96"/>
  <c r="J88" i="96" s="1"/>
  <c r="J87" i="95"/>
  <c r="G51" i="96"/>
  <c r="J51" i="96" s="1"/>
  <c r="J51" i="95"/>
  <c r="G49" i="96"/>
  <c r="J49" i="96" s="1"/>
  <c r="J49" i="95"/>
  <c r="G87" i="96"/>
  <c r="J87" i="96" s="1"/>
  <c r="G88" i="97" s="1"/>
  <c r="J88" i="97" s="1"/>
  <c r="J86" i="95"/>
  <c r="G236" i="96"/>
  <c r="J236" i="96" s="1"/>
  <c r="J228" i="95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42" i="95"/>
  <c r="J242" i="95" s="1"/>
  <c r="G227" i="97"/>
  <c r="J227" i="97" s="1"/>
  <c r="G235" i="98" s="1"/>
  <c r="J235" i="98" s="1"/>
  <c r="G235" i="97"/>
  <c r="J235" i="97" s="1"/>
  <c r="G240" i="104"/>
  <c r="J240" i="104" s="1"/>
  <c r="G259" i="104"/>
  <c r="J259" i="104" s="1"/>
  <c r="G232" i="104"/>
  <c r="J232" i="104" s="1"/>
  <c r="G253" i="95"/>
  <c r="J253" i="95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E97" i="103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E111" i="103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E108" i="103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E117" i="103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E115" i="103" s="1"/>
  <c r="G107" i="99"/>
  <c r="J107" i="99" s="1"/>
  <c r="G107" i="100" s="1"/>
  <c r="J107" i="100" s="1"/>
  <c r="G107" i="101" s="1"/>
  <c r="J107" i="101" s="1"/>
  <c r="G107" i="102" s="1"/>
  <c r="J107" i="102" s="1"/>
  <c r="E107" i="103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E116" i="103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E110" i="103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E112" i="103" s="1"/>
  <c r="G20" i="99"/>
  <c r="J20" i="99" s="1"/>
  <c r="G20" i="100" s="1"/>
  <c r="J20" i="100" s="1"/>
  <c r="G20" i="101" s="1"/>
  <c r="J20" i="101" s="1"/>
  <c r="G20" i="102" s="1"/>
  <c r="J20" i="102" s="1"/>
  <c r="E20" i="103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254" i="94"/>
  <c r="J254" i="94" s="1"/>
  <c r="G131" i="92"/>
  <c r="J131" i="92" s="1"/>
  <c r="G134" i="92"/>
  <c r="J134" i="92" s="1"/>
  <c r="G214" i="95"/>
  <c r="J214" i="95" s="1"/>
  <c r="G5" i="81"/>
  <c r="J5" i="81" s="1"/>
  <c r="G189" i="96"/>
  <c r="J189" i="96" s="1"/>
  <c r="G186" i="96"/>
  <c r="J186" i="96" s="1"/>
  <c r="G258" i="96"/>
  <c r="J258" i="96" s="1"/>
  <c r="G255" i="96"/>
  <c r="J255" i="96" s="1"/>
  <c r="G104" i="96"/>
  <c r="J104" i="96" s="1"/>
  <c r="G233" i="96"/>
  <c r="J233" i="96" s="1"/>
  <c r="G256" i="96"/>
  <c r="J256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G107" i="103" l="1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38" i="98"/>
  <c r="J238" i="98" s="1"/>
  <c r="G230" i="98"/>
  <c r="J230" i="98" s="1"/>
  <c r="G238" i="99" s="1"/>
  <c r="J238" i="99" s="1"/>
  <c r="G234" i="95"/>
  <c r="J234" i="95" s="1"/>
  <c r="G242" i="96"/>
  <c r="J242" i="96" s="1"/>
  <c r="G240" i="105"/>
  <c r="J240" i="105" s="1"/>
  <c r="G259" i="105"/>
  <c r="J259" i="105" s="1"/>
  <c r="G232" i="105"/>
  <c r="J232" i="105" s="1"/>
  <c r="G228" i="97"/>
  <c r="J228" i="97" s="1"/>
  <c r="G236" i="97"/>
  <c r="J236" i="97" s="1"/>
  <c r="G253" i="96"/>
  <c r="J253" i="96" s="1"/>
  <c r="G259" i="95"/>
  <c r="J25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E62" i="103" s="1"/>
  <c r="G23" i="99"/>
  <c r="J23" i="99" s="1"/>
  <c r="G23" i="100" s="1"/>
  <c r="J23" i="100" s="1"/>
  <c r="G23" i="101" s="1"/>
  <c r="J23" i="101" s="1"/>
  <c r="G23" i="102" s="1"/>
  <c r="J23" i="102" s="1"/>
  <c r="E23" i="103" s="1"/>
  <c r="G85" i="99"/>
  <c r="J85" i="99" s="1"/>
  <c r="G85" i="100" s="1"/>
  <c r="J85" i="100" s="1"/>
  <c r="G85" i="101" s="1"/>
  <c r="J85" i="101" s="1"/>
  <c r="G85" i="102" s="1"/>
  <c r="J85" i="102" s="1"/>
  <c r="E85" i="103" s="1"/>
  <c r="G98" i="99"/>
  <c r="J98" i="99" s="1"/>
  <c r="G98" i="100" s="1"/>
  <c r="J98" i="100" s="1"/>
  <c r="G98" i="101" s="1"/>
  <c r="J98" i="101" s="1"/>
  <c r="G98" i="102" s="1"/>
  <c r="J98" i="102" s="1"/>
  <c r="E98" i="103" s="1"/>
  <c r="G143" i="99"/>
  <c r="J143" i="99" s="1"/>
  <c r="G143" i="100" s="1"/>
  <c r="J143" i="100" s="1"/>
  <c r="G143" i="101" s="1"/>
  <c r="J143" i="101" s="1"/>
  <c r="G143" i="102" s="1"/>
  <c r="J143" i="102" s="1"/>
  <c r="E143" i="103" s="1"/>
  <c r="G26" i="99"/>
  <c r="J26" i="99" s="1"/>
  <c r="G26" i="100" s="1"/>
  <c r="J26" i="100" s="1"/>
  <c r="G26" i="101" s="1"/>
  <c r="J26" i="101" s="1"/>
  <c r="G26" i="102" s="1"/>
  <c r="J26" i="102" s="1"/>
  <c r="E26" i="103" s="1"/>
  <c r="G101" i="99"/>
  <c r="J101" i="99" s="1"/>
  <c r="G101" i="100" s="1"/>
  <c r="J101" i="100" s="1"/>
  <c r="G101" i="101" s="1"/>
  <c r="J101" i="101" s="1"/>
  <c r="G101" i="102" s="1"/>
  <c r="J101" i="102" s="1"/>
  <c r="E101" i="103" s="1"/>
  <c r="G92" i="99"/>
  <c r="J92" i="99" s="1"/>
  <c r="G92" i="100" s="1"/>
  <c r="J92" i="100" s="1"/>
  <c r="G92" i="101" s="1"/>
  <c r="J92" i="101" s="1"/>
  <c r="G92" i="102" s="1"/>
  <c r="J92" i="102" s="1"/>
  <c r="E92" i="103" s="1"/>
  <c r="G170" i="99"/>
  <c r="J170" i="99" s="1"/>
  <c r="G170" i="100" s="1"/>
  <c r="J170" i="100" s="1"/>
  <c r="G170" i="101" s="1"/>
  <c r="J170" i="101" s="1"/>
  <c r="G170" i="102" s="1"/>
  <c r="J170" i="102" s="1"/>
  <c r="E170" i="103" s="1"/>
  <c r="G166" i="99"/>
  <c r="J166" i="99" s="1"/>
  <c r="G166" i="100" s="1"/>
  <c r="J166" i="100" s="1"/>
  <c r="G166" i="101" s="1"/>
  <c r="J166" i="101" s="1"/>
  <c r="G166" i="102" s="1"/>
  <c r="J166" i="102" s="1"/>
  <c r="E166" i="103" s="1"/>
  <c r="G24" i="99"/>
  <c r="J24" i="99" s="1"/>
  <c r="G24" i="100" s="1"/>
  <c r="J24" i="100" s="1"/>
  <c r="G24" i="101" s="1"/>
  <c r="J24" i="101" s="1"/>
  <c r="G24" i="102" s="1"/>
  <c r="J24" i="102" s="1"/>
  <c r="E24" i="103" s="1"/>
  <c r="G61" i="99"/>
  <c r="J61" i="99" s="1"/>
  <c r="G61" i="100" s="1"/>
  <c r="J61" i="100" s="1"/>
  <c r="G61" i="101" s="1"/>
  <c r="J61" i="101" s="1"/>
  <c r="G61" i="102" s="1"/>
  <c r="J61" i="102" s="1"/>
  <c r="E61" i="103" s="1"/>
  <c r="G176" i="99"/>
  <c r="J176" i="99" s="1"/>
  <c r="G176" i="100" s="1"/>
  <c r="J176" i="100" s="1"/>
  <c r="G176" i="101" s="1"/>
  <c r="J176" i="101" s="1"/>
  <c r="G176" i="102" s="1"/>
  <c r="J176" i="102" s="1"/>
  <c r="E176" i="103" s="1"/>
  <c r="G138" i="99"/>
  <c r="J138" i="99" s="1"/>
  <c r="G138" i="100" s="1"/>
  <c r="J138" i="100" s="1"/>
  <c r="G138" i="101" s="1"/>
  <c r="J138" i="101" s="1"/>
  <c r="G138" i="102" s="1"/>
  <c r="J138" i="102" s="1"/>
  <c r="E138" i="103" s="1"/>
  <c r="G144" i="99"/>
  <c r="J144" i="99" s="1"/>
  <c r="G144" i="100" s="1"/>
  <c r="J144" i="100" s="1"/>
  <c r="G144" i="101" s="1"/>
  <c r="J144" i="101" s="1"/>
  <c r="G144" i="102" s="1"/>
  <c r="J144" i="102" s="1"/>
  <c r="E144" i="103" s="1"/>
  <c r="G22" i="99"/>
  <c r="J22" i="99" s="1"/>
  <c r="G22" i="100" s="1"/>
  <c r="J22" i="100" s="1"/>
  <c r="G22" i="101" s="1"/>
  <c r="J22" i="101" s="1"/>
  <c r="G22" i="102" s="1"/>
  <c r="J22" i="102" s="1"/>
  <c r="E22" i="103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E25" i="103" s="1"/>
  <c r="G163" i="99"/>
  <c r="J163" i="99" s="1"/>
  <c r="G163" i="100" s="1"/>
  <c r="J163" i="100" s="1"/>
  <c r="G163" i="101" s="1"/>
  <c r="J163" i="101" s="1"/>
  <c r="G163" i="102" s="1"/>
  <c r="J163" i="102" s="1"/>
  <c r="E163" i="103" s="1"/>
  <c r="G79" i="99"/>
  <c r="J79" i="99" s="1"/>
  <c r="G79" i="100" s="1"/>
  <c r="J79" i="100" s="1"/>
  <c r="G79" i="101" s="1"/>
  <c r="J79" i="101" s="1"/>
  <c r="G79" i="102" s="1"/>
  <c r="J79" i="102" s="1"/>
  <c r="E79" i="103" s="1"/>
  <c r="G100" i="99"/>
  <c r="J100" i="99" s="1"/>
  <c r="G100" i="100" s="1"/>
  <c r="J100" i="100" s="1"/>
  <c r="G100" i="101" s="1"/>
  <c r="J100" i="101" s="1"/>
  <c r="G100" i="102" s="1"/>
  <c r="J100" i="102" s="1"/>
  <c r="E100" i="103" s="1"/>
  <c r="G180" i="99"/>
  <c r="J180" i="99" s="1"/>
  <c r="G180" i="100" s="1"/>
  <c r="J180" i="100" s="1"/>
  <c r="G180" i="101" s="1"/>
  <c r="J180" i="101" s="1"/>
  <c r="G180" i="102" s="1"/>
  <c r="J180" i="102" s="1"/>
  <c r="E180" i="103" s="1"/>
  <c r="G72" i="99"/>
  <c r="J72" i="99" s="1"/>
  <c r="G72" i="100" s="1"/>
  <c r="J72" i="100" s="1"/>
  <c r="G72" i="101" s="1"/>
  <c r="J72" i="101" s="1"/>
  <c r="G72" i="102" s="1"/>
  <c r="J72" i="102" s="1"/>
  <c r="E72" i="103" s="1"/>
  <c r="G185" i="99"/>
  <c r="J185" i="99" s="1"/>
  <c r="G185" i="100" s="1"/>
  <c r="J185" i="100" s="1"/>
  <c r="G185" i="101" s="1"/>
  <c r="J185" i="101" s="1"/>
  <c r="G185" i="102" s="1"/>
  <c r="J185" i="102" s="1"/>
  <c r="E185" i="103" s="1"/>
  <c r="G139" i="99"/>
  <c r="J139" i="99" s="1"/>
  <c r="G139" i="100" s="1"/>
  <c r="J139" i="100" s="1"/>
  <c r="G139" i="101" s="1"/>
  <c r="J139" i="101" s="1"/>
  <c r="G139" i="102" s="1"/>
  <c r="J139" i="102" s="1"/>
  <c r="E139" i="103" s="1"/>
  <c r="G159" i="99"/>
  <c r="J159" i="99" s="1"/>
  <c r="G159" i="100" s="1"/>
  <c r="J159" i="100" s="1"/>
  <c r="G159" i="101" s="1"/>
  <c r="J159" i="101" s="1"/>
  <c r="G159" i="102" s="1"/>
  <c r="J159" i="102" s="1"/>
  <c r="E159" i="103" s="1"/>
  <c r="G146" i="99"/>
  <c r="J146" i="99" s="1"/>
  <c r="G146" i="100" s="1"/>
  <c r="J146" i="100" s="1"/>
  <c r="G146" i="101" s="1"/>
  <c r="J146" i="101" s="1"/>
  <c r="G146" i="102" s="1"/>
  <c r="J146" i="102" s="1"/>
  <c r="E146" i="103" s="1"/>
  <c r="G142" i="99"/>
  <c r="J142" i="99" s="1"/>
  <c r="G142" i="100" s="1"/>
  <c r="J142" i="100" s="1"/>
  <c r="G142" i="101" s="1"/>
  <c r="J142" i="101" s="1"/>
  <c r="G142" i="102" s="1"/>
  <c r="J142" i="102" s="1"/>
  <c r="E142" i="103" s="1"/>
  <c r="G215" i="99"/>
  <c r="J215" i="99" s="1"/>
  <c r="G215" i="100" s="1"/>
  <c r="J215" i="100" s="1"/>
  <c r="G215" i="101" s="1"/>
  <c r="J215" i="101" s="1"/>
  <c r="G215" i="102" s="1"/>
  <c r="J215" i="102" s="1"/>
  <c r="E215" i="103" s="1"/>
  <c r="G158" i="99"/>
  <c r="J158" i="99" s="1"/>
  <c r="G158" i="100" s="1"/>
  <c r="J158" i="100" s="1"/>
  <c r="G158" i="101" s="1"/>
  <c r="J158" i="101" s="1"/>
  <c r="G158" i="102" s="1"/>
  <c r="J158" i="102" s="1"/>
  <c r="E158" i="103" s="1"/>
  <c r="G145" i="99"/>
  <c r="J145" i="99" s="1"/>
  <c r="G145" i="100" s="1"/>
  <c r="J145" i="100" s="1"/>
  <c r="G145" i="101" s="1"/>
  <c r="J145" i="101" s="1"/>
  <c r="G145" i="102" s="1"/>
  <c r="J145" i="102" s="1"/>
  <c r="E145" i="103" s="1"/>
  <c r="G222" i="99"/>
  <c r="J222" i="99" s="1"/>
  <c r="G222" i="100" s="1"/>
  <c r="J222" i="100" s="1"/>
  <c r="G222" i="101" s="1"/>
  <c r="J222" i="101" s="1"/>
  <c r="G222" i="102" s="1"/>
  <c r="J222" i="102" s="1"/>
  <c r="E222" i="103" s="1"/>
  <c r="G220" i="99"/>
  <c r="J220" i="99" s="1"/>
  <c r="G220" i="100" s="1"/>
  <c r="J220" i="100" s="1"/>
  <c r="G220" i="101" s="1"/>
  <c r="J220" i="101" s="1"/>
  <c r="G220" i="102" s="1"/>
  <c r="J220" i="102" s="1"/>
  <c r="E220" i="103" s="1"/>
  <c r="G130" i="99"/>
  <c r="J130" i="99" s="1"/>
  <c r="G130" i="100" s="1"/>
  <c r="J130" i="100" s="1"/>
  <c r="G130" i="101" s="1"/>
  <c r="J130" i="101" s="1"/>
  <c r="G130" i="102" s="1"/>
  <c r="J130" i="102" s="1"/>
  <c r="E130" i="103" s="1"/>
  <c r="G184" i="99"/>
  <c r="J184" i="99" s="1"/>
  <c r="G184" i="100" s="1"/>
  <c r="J184" i="100" s="1"/>
  <c r="G184" i="101" s="1"/>
  <c r="J184" i="101" s="1"/>
  <c r="G184" i="102" s="1"/>
  <c r="J184" i="102" s="1"/>
  <c r="E184" i="103" s="1"/>
  <c r="G65" i="99"/>
  <c r="J65" i="99" s="1"/>
  <c r="G65" i="100" s="1"/>
  <c r="J65" i="100" s="1"/>
  <c r="G65" i="101" s="1"/>
  <c r="J65" i="101" s="1"/>
  <c r="G65" i="102" s="1"/>
  <c r="J65" i="102" s="1"/>
  <c r="E65" i="103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E164" i="103" s="1"/>
  <c r="G167" i="99"/>
  <c r="J167" i="99" s="1"/>
  <c r="G167" i="100" s="1"/>
  <c r="J167" i="100" s="1"/>
  <c r="G167" i="101" s="1"/>
  <c r="J167" i="101" s="1"/>
  <c r="G167" i="102" s="1"/>
  <c r="J167" i="102" s="1"/>
  <c r="E167" i="103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E162" i="103" s="1"/>
  <c r="G67" i="99"/>
  <c r="J67" i="99" s="1"/>
  <c r="G67" i="100" s="1"/>
  <c r="J67" i="100" s="1"/>
  <c r="G67" i="101" s="1"/>
  <c r="J67" i="101" s="1"/>
  <c r="G67" i="102" s="1"/>
  <c r="J67" i="102" s="1"/>
  <c r="E67" i="103" s="1"/>
  <c r="G121" i="99"/>
  <c r="J121" i="99" s="1"/>
  <c r="G121" i="100" s="1"/>
  <c r="J121" i="100" s="1"/>
  <c r="G121" i="101" s="1"/>
  <c r="J121" i="101" s="1"/>
  <c r="G121" i="102" s="1"/>
  <c r="J121" i="102" s="1"/>
  <c r="E121" i="103" s="1"/>
  <c r="G154" i="99"/>
  <c r="J154" i="99" s="1"/>
  <c r="G154" i="100" s="1"/>
  <c r="J154" i="100" s="1"/>
  <c r="G154" i="101" s="1"/>
  <c r="J154" i="101" s="1"/>
  <c r="G154" i="102" s="1"/>
  <c r="J154" i="102" s="1"/>
  <c r="E154" i="103" s="1"/>
  <c r="G120" i="99"/>
  <c r="J120" i="99" s="1"/>
  <c r="G120" i="100" s="1"/>
  <c r="J120" i="100" s="1"/>
  <c r="G120" i="101" s="1"/>
  <c r="J120" i="101" s="1"/>
  <c r="G120" i="102" s="1"/>
  <c r="J120" i="102" s="1"/>
  <c r="E120" i="103" s="1"/>
  <c r="G141" i="99"/>
  <c r="J141" i="99" s="1"/>
  <c r="G141" i="100" s="1"/>
  <c r="J141" i="100" s="1"/>
  <c r="G141" i="101" s="1"/>
  <c r="J141" i="101" s="1"/>
  <c r="G141" i="102" s="1"/>
  <c r="J141" i="102" s="1"/>
  <c r="E141" i="103" s="1"/>
  <c r="G168" i="99"/>
  <c r="J168" i="99" s="1"/>
  <c r="G168" i="100" s="1"/>
  <c r="J168" i="100" s="1"/>
  <c r="G168" i="101" s="1"/>
  <c r="J168" i="101" s="1"/>
  <c r="G168" i="102" s="1"/>
  <c r="J168" i="102" s="1"/>
  <c r="E168" i="103" s="1"/>
  <c r="G69" i="99"/>
  <c r="J69" i="99" s="1"/>
  <c r="G69" i="100" s="1"/>
  <c r="J69" i="100" s="1"/>
  <c r="G69" i="101" s="1"/>
  <c r="J69" i="101" s="1"/>
  <c r="G69" i="102" s="1"/>
  <c r="J69" i="102" s="1"/>
  <c r="E69" i="103" s="1"/>
  <c r="G172" i="99"/>
  <c r="J172" i="99" s="1"/>
  <c r="G172" i="100" s="1"/>
  <c r="J172" i="100" s="1"/>
  <c r="G172" i="101" s="1"/>
  <c r="J172" i="101" s="1"/>
  <c r="G172" i="102" s="1"/>
  <c r="J172" i="102" s="1"/>
  <c r="E172" i="103" s="1"/>
  <c r="G223" i="99"/>
  <c r="J223" i="99" s="1"/>
  <c r="G223" i="100" s="1"/>
  <c r="J223" i="100" s="1"/>
  <c r="G223" i="101" s="1"/>
  <c r="J223" i="101" s="1"/>
  <c r="G223" i="102" s="1"/>
  <c r="J223" i="102" s="1"/>
  <c r="E223" i="103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E123" i="103" s="1"/>
  <c r="G89" i="99"/>
  <c r="J89" i="99" s="1"/>
  <c r="G89" i="100" s="1"/>
  <c r="J89" i="100" s="1"/>
  <c r="G89" i="101" s="1"/>
  <c r="J89" i="101" s="1"/>
  <c r="G89" i="102" s="1"/>
  <c r="J89" i="102" s="1"/>
  <c r="E89" i="103" s="1"/>
  <c r="G118" i="99"/>
  <c r="J118" i="99" s="1"/>
  <c r="G118" i="100" s="1"/>
  <c r="J118" i="100" s="1"/>
  <c r="G118" i="101" s="1"/>
  <c r="J118" i="101" s="1"/>
  <c r="G118" i="102" s="1"/>
  <c r="J118" i="102" s="1"/>
  <c r="E118" i="103" s="1"/>
  <c r="G90" i="99"/>
  <c r="J90" i="99" s="1"/>
  <c r="G90" i="100" s="1"/>
  <c r="J90" i="100" s="1"/>
  <c r="G90" i="101" s="1"/>
  <c r="J90" i="101" s="1"/>
  <c r="G90" i="102" s="1"/>
  <c r="J90" i="102" s="1"/>
  <c r="E90" i="103" s="1"/>
  <c r="G91" i="99"/>
  <c r="J91" i="99" s="1"/>
  <c r="G91" i="100" s="1"/>
  <c r="J91" i="100" s="1"/>
  <c r="G91" i="101" s="1"/>
  <c r="J91" i="101" s="1"/>
  <c r="G91" i="102" s="1"/>
  <c r="J91" i="102" s="1"/>
  <c r="E91" i="103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E171" i="103" s="1"/>
  <c r="G230" i="99"/>
  <c r="J230" i="99" s="1"/>
  <c r="G68" i="99"/>
  <c r="J68" i="99" s="1"/>
  <c r="G68" i="100" s="1"/>
  <c r="J68" i="100" s="1"/>
  <c r="G68" i="101" s="1"/>
  <c r="J68" i="101" s="1"/>
  <c r="G68" i="102" s="1"/>
  <c r="J68" i="102" s="1"/>
  <c r="E68" i="103" s="1"/>
  <c r="G64" i="99"/>
  <c r="J64" i="99" s="1"/>
  <c r="G64" i="100" s="1"/>
  <c r="J64" i="100" s="1"/>
  <c r="G64" i="101" s="1"/>
  <c r="J64" i="101" s="1"/>
  <c r="G64" i="102" s="1"/>
  <c r="J64" i="102" s="1"/>
  <c r="E64" i="103" s="1"/>
  <c r="G183" i="99"/>
  <c r="J183" i="99" s="1"/>
  <c r="G183" i="100" s="1"/>
  <c r="J183" i="100" s="1"/>
  <c r="G183" i="101" s="1"/>
  <c r="J183" i="101" s="1"/>
  <c r="G183" i="102" s="1"/>
  <c r="J183" i="102" s="1"/>
  <c r="E183" i="103" s="1"/>
  <c r="G106" i="99"/>
  <c r="J106" i="99" s="1"/>
  <c r="G106" i="100" s="1"/>
  <c r="J106" i="100" s="1"/>
  <c r="G106" i="101" s="1"/>
  <c r="J106" i="101" s="1"/>
  <c r="G106" i="102" s="1"/>
  <c r="J106" i="102" s="1"/>
  <c r="E106" i="103" s="1"/>
  <c r="G66" i="99"/>
  <c r="J66" i="99" s="1"/>
  <c r="G66" i="100" s="1"/>
  <c r="J66" i="100" s="1"/>
  <c r="G66" i="101" s="1"/>
  <c r="J66" i="101" s="1"/>
  <c r="G66" i="102" s="1"/>
  <c r="J66" i="102" s="1"/>
  <c r="E66" i="103" s="1"/>
  <c r="G137" i="99"/>
  <c r="J137" i="99" s="1"/>
  <c r="G137" i="100" s="1"/>
  <c r="J137" i="100" s="1"/>
  <c r="G137" i="101" s="1"/>
  <c r="J137" i="101" s="1"/>
  <c r="G137" i="102" s="1"/>
  <c r="J137" i="102" s="1"/>
  <c r="E137" i="103" s="1"/>
  <c r="G81" i="99"/>
  <c r="J81" i="99" s="1"/>
  <c r="G81" i="100" s="1"/>
  <c r="J81" i="100" s="1"/>
  <c r="G81" i="101" s="1"/>
  <c r="J81" i="101" s="1"/>
  <c r="G81" i="102" s="1"/>
  <c r="J81" i="102" s="1"/>
  <c r="E81" i="103" s="1"/>
  <c r="G179" i="99"/>
  <c r="J179" i="99" s="1"/>
  <c r="G179" i="100" s="1"/>
  <c r="J179" i="100" s="1"/>
  <c r="G179" i="101" s="1"/>
  <c r="J179" i="101" s="1"/>
  <c r="G179" i="102" s="1"/>
  <c r="J179" i="102" s="1"/>
  <c r="E179" i="103" s="1"/>
  <c r="G99" i="99"/>
  <c r="J99" i="99" s="1"/>
  <c r="G99" i="100" s="1"/>
  <c r="J99" i="100" s="1"/>
  <c r="G99" i="101" s="1"/>
  <c r="J99" i="101" s="1"/>
  <c r="G99" i="102" s="1"/>
  <c r="J99" i="102" s="1"/>
  <c r="E99" i="103" s="1"/>
  <c r="G78" i="99"/>
  <c r="J78" i="99" s="1"/>
  <c r="G78" i="100" s="1"/>
  <c r="J78" i="100" s="1"/>
  <c r="G78" i="101" s="1"/>
  <c r="J78" i="101" s="1"/>
  <c r="G78" i="102" s="1"/>
  <c r="J78" i="102" s="1"/>
  <c r="E78" i="103" s="1"/>
  <c r="G192" i="99"/>
  <c r="J192" i="99" s="1"/>
  <c r="G192" i="100" s="1"/>
  <c r="J192" i="100" s="1"/>
  <c r="G192" i="101" s="1"/>
  <c r="J192" i="101" s="1"/>
  <c r="G192" i="102" s="1"/>
  <c r="J192" i="102" s="1"/>
  <c r="E192" i="103" s="1"/>
  <c r="G160" i="99"/>
  <c r="J160" i="99" s="1"/>
  <c r="G160" i="100" s="1"/>
  <c r="J160" i="100" s="1"/>
  <c r="G160" i="101" s="1"/>
  <c r="J160" i="101" s="1"/>
  <c r="G160" i="102" s="1"/>
  <c r="J160" i="102" s="1"/>
  <c r="E160" i="103" s="1"/>
  <c r="G95" i="99"/>
  <c r="J95" i="99" s="1"/>
  <c r="G95" i="100" s="1"/>
  <c r="J95" i="100" s="1"/>
  <c r="G95" i="101" s="1"/>
  <c r="J95" i="101" s="1"/>
  <c r="G95" i="102" s="1"/>
  <c r="J95" i="102" s="1"/>
  <c r="E95" i="103" s="1"/>
  <c r="G140" i="99"/>
  <c r="J140" i="99" s="1"/>
  <c r="G140" i="100" s="1"/>
  <c r="J140" i="100" s="1"/>
  <c r="G140" i="101" s="1"/>
  <c r="J140" i="101" s="1"/>
  <c r="G140" i="102" s="1"/>
  <c r="J140" i="102" s="1"/>
  <c r="E140" i="103" s="1"/>
  <c r="G80" i="99"/>
  <c r="J80" i="99" s="1"/>
  <c r="G80" i="100" s="1"/>
  <c r="J80" i="100" s="1"/>
  <c r="G80" i="101" s="1"/>
  <c r="J80" i="101" s="1"/>
  <c r="G80" i="102" s="1"/>
  <c r="J80" i="102" s="1"/>
  <c r="E80" i="103" s="1"/>
  <c r="G19" i="99"/>
  <c r="J19" i="99" s="1"/>
  <c r="G19" i="100" s="1"/>
  <c r="J19" i="100" s="1"/>
  <c r="G19" i="101" s="1"/>
  <c r="J19" i="101" s="1"/>
  <c r="G19" i="102" s="1"/>
  <c r="J19" i="102" s="1"/>
  <c r="E19" i="103" s="1"/>
  <c r="G21" i="99"/>
  <c r="J21" i="99" s="1"/>
  <c r="G21" i="100" s="1"/>
  <c r="J21" i="100" s="1"/>
  <c r="G21" i="101" s="1"/>
  <c r="J21" i="101" s="1"/>
  <c r="G21" i="102" s="1"/>
  <c r="J21" i="102" s="1"/>
  <c r="E21" i="103" s="1"/>
  <c r="G93" i="99"/>
  <c r="J93" i="99" s="1"/>
  <c r="G93" i="100" s="1"/>
  <c r="J93" i="100" s="1"/>
  <c r="G93" i="101" s="1"/>
  <c r="J93" i="101" s="1"/>
  <c r="G93" i="102" s="1"/>
  <c r="J93" i="102" s="1"/>
  <c r="E93" i="103" s="1"/>
  <c r="G77" i="99"/>
  <c r="J77" i="99" s="1"/>
  <c r="G77" i="100" s="1"/>
  <c r="J77" i="100" s="1"/>
  <c r="G77" i="101" s="1"/>
  <c r="J77" i="101" s="1"/>
  <c r="G77" i="102" s="1"/>
  <c r="J77" i="102" s="1"/>
  <c r="E77" i="103" s="1"/>
  <c r="G74" i="99"/>
  <c r="J74" i="99" s="1"/>
  <c r="G74" i="100" s="1"/>
  <c r="J74" i="100" s="1"/>
  <c r="G74" i="101" s="1"/>
  <c r="J74" i="101" s="1"/>
  <c r="G74" i="102" s="1"/>
  <c r="J74" i="102" s="1"/>
  <c r="E74" i="103" s="1"/>
  <c r="G189" i="79"/>
  <c r="J189" i="79" s="1"/>
  <c r="G189" i="82"/>
  <c r="J189" i="82" s="1"/>
  <c r="G189" i="90"/>
  <c r="J189" i="90" s="1"/>
  <c r="G189" i="91"/>
  <c r="J189" i="91" s="1"/>
  <c r="G189" i="86"/>
  <c r="J189" i="86" s="1"/>
  <c r="G189" i="85"/>
  <c r="J189" i="85" s="1"/>
  <c r="G189" i="93"/>
  <c r="J189" i="93" s="1"/>
  <c r="G189" i="83"/>
  <c r="J189" i="83" s="1"/>
  <c r="G189" i="94"/>
  <c r="J189" i="94" s="1"/>
  <c r="G189" i="80"/>
  <c r="J189" i="80" s="1"/>
  <c r="G189" i="88"/>
  <c r="J189" i="88" s="1"/>
  <c r="G189" i="95"/>
  <c r="J189" i="95" s="1"/>
  <c r="G189" i="87"/>
  <c r="J189" i="87" s="1"/>
  <c r="G189" i="81"/>
  <c r="J189" i="81" s="1"/>
  <c r="G189" i="89"/>
  <c r="J189" i="89" s="1"/>
  <c r="G189" i="74"/>
  <c r="J189" i="74" s="1"/>
  <c r="G189" i="84"/>
  <c r="J189" i="8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82"/>
  <c r="J187" i="82" s="1"/>
  <c r="G187" i="90"/>
  <c r="J187" i="90" s="1"/>
  <c r="G187" i="79"/>
  <c r="J187" i="79" s="1"/>
  <c r="G187" i="87"/>
  <c r="J187" i="87" s="1"/>
  <c r="G187" i="95"/>
  <c r="J187" i="95" s="1"/>
  <c r="G187" i="93"/>
  <c r="J187" i="93" s="1"/>
  <c r="G187" i="74"/>
  <c r="J187" i="74" s="1"/>
  <c r="G187" i="84"/>
  <c r="J187" i="84" s="1"/>
  <c r="G187" i="92"/>
  <c r="J187" i="92" s="1"/>
  <c r="G187" i="81"/>
  <c r="J187" i="81" s="1"/>
  <c r="G187" i="89"/>
  <c r="J187" i="89" s="1"/>
  <c r="G258" i="97"/>
  <c r="J258" i="97" s="1"/>
  <c r="G187" i="78"/>
  <c r="J187" i="78" s="1"/>
  <c r="G187" i="86"/>
  <c r="J187" i="86" s="1"/>
  <c r="G187" i="94"/>
  <c r="J187" i="94" s="1"/>
  <c r="G187" i="83"/>
  <c r="J187" i="83" s="1"/>
  <c r="G187" i="91"/>
  <c r="J187" i="91" s="1"/>
  <c r="G187" i="85"/>
  <c r="J187" i="85" s="1"/>
  <c r="G187" i="80"/>
  <c r="J187" i="80" s="1"/>
  <c r="G187" i="88"/>
  <c r="J187" i="88" s="1"/>
  <c r="G187" i="96"/>
  <c r="J187" i="96" s="1"/>
  <c r="G187" i="97" s="1"/>
  <c r="J187" i="97" s="1"/>
  <c r="G32" i="98"/>
  <c r="J32" i="98" s="1"/>
  <c r="G44" i="98"/>
  <c r="J44" i="98" s="1"/>
  <c r="G42" i="98"/>
  <c r="J42" i="98" s="1"/>
  <c r="G105" i="83"/>
  <c r="J105" i="83" s="1"/>
  <c r="G105" i="91"/>
  <c r="J105" i="91" s="1"/>
  <c r="G105" i="74"/>
  <c r="J105" i="74" s="1"/>
  <c r="E105" i="77" s="1"/>
  <c r="G105" i="77" s="1"/>
  <c r="J105" i="77" s="1"/>
  <c r="G105" i="84"/>
  <c r="J105" i="84" s="1"/>
  <c r="G105" i="92"/>
  <c r="J105" i="92" s="1"/>
  <c r="G105" i="82"/>
  <c r="J105" i="82" s="1"/>
  <c r="G105" i="85"/>
  <c r="J105" i="85" s="1"/>
  <c r="G105" i="93"/>
  <c r="J105" i="93" s="1"/>
  <c r="G105" i="78"/>
  <c r="J105" i="78" s="1"/>
  <c r="G105" i="86"/>
  <c r="J105" i="86" s="1"/>
  <c r="G105" i="94"/>
  <c r="J105" i="94" s="1"/>
  <c r="G105" i="79"/>
  <c r="J105" i="79" s="1"/>
  <c r="G105" i="87"/>
  <c r="J105" i="87" s="1"/>
  <c r="G105" i="95"/>
  <c r="G105" i="88"/>
  <c r="J105" i="88" s="1"/>
  <c r="G105" i="90"/>
  <c r="J105" i="90" s="1"/>
  <c r="G256" i="97"/>
  <c r="J256" i="97" s="1"/>
  <c r="G105" i="81"/>
  <c r="J105" i="81" s="1"/>
  <c r="G105" i="89"/>
  <c r="J105" i="89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254" i="95"/>
  <c r="J254" i="95" s="1"/>
  <c r="G103" i="95"/>
  <c r="J103" i="95" s="1"/>
  <c r="G82" i="95"/>
  <c r="J82" i="95" s="1"/>
  <c r="G219" i="77"/>
  <c r="J219" i="77" s="1"/>
  <c r="G5" i="82"/>
  <c r="J5" i="82" s="1"/>
  <c r="G186" i="97"/>
  <c r="J186" i="97" s="1"/>
  <c r="G189" i="97"/>
  <c r="J189" i="97" s="1"/>
  <c r="G233" i="97"/>
  <c r="J233" i="97" s="1"/>
  <c r="G255" i="97"/>
  <c r="J255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G105" i="96" l="1"/>
  <c r="J105" i="96" s="1"/>
  <c r="G105" i="97" s="1"/>
  <c r="J105" i="97" s="1"/>
  <c r="J105" i="95"/>
  <c r="G6" i="96"/>
  <c r="J6" i="96" s="1"/>
  <c r="J6" i="95"/>
  <c r="E189" i="77"/>
  <c r="G189" i="77" s="1"/>
  <c r="J189" i="77" s="1"/>
  <c r="E187" i="77"/>
  <c r="G187" i="77" s="1"/>
  <c r="J187" i="77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36" i="98"/>
  <c r="J236" i="98" s="1"/>
  <c r="G228" i="98"/>
  <c r="J228" i="98" s="1"/>
  <c r="G240" i="106"/>
  <c r="J240" i="106" s="1"/>
  <c r="G259" i="106"/>
  <c r="J259" i="106" s="1"/>
  <c r="G232" i="106"/>
  <c r="J232" i="106" s="1"/>
  <c r="G224" i="100"/>
  <c r="J224" i="100" s="1"/>
  <c r="G224" i="101" s="1"/>
  <c r="J224" i="101" s="1"/>
  <c r="G241" i="100"/>
  <c r="J241" i="100" s="1"/>
  <c r="G230" i="100"/>
  <c r="J230" i="100" s="1"/>
  <c r="G238" i="100"/>
  <c r="J238" i="100" s="1"/>
  <c r="G225" i="100"/>
  <c r="J225" i="100" s="1"/>
  <c r="G225" i="101" s="1"/>
  <c r="J225" i="101" s="1"/>
  <c r="G242" i="101"/>
  <c r="J242" i="101" s="1"/>
  <c r="G234" i="96"/>
  <c r="J234" i="96" s="1"/>
  <c r="G242" i="97"/>
  <c r="J242" i="97" s="1"/>
  <c r="G253" i="97"/>
  <c r="J253" i="97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E41" i="103" s="1"/>
  <c r="G59" i="99"/>
  <c r="J59" i="99" s="1"/>
  <c r="G59" i="100" s="1"/>
  <c r="J59" i="100" s="1"/>
  <c r="G59" i="101" s="1"/>
  <c r="J59" i="101" s="1"/>
  <c r="G59" i="102" s="1"/>
  <c r="J59" i="102" s="1"/>
  <c r="E59" i="103" s="1"/>
  <c r="G105" i="80"/>
  <c r="J105" i="80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E43" i="103" s="1"/>
  <c r="G56" i="99"/>
  <c r="J56" i="99" s="1"/>
  <c r="G56" i="100" s="1"/>
  <c r="J56" i="100" s="1"/>
  <c r="G56" i="101" s="1"/>
  <c r="J56" i="101" s="1"/>
  <c r="G56" i="102" s="1"/>
  <c r="J56" i="102" s="1"/>
  <c r="E56" i="103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E51" i="103" s="1"/>
  <c r="G54" i="99"/>
  <c r="J54" i="99" s="1"/>
  <c r="G54" i="100" s="1"/>
  <c r="J54" i="100" s="1"/>
  <c r="G54" i="101" s="1"/>
  <c r="J54" i="101" s="1"/>
  <c r="G54" i="102" s="1"/>
  <c r="J54" i="102" s="1"/>
  <c r="E54" i="103" s="1"/>
  <c r="G96" i="99"/>
  <c r="J96" i="99" s="1"/>
  <c r="G96" i="100" s="1"/>
  <c r="J96" i="100" s="1"/>
  <c r="G96" i="101" s="1"/>
  <c r="J96" i="101" s="1"/>
  <c r="G96" i="102" s="1"/>
  <c r="J96" i="102" s="1"/>
  <c r="E96" i="103" s="1"/>
  <c r="G33" i="99"/>
  <c r="J33" i="99" s="1"/>
  <c r="G33" i="100" s="1"/>
  <c r="J33" i="100" s="1"/>
  <c r="G33" i="101" s="1"/>
  <c r="J33" i="101" s="1"/>
  <c r="G33" i="102" s="1"/>
  <c r="J33" i="102" s="1"/>
  <c r="E33" i="103" s="1"/>
  <c r="G38" i="99"/>
  <c r="J38" i="99" s="1"/>
  <c r="G38" i="100" s="1"/>
  <c r="J38" i="100" s="1"/>
  <c r="G38" i="101" s="1"/>
  <c r="J38" i="101" s="1"/>
  <c r="G38" i="102" s="1"/>
  <c r="J38" i="102" s="1"/>
  <c r="E38" i="103" s="1"/>
  <c r="G49" i="99"/>
  <c r="J49" i="99" s="1"/>
  <c r="G49" i="100" s="1"/>
  <c r="J49" i="100" s="1"/>
  <c r="G49" i="101" s="1"/>
  <c r="J49" i="101" s="1"/>
  <c r="G49" i="102" s="1"/>
  <c r="J49" i="102" s="1"/>
  <c r="E49" i="103" s="1"/>
  <c r="G42" i="99"/>
  <c r="J42" i="99" s="1"/>
  <c r="G42" i="100" s="1"/>
  <c r="J42" i="100" s="1"/>
  <c r="G42" i="101" s="1"/>
  <c r="J42" i="101" s="1"/>
  <c r="G42" i="102" s="1"/>
  <c r="J42" i="102" s="1"/>
  <c r="E42" i="103" s="1"/>
  <c r="G58" i="99"/>
  <c r="J58" i="99" s="1"/>
  <c r="G58" i="100" s="1"/>
  <c r="J58" i="100" s="1"/>
  <c r="G58" i="101" s="1"/>
  <c r="J58" i="101" s="1"/>
  <c r="G58" i="102" s="1"/>
  <c r="J58" i="102" s="1"/>
  <c r="E58" i="103" s="1"/>
  <c r="G28" i="99"/>
  <c r="J28" i="99" s="1"/>
  <c r="G28" i="100" s="1"/>
  <c r="J28" i="100" s="1"/>
  <c r="G28" i="101" s="1"/>
  <c r="J28" i="101" s="1"/>
  <c r="G28" i="102" s="1"/>
  <c r="J28" i="102" s="1"/>
  <c r="E28" i="103" s="1"/>
  <c r="G34" i="99"/>
  <c r="J34" i="99" s="1"/>
  <c r="G34" i="100" s="1"/>
  <c r="J34" i="100" s="1"/>
  <c r="G34" i="101" s="1"/>
  <c r="J34" i="101" s="1"/>
  <c r="G34" i="102" s="1"/>
  <c r="J34" i="102" s="1"/>
  <c r="E34" i="103" s="1"/>
  <c r="G44" i="99"/>
  <c r="J44" i="99" s="1"/>
  <c r="G44" i="100" s="1"/>
  <c r="J44" i="100" s="1"/>
  <c r="G44" i="101" s="1"/>
  <c r="J44" i="101" s="1"/>
  <c r="G44" i="102" s="1"/>
  <c r="J44" i="102" s="1"/>
  <c r="E44" i="103" s="1"/>
  <c r="G52" i="99"/>
  <c r="J52" i="99" s="1"/>
  <c r="G52" i="100" s="1"/>
  <c r="J52" i="100" s="1"/>
  <c r="G52" i="101" s="1"/>
  <c r="J52" i="101" s="1"/>
  <c r="G52" i="102" s="1"/>
  <c r="J52" i="102" s="1"/>
  <c r="E52" i="103" s="1"/>
  <c r="G36" i="99"/>
  <c r="J36" i="99" s="1"/>
  <c r="G36" i="100" s="1"/>
  <c r="J36" i="100" s="1"/>
  <c r="G36" i="101" s="1"/>
  <c r="J36" i="101" s="1"/>
  <c r="G36" i="102" s="1"/>
  <c r="J36" i="102" s="1"/>
  <c r="E36" i="103" s="1"/>
  <c r="G55" i="99"/>
  <c r="J55" i="99" s="1"/>
  <c r="G55" i="100" s="1"/>
  <c r="J55" i="100" s="1"/>
  <c r="G55" i="101" s="1"/>
  <c r="J55" i="101" s="1"/>
  <c r="G55" i="102" s="1"/>
  <c r="J55" i="102" s="1"/>
  <c r="E55" i="103" s="1"/>
  <c r="G221" i="99"/>
  <c r="J221" i="99" s="1"/>
  <c r="G221" i="100" s="1"/>
  <c r="J221" i="100" s="1"/>
  <c r="G221" i="101" s="1"/>
  <c r="J221" i="101" s="1"/>
  <c r="G221" i="102" s="1"/>
  <c r="J221" i="102" s="1"/>
  <c r="E221" i="103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E48" i="103" s="1"/>
  <c r="G165" i="99"/>
  <c r="J165" i="99" s="1"/>
  <c r="G165" i="100" s="1"/>
  <c r="J165" i="100" s="1"/>
  <c r="G165" i="101" s="1"/>
  <c r="J165" i="101" s="1"/>
  <c r="G165" i="102" s="1"/>
  <c r="J165" i="102" s="1"/>
  <c r="E165" i="103" s="1"/>
  <c r="G161" i="99"/>
  <c r="J161" i="99" s="1"/>
  <c r="G161" i="100" s="1"/>
  <c r="J161" i="100" s="1"/>
  <c r="G161" i="101" s="1"/>
  <c r="J161" i="101" s="1"/>
  <c r="G161" i="102" s="1"/>
  <c r="J161" i="102" s="1"/>
  <c r="E161" i="103" s="1"/>
  <c r="G29" i="99"/>
  <c r="J29" i="99" s="1"/>
  <c r="G29" i="100" s="1"/>
  <c r="J29" i="100" s="1"/>
  <c r="G29" i="101" s="1"/>
  <c r="J29" i="101" s="1"/>
  <c r="G29" i="102" s="1"/>
  <c r="J29" i="102" s="1"/>
  <c r="E29" i="103" s="1"/>
  <c r="G122" i="99"/>
  <c r="J122" i="99" s="1"/>
  <c r="G122" i="100" s="1"/>
  <c r="J122" i="100" s="1"/>
  <c r="G122" i="101" s="1"/>
  <c r="J122" i="101" s="1"/>
  <c r="G122" i="102" s="1"/>
  <c r="J122" i="102" s="1"/>
  <c r="E122" i="103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E32" i="103" s="1"/>
  <c r="G27" i="99"/>
  <c r="J27" i="99" s="1"/>
  <c r="G27" i="100" s="1"/>
  <c r="J27" i="100" s="1"/>
  <c r="G27" i="101" s="1"/>
  <c r="J27" i="101" s="1"/>
  <c r="G27" i="102" s="1"/>
  <c r="J27" i="102" s="1"/>
  <c r="E27" i="103" s="1"/>
  <c r="G50" i="99"/>
  <c r="J50" i="99" s="1"/>
  <c r="G50" i="100" s="1"/>
  <c r="J50" i="100" s="1"/>
  <c r="G50" i="101" s="1"/>
  <c r="J50" i="101" s="1"/>
  <c r="G50" i="102" s="1"/>
  <c r="J50" i="102" s="1"/>
  <c r="E50" i="103" s="1"/>
  <c r="G40" i="99"/>
  <c r="J40" i="99" s="1"/>
  <c r="G40" i="100" s="1"/>
  <c r="J40" i="100" s="1"/>
  <c r="G40" i="101" s="1"/>
  <c r="J40" i="101" s="1"/>
  <c r="G40" i="102" s="1"/>
  <c r="J40" i="102" s="1"/>
  <c r="E40" i="103" s="1"/>
  <c r="G119" i="99"/>
  <c r="J119" i="99" s="1"/>
  <c r="G119" i="100" s="1"/>
  <c r="J119" i="100" s="1"/>
  <c r="G119" i="101" s="1"/>
  <c r="J119" i="101" s="1"/>
  <c r="G119" i="102" s="1"/>
  <c r="J119" i="102" s="1"/>
  <c r="E119" i="103" s="1"/>
  <c r="G189" i="78"/>
  <c r="J189" i="78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E30" i="103" s="1"/>
  <c r="G46" i="99"/>
  <c r="J46" i="99" s="1"/>
  <c r="G46" i="100" s="1"/>
  <c r="J46" i="100" s="1"/>
  <c r="G46" i="101" s="1"/>
  <c r="J46" i="101" s="1"/>
  <c r="G46" i="102" s="1"/>
  <c r="J46" i="102" s="1"/>
  <c r="E46" i="103" s="1"/>
  <c r="G37" i="99"/>
  <c r="J37" i="99" s="1"/>
  <c r="G37" i="100" s="1"/>
  <c r="J37" i="100" s="1"/>
  <c r="G37" i="101" s="1"/>
  <c r="J37" i="101" s="1"/>
  <c r="G37" i="102" s="1"/>
  <c r="J37" i="102" s="1"/>
  <c r="E37" i="103" s="1"/>
  <c r="G57" i="99"/>
  <c r="J57" i="99" s="1"/>
  <c r="G57" i="100" s="1"/>
  <c r="J57" i="100" s="1"/>
  <c r="G57" i="101" s="1"/>
  <c r="J57" i="101" s="1"/>
  <c r="G57" i="102" s="1"/>
  <c r="J57" i="102" s="1"/>
  <c r="E57" i="103" s="1"/>
  <c r="G31" i="99"/>
  <c r="J31" i="99" s="1"/>
  <c r="G31" i="100" s="1"/>
  <c r="J31" i="100" s="1"/>
  <c r="G31" i="101" s="1"/>
  <c r="J31" i="101" s="1"/>
  <c r="G31" i="102" s="1"/>
  <c r="J31" i="102" s="1"/>
  <c r="E31" i="103" s="1"/>
  <c r="G214" i="98"/>
  <c r="J214" i="98" s="1"/>
  <c r="G6" i="97"/>
  <c r="J6" i="97" s="1"/>
  <c r="G15" i="97"/>
  <c r="J15" i="97" s="1"/>
  <c r="G82" i="96"/>
  <c r="J82" i="96" s="1"/>
  <c r="G219" i="78"/>
  <c r="J219" i="78" s="1"/>
  <c r="G254" i="96"/>
  <c r="J254" i="96" s="1"/>
  <c r="G103" i="96"/>
  <c r="J103" i="96" s="1"/>
  <c r="G131" i="94"/>
  <c r="J131" i="94" s="1"/>
  <c r="G134" i="94"/>
  <c r="J134" i="94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G207" i="98"/>
  <c r="J207" i="98" s="1"/>
  <c r="G189" i="98"/>
  <c r="J189" i="98" s="1"/>
  <c r="G188" i="98"/>
  <c r="J188" i="98" s="1"/>
  <c r="G256" i="98"/>
  <c r="J256" i="98" s="1"/>
  <c r="G105" i="98"/>
  <c r="J105" i="98" s="1"/>
  <c r="G258" i="98"/>
  <c r="J258" i="98" s="1"/>
  <c r="G187" i="98"/>
  <c r="J187" i="98" s="1"/>
  <c r="G255" i="98"/>
  <c r="J255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G32" i="103" l="1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E88" i="103" s="1"/>
  <c r="G224" i="102"/>
  <c r="J224" i="102" s="1"/>
  <c r="E224" i="103" s="1"/>
  <c r="G241" i="102"/>
  <c r="J241" i="102" s="1"/>
  <c r="E241" i="103" s="1"/>
  <c r="G240" i="107"/>
  <c r="J240" i="107" s="1"/>
  <c r="G259" i="107"/>
  <c r="J259" i="107" s="1"/>
  <c r="G232" i="107"/>
  <c r="J232" i="107" s="1"/>
  <c r="G234" i="97"/>
  <c r="J234" i="97" s="1"/>
  <c r="G242" i="98"/>
  <c r="J242" i="98" s="1"/>
  <c r="G225" i="102"/>
  <c r="J225" i="102" s="1"/>
  <c r="E225" i="103" s="1"/>
  <c r="G236" i="99"/>
  <c r="J236" i="99" s="1"/>
  <c r="G228" i="99"/>
  <c r="J228" i="99" s="1"/>
  <c r="G230" i="101"/>
  <c r="J230" i="101" s="1"/>
  <c r="G238" i="101"/>
  <c r="J238" i="101" s="1"/>
  <c r="G227" i="101"/>
  <c r="J227" i="101" s="1"/>
  <c r="G235" i="101"/>
  <c r="J235" i="101" s="1"/>
  <c r="G259" i="97"/>
  <c r="J259" i="97" s="1"/>
  <c r="G253" i="98"/>
  <c r="J253" i="98" s="1"/>
  <c r="G188" i="94"/>
  <c r="J188" i="94" s="1"/>
  <c r="G188" i="85"/>
  <c r="J188" i="85" s="1"/>
  <c r="G188" i="81"/>
  <c r="J188" i="81" s="1"/>
  <c r="G188" i="79"/>
  <c r="J188" i="79" s="1"/>
  <c r="G188" i="87"/>
  <c r="J188" i="87" s="1"/>
  <c r="G188" i="93"/>
  <c r="J188" i="93" s="1"/>
  <c r="G188" i="95"/>
  <c r="J188" i="95" s="1"/>
  <c r="G188" i="89"/>
  <c r="J188" i="89" s="1"/>
  <c r="G188" i="83"/>
  <c r="J188" i="83" s="1"/>
  <c r="G188" i="82"/>
  <c r="J188" i="82" s="1"/>
  <c r="G188" i="91"/>
  <c r="J188" i="91" s="1"/>
  <c r="G188" i="74"/>
  <c r="J188" i="74" s="1"/>
  <c r="G188" i="80"/>
  <c r="J188" i="80" s="1"/>
  <c r="G188" i="88"/>
  <c r="J188" i="88" s="1"/>
  <c r="G188" i="78"/>
  <c r="J188" i="78" s="1"/>
  <c r="G188" i="84"/>
  <c r="J188" i="84" s="1"/>
  <c r="G188" i="90"/>
  <c r="J188" i="90" s="1"/>
  <c r="G188" i="92"/>
  <c r="J188" i="92" s="1"/>
  <c r="G188" i="86"/>
  <c r="J188" i="86" s="1"/>
  <c r="G174" i="97"/>
  <c r="J174" i="97" s="1"/>
  <c r="G207" i="83"/>
  <c r="J207" i="83" s="1"/>
  <c r="G173" i="97"/>
  <c r="J173" i="97" s="1"/>
  <c r="G207" i="78"/>
  <c r="J207" i="78" s="1"/>
  <c r="G207" i="92"/>
  <c r="J207" i="92" s="1"/>
  <c r="G207" i="94"/>
  <c r="J207" i="94" s="1"/>
  <c r="G207" i="86"/>
  <c r="J207" i="86" s="1"/>
  <c r="G207" i="85"/>
  <c r="J207" i="85" s="1"/>
  <c r="G207" i="93"/>
  <c r="J207" i="93" s="1"/>
  <c r="G207" i="74"/>
  <c r="J207" i="74" s="1"/>
  <c r="E207" i="77" s="1"/>
  <c r="G207" i="77" s="1"/>
  <c r="J207" i="77" s="1"/>
  <c r="G207" i="82"/>
  <c r="J207" i="82" s="1"/>
  <c r="G207" i="79"/>
  <c r="J207" i="79" s="1"/>
  <c r="G207" i="90"/>
  <c r="J207" i="90" s="1"/>
  <c r="G207" i="81"/>
  <c r="J207" i="81" s="1"/>
  <c r="G207" i="87"/>
  <c r="J207" i="87" s="1"/>
  <c r="G207" i="80"/>
  <c r="J207" i="80" s="1"/>
  <c r="G207" i="89"/>
  <c r="J207" i="89" s="1"/>
  <c r="G207" i="95"/>
  <c r="G207" i="88"/>
  <c r="J207" i="88" s="1"/>
  <c r="G207" i="91"/>
  <c r="J207" i="91" s="1"/>
  <c r="G102" i="97"/>
  <c r="J102" i="97" s="1"/>
  <c r="G53" i="101"/>
  <c r="J53" i="101" s="1"/>
  <c r="G53" i="102" s="1"/>
  <c r="J53" i="102" s="1"/>
  <c r="E53" i="103" s="1"/>
  <c r="G47" i="101"/>
  <c r="J47" i="101" s="1"/>
  <c r="G47" i="102" s="1"/>
  <c r="J47" i="102" s="1"/>
  <c r="E47" i="103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E214" i="103" s="1"/>
  <c r="G76" i="89"/>
  <c r="J76" i="89" s="1"/>
  <c r="G76" i="74"/>
  <c r="J76" i="74" s="1"/>
  <c r="E76" i="77" s="1"/>
  <c r="G76" i="84"/>
  <c r="J76" i="84" s="1"/>
  <c r="G76" i="92"/>
  <c r="J76" i="92" s="1"/>
  <c r="G76" i="85"/>
  <c r="J76" i="85" s="1"/>
  <c r="G76" i="95"/>
  <c r="J76" i="95" s="1"/>
  <c r="G76" i="77"/>
  <c r="J76" i="77" s="1"/>
  <c r="G76" i="93"/>
  <c r="J76" i="93" s="1"/>
  <c r="G82" i="97"/>
  <c r="J82" i="97" s="1"/>
  <c r="G76" i="81"/>
  <c r="J76" i="81" s="1"/>
  <c r="G76" i="82"/>
  <c r="J76" i="82" s="1"/>
  <c r="G76" i="88"/>
  <c r="J76" i="88" s="1"/>
  <c r="G76" i="83"/>
  <c r="J76" i="83" s="1"/>
  <c r="G76" i="91"/>
  <c r="J76" i="91" s="1"/>
  <c r="G76" i="102"/>
  <c r="J76" i="102" s="1"/>
  <c r="G76" i="78"/>
  <c r="J76" i="78" s="1"/>
  <c r="G76" i="86"/>
  <c r="J76" i="86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254" i="97"/>
  <c r="J254" i="97" s="1"/>
  <c r="G103" i="97"/>
  <c r="J103" i="97" s="1"/>
  <c r="G218" i="78"/>
  <c r="J218" i="78" s="1"/>
  <c r="G200" i="78"/>
  <c r="J200" i="78" s="1"/>
  <c r="G217" i="78"/>
  <c r="J217" i="78" s="1"/>
  <c r="G5" i="84"/>
  <c r="J5" i="84" s="1"/>
  <c r="G189" i="99"/>
  <c r="J189" i="99" s="1"/>
  <c r="G186" i="99"/>
  <c r="J186" i="99" s="1"/>
  <c r="G207" i="99"/>
  <c r="J207" i="99" s="1"/>
  <c r="G255" i="99"/>
  <c r="J255" i="99" s="1"/>
  <c r="G104" i="99"/>
  <c r="J104" i="99" s="1"/>
  <c r="G258" i="99"/>
  <c r="J258" i="99" s="1"/>
  <c r="G187" i="99"/>
  <c r="J187" i="99" s="1"/>
  <c r="G233" i="99"/>
  <c r="J233" i="99" s="1"/>
  <c r="G256" i="99"/>
  <c r="J25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E76" i="103" l="1"/>
  <c r="G76" i="103" s="1"/>
  <c r="J76" i="103" s="1"/>
  <c r="G76" i="104" s="1"/>
  <c r="J76" i="104" s="1"/>
  <c r="G207" i="96"/>
  <c r="J207" i="96" s="1"/>
  <c r="G207" i="97" s="1"/>
  <c r="J207" i="97" s="1"/>
  <c r="J207" i="95"/>
  <c r="E188" i="77"/>
  <c r="G188" i="77" s="1"/>
  <c r="J188" i="77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242" i="103"/>
  <c r="J242" i="103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1" i="103"/>
  <c r="J241" i="103" s="1"/>
  <c r="G57" i="107"/>
  <c r="J57" i="107" s="1"/>
  <c r="G86" i="102"/>
  <c r="J86" i="102" s="1"/>
  <c r="E86" i="103" s="1"/>
  <c r="G87" i="102"/>
  <c r="J87" i="102" s="1"/>
  <c r="E87" i="103" s="1"/>
  <c r="G225" i="103"/>
  <c r="J225" i="103" s="1"/>
  <c r="G227" i="102"/>
  <c r="J227" i="102" s="1"/>
  <c r="E227" i="103" s="1"/>
  <c r="G235" i="102"/>
  <c r="J235" i="102" s="1"/>
  <c r="E235" i="103" s="1"/>
  <c r="G234" i="98"/>
  <c r="J234" i="98" s="1"/>
  <c r="G242" i="99"/>
  <c r="J242" i="99" s="1"/>
  <c r="G230" i="102"/>
  <c r="J230" i="102" s="1"/>
  <c r="E230" i="103" s="1"/>
  <c r="G238" i="102"/>
  <c r="J238" i="102" s="1"/>
  <c r="E238" i="103" s="1"/>
  <c r="G228" i="100"/>
  <c r="J228" i="100" s="1"/>
  <c r="G236" i="100"/>
  <c r="J236" i="100" s="1"/>
  <c r="G224" i="103"/>
  <c r="J224" i="103" s="1"/>
  <c r="G253" i="99"/>
  <c r="J253" i="99" s="1"/>
  <c r="G259" i="98"/>
  <c r="J259" i="98" s="1"/>
  <c r="G173" i="98"/>
  <c r="J173" i="98" s="1"/>
  <c r="G174" i="98"/>
  <c r="J174" i="98" s="1"/>
  <c r="G207" i="84"/>
  <c r="J207" i="84" s="1"/>
  <c r="G103" i="98"/>
  <c r="J103" i="98" s="1"/>
  <c r="G102" i="98"/>
  <c r="J102" i="98" s="1"/>
  <c r="G76" i="79"/>
  <c r="J76" i="79" s="1"/>
  <c r="G76" i="80" s="1"/>
  <c r="J76" i="80" s="1"/>
  <c r="G7" i="99"/>
  <c r="J7" i="99" s="1"/>
  <c r="G7" i="100" s="1"/>
  <c r="J7" i="100" s="1"/>
  <c r="G7" i="101" s="1"/>
  <c r="J7" i="101" s="1"/>
  <c r="G7" i="102" s="1"/>
  <c r="J7" i="102" s="1"/>
  <c r="E7" i="103" s="1"/>
  <c r="G15" i="99"/>
  <c r="J15" i="99" s="1"/>
  <c r="G15" i="100" s="1"/>
  <c r="J15" i="100" s="1"/>
  <c r="G15" i="101" s="1"/>
  <c r="J15" i="101" s="1"/>
  <c r="G15" i="102" s="1"/>
  <c r="J15" i="102" s="1"/>
  <c r="E15" i="103" s="1"/>
  <c r="G14" i="99"/>
  <c r="J14" i="99" s="1"/>
  <c r="G14" i="100" s="1"/>
  <c r="J14" i="100" s="1"/>
  <c r="G14" i="101" s="1"/>
  <c r="J14" i="101" s="1"/>
  <c r="G14" i="102" s="1"/>
  <c r="J14" i="102" s="1"/>
  <c r="E14" i="103" s="1"/>
  <c r="G16" i="99"/>
  <c r="J16" i="99" s="1"/>
  <c r="G16" i="100" s="1"/>
  <c r="J16" i="100" s="1"/>
  <c r="G16" i="101" s="1"/>
  <c r="J16" i="101" s="1"/>
  <c r="G16" i="102" s="1"/>
  <c r="J16" i="102" s="1"/>
  <c r="E16" i="103" s="1"/>
  <c r="G13" i="99"/>
  <c r="J13" i="99" s="1"/>
  <c r="G13" i="100" s="1"/>
  <c r="J13" i="100" s="1"/>
  <c r="G13" i="101" s="1"/>
  <c r="J13" i="101" s="1"/>
  <c r="G13" i="102" s="1"/>
  <c r="J13" i="102" s="1"/>
  <c r="E13" i="103" s="1"/>
  <c r="G6" i="99"/>
  <c r="J6" i="99" s="1"/>
  <c r="G6" i="100" s="1"/>
  <c r="J6" i="100" s="1"/>
  <c r="G6" i="101" s="1"/>
  <c r="J6" i="101" s="1"/>
  <c r="G6" i="102" s="1"/>
  <c r="J6" i="102" s="1"/>
  <c r="E6" i="103" s="1"/>
  <c r="G8" i="99"/>
  <c r="J8" i="99" s="1"/>
  <c r="G8" i="100" s="1"/>
  <c r="J8" i="100" s="1"/>
  <c r="G8" i="101" s="1"/>
  <c r="J8" i="101" s="1"/>
  <c r="G8" i="102" s="1"/>
  <c r="J8" i="102" s="1"/>
  <c r="E8" i="103" s="1"/>
  <c r="G17" i="99"/>
  <c r="J17" i="99" s="1"/>
  <c r="G17" i="100" s="1"/>
  <c r="J17" i="100" s="1"/>
  <c r="G17" i="101" s="1"/>
  <c r="J17" i="101" s="1"/>
  <c r="G17" i="102" s="1"/>
  <c r="J17" i="102" s="1"/>
  <c r="E17" i="103" s="1"/>
  <c r="G76" i="105"/>
  <c r="J76" i="105" s="1"/>
  <c r="G76" i="87"/>
  <c r="J76" i="87" s="1"/>
  <c r="G76" i="96"/>
  <c r="J76" i="96" s="1"/>
  <c r="G76" i="90"/>
  <c r="J76" i="90" s="1"/>
  <c r="G18" i="98"/>
  <c r="J18" i="98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G134" i="96"/>
  <c r="J134" i="96" s="1"/>
  <c r="G82" i="98"/>
  <c r="J82" i="98" s="1"/>
  <c r="G254" i="98"/>
  <c r="J254" i="98" s="1"/>
  <c r="G124" i="77"/>
  <c r="J124" i="77" s="1"/>
  <c r="G5" i="85"/>
  <c r="J5" i="85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G42" i="105" l="1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242" i="104"/>
  <c r="J242" i="104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238" i="103"/>
  <c r="J238" i="103" s="1"/>
  <c r="G88" i="103"/>
  <c r="J88" i="103" s="1"/>
  <c r="G87" i="103"/>
  <c r="J87" i="103" s="1"/>
  <c r="G241" i="104"/>
  <c r="J241" i="104" s="1"/>
  <c r="G7" i="103"/>
  <c r="J7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G242" i="100"/>
  <c r="J242" i="100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25" i="104"/>
  <c r="J225" i="104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E18" i="103" s="1"/>
  <c r="G76" i="97"/>
  <c r="J76" i="97" s="1"/>
  <c r="G200" i="80"/>
  <c r="J200" i="80" s="1"/>
  <c r="G200" i="81" s="1"/>
  <c r="J200" i="81" s="1"/>
  <c r="G200" i="82" s="1"/>
  <c r="J200" i="82" s="1"/>
  <c r="G5" i="86"/>
  <c r="J5" i="86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254" i="99"/>
  <c r="J254" i="99" s="1"/>
  <c r="G82" i="99"/>
  <c r="J82" i="99" s="1"/>
  <c r="G131" i="97"/>
  <c r="J131" i="97" s="1"/>
  <c r="G134" i="97"/>
  <c r="J134" i="97" s="1"/>
  <c r="G216" i="82"/>
  <c r="J216" i="82" s="1"/>
  <c r="G219" i="83"/>
  <c r="J219" i="83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E174" i="103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13" i="104" l="1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1" i="105"/>
  <c r="J241" i="105" s="1"/>
  <c r="G17" i="104"/>
  <c r="J17" i="104" s="1"/>
  <c r="G242" i="105"/>
  <c r="J242" i="105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86" i="104"/>
  <c r="J86" i="104" s="1"/>
  <c r="G253" i="100"/>
  <c r="J253" i="100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E173" i="103" s="1"/>
  <c r="G173" i="100"/>
  <c r="J173" i="100" s="1"/>
  <c r="G174" i="101" s="1"/>
  <c r="J174" i="101" s="1"/>
  <c r="G228" i="102"/>
  <c r="J228" i="102" s="1"/>
  <c r="E228" i="103" s="1"/>
  <c r="G236" i="102"/>
  <c r="J236" i="102" s="1"/>
  <c r="E236" i="103" s="1"/>
  <c r="G76" i="98"/>
  <c r="J76" i="98" s="1"/>
  <c r="G5" i="87"/>
  <c r="J5" i="87" s="1"/>
  <c r="G5" i="88" s="1"/>
  <c r="J5" i="88" s="1"/>
  <c r="G124" i="79"/>
  <c r="J124" i="79" s="1"/>
  <c r="G131" i="98"/>
  <c r="J131" i="98" s="1"/>
  <c r="G134" i="98"/>
  <c r="J134" i="98" s="1"/>
  <c r="G82" i="100"/>
  <c r="J82" i="100" s="1"/>
  <c r="G254" i="100"/>
  <c r="J254" i="100" s="1"/>
  <c r="G103" i="100"/>
  <c r="J103" i="100" s="1"/>
  <c r="G102" i="101" s="1"/>
  <c r="J102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E207" i="103" s="1"/>
  <c r="G199" i="83"/>
  <c r="J199" i="83" s="1"/>
  <c r="G217" i="83"/>
  <c r="J217" i="83" s="1"/>
  <c r="G186" i="102"/>
  <c r="J186" i="102" s="1"/>
  <c r="E186" i="103" s="1"/>
  <c r="G189" i="102"/>
  <c r="J189" i="102" s="1"/>
  <c r="E189" i="103" s="1"/>
  <c r="G233" i="102"/>
  <c r="J233" i="102" s="1"/>
  <c r="E233" i="103" s="1"/>
  <c r="G188" i="102"/>
  <c r="J188" i="102" s="1"/>
  <c r="E188" i="103" s="1"/>
  <c r="G255" i="102"/>
  <c r="J255" i="102" s="1"/>
  <c r="E255" i="103" s="1"/>
  <c r="G104" i="102"/>
  <c r="J104" i="102" s="1"/>
  <c r="E104" i="103" s="1"/>
  <c r="G258" i="102"/>
  <c r="J258" i="102" s="1"/>
  <c r="G187" i="102"/>
  <c r="J187" i="102" s="1"/>
  <c r="E187" i="103" s="1"/>
  <c r="G256" i="102"/>
  <c r="J256" i="102" s="1"/>
  <c r="E256" i="103" s="1"/>
  <c r="G105" i="102"/>
  <c r="J105" i="102" s="1"/>
  <c r="E105" i="103" s="1"/>
  <c r="G191" i="102"/>
  <c r="J191" i="102" s="1"/>
  <c r="E191" i="103" s="1"/>
  <c r="G190" i="102"/>
  <c r="J190" i="102" s="1"/>
  <c r="E190" i="103" s="1"/>
  <c r="G133" i="100"/>
  <c r="J133" i="100" s="1"/>
  <c r="G136" i="100"/>
  <c r="J136" i="100" s="1"/>
  <c r="G132" i="101"/>
  <c r="J132" i="101" s="1"/>
  <c r="G135" i="101"/>
  <c r="J135" i="101" s="1"/>
  <c r="G16" i="105" l="1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G242" i="106"/>
  <c r="J242" i="106" s="1"/>
  <c r="G241" i="106"/>
  <c r="J241" i="106" s="1"/>
  <c r="G234" i="102"/>
  <c r="J234" i="102" s="1"/>
  <c r="G86" i="105"/>
  <c r="J86" i="105" s="1"/>
  <c r="G253" i="101"/>
  <c r="J253" i="101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5" i="89"/>
  <c r="J5" i="89" s="1"/>
  <c r="G5" i="90" s="1"/>
  <c r="J5" i="90" s="1"/>
  <c r="G124" i="80"/>
  <c r="J124" i="80" s="1"/>
  <c r="G124" i="81" s="1"/>
  <c r="J124" i="81" s="1"/>
  <c r="G124" i="82" s="1"/>
  <c r="J124" i="82" s="1"/>
  <c r="G254" i="101"/>
  <c r="J254" i="101" s="1"/>
  <c r="G103" i="101"/>
  <c r="J103" i="101" s="1"/>
  <c r="G102" i="102" s="1"/>
  <c r="J102" i="102" s="1"/>
  <c r="E102" i="103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E132" i="103" s="1"/>
  <c r="G135" i="102"/>
  <c r="J135" i="102" s="1"/>
  <c r="E135" i="103" s="1"/>
  <c r="G133" i="101"/>
  <c r="J133" i="101" s="1"/>
  <c r="G136" i="101"/>
  <c r="J136" i="101" s="1"/>
  <c r="E234" i="103" l="1"/>
  <c r="G234" i="103" s="1"/>
  <c r="J234" i="103" s="1"/>
  <c r="G18" i="107"/>
  <c r="J18" i="107" s="1"/>
  <c r="G174" i="104"/>
  <c r="J174" i="104" s="1"/>
  <c r="G236" i="104"/>
  <c r="J236" i="104" s="1"/>
  <c r="G241" i="107"/>
  <c r="J241" i="107" s="1"/>
  <c r="G242" i="107"/>
  <c r="J242" i="107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53" i="102"/>
  <c r="J253" i="102" s="1"/>
  <c r="E253" i="103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E82" i="103" s="1"/>
  <c r="G131" i="100"/>
  <c r="J131" i="100" s="1"/>
  <c r="G134" i="100"/>
  <c r="J134" i="100" s="1"/>
  <c r="G254" i="102"/>
  <c r="J254" i="102" s="1"/>
  <c r="E254" i="103" s="1"/>
  <c r="G103" i="102"/>
  <c r="J103" i="102" s="1"/>
  <c r="E103" i="103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E133" i="103" s="1"/>
  <c r="G136" i="102"/>
  <c r="J136" i="102" s="1"/>
  <c r="E136" i="103" s="1"/>
  <c r="G135" i="103"/>
  <c r="J135" i="103" s="1"/>
  <c r="G132" i="103"/>
  <c r="J132" i="103" s="1"/>
  <c r="G230" i="107" l="1"/>
  <c r="J230" i="107" s="1"/>
  <c r="G102" i="103"/>
  <c r="J102" i="103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86" i="107"/>
  <c r="J86" i="107" s="1"/>
  <c r="G253" i="103"/>
  <c r="J253" i="103" s="1"/>
  <c r="G227" i="107"/>
  <c r="J227" i="107" s="1"/>
  <c r="G238" i="107"/>
  <c r="J238" i="107" s="1"/>
  <c r="G228" i="105"/>
  <c r="J228" i="105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254" i="103"/>
  <c r="J254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102" i="104" l="1"/>
  <c r="J102" i="104" s="1"/>
  <c r="G174" i="106"/>
  <c r="J174" i="106" s="1"/>
  <c r="G236" i="106"/>
  <c r="J236" i="106" s="1"/>
  <c r="G253" i="104"/>
  <c r="J253" i="104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82" i="104"/>
  <c r="J82" i="104" s="1"/>
  <c r="G131" i="102"/>
  <c r="J131" i="102" s="1"/>
  <c r="E131" i="103" s="1"/>
  <c r="G134" i="102"/>
  <c r="J134" i="102" s="1"/>
  <c r="E134" i="103" s="1"/>
  <c r="G103" i="104"/>
  <c r="J103" i="104" s="1"/>
  <c r="G254" i="104"/>
  <c r="J254" i="104" s="1"/>
  <c r="G124" i="84"/>
  <c r="J124" i="84" s="1"/>
  <c r="G189" i="106"/>
  <c r="J189" i="106" s="1"/>
  <c r="G186" i="106"/>
  <c r="J186" i="106" s="1"/>
  <c r="G207" i="106"/>
  <c r="J207" i="106" s="1"/>
  <c r="G255" i="106"/>
  <c r="J255" i="106" s="1"/>
  <c r="E255" i="107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E256" i="107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236" i="107" l="1"/>
  <c r="J236" i="107" s="1"/>
  <c r="G102" i="105"/>
  <c r="J102" i="105" s="1"/>
  <c r="G103" i="105"/>
  <c r="J103" i="105" s="1"/>
  <c r="G174" i="107"/>
  <c r="J174" i="107" s="1"/>
  <c r="G173" i="107"/>
  <c r="J173" i="107" s="1"/>
  <c r="G253" i="105"/>
  <c r="J253" i="105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254" i="105"/>
  <c r="J254" i="105" s="1"/>
  <c r="G134" i="103"/>
  <c r="J134" i="103" s="1"/>
  <c r="G131" i="103"/>
  <c r="J131" i="103" s="1"/>
  <c r="G82" i="105"/>
  <c r="J82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102" i="106" l="1"/>
  <c r="J102" i="106" s="1"/>
  <c r="G103" i="106"/>
  <c r="J103" i="106" s="1"/>
  <c r="G253" i="106"/>
  <c r="J253" i="106" s="1"/>
  <c r="E253" i="107" s="1"/>
  <c r="G124" i="87"/>
  <c r="J124" i="87" s="1"/>
  <c r="G5" i="95"/>
  <c r="J5" i="95" s="1"/>
  <c r="G82" i="106"/>
  <c r="J82" i="106" s="1"/>
  <c r="G134" i="104"/>
  <c r="J134" i="104" s="1"/>
  <c r="G131" i="104"/>
  <c r="J131" i="104" s="1"/>
  <c r="G254" i="106"/>
  <c r="J254" i="106" s="1"/>
  <c r="E254" i="107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253" i="107"/>
  <c r="J253" i="107" s="1"/>
  <c r="G5" i="96"/>
  <c r="J5" i="96" s="1"/>
  <c r="G124" i="88"/>
  <c r="J124" i="88" s="1"/>
  <c r="G124" i="89" s="1"/>
  <c r="J124" i="89" s="1"/>
  <c r="G254" i="107"/>
  <c r="J254" i="107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E5" i="103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E219" i="103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E217" i="103" s="1"/>
  <c r="G218" i="99"/>
  <c r="J218" i="99" s="1"/>
  <c r="G218" i="100" s="1"/>
  <c r="J218" i="100" s="1"/>
  <c r="G218" i="101" s="1"/>
  <c r="J218" i="101" s="1"/>
  <c r="G218" i="102" s="1"/>
  <c r="J218" i="102" s="1"/>
  <c r="E218" i="103" s="1"/>
  <c r="G199" i="99"/>
  <c r="J199" i="99" s="1"/>
  <c r="G199" i="100" s="1"/>
  <c r="J199" i="100" s="1"/>
  <c r="G199" i="101" s="1"/>
  <c r="J199" i="101" s="1"/>
  <c r="G199" i="102" s="1"/>
  <c r="J199" i="102" s="1"/>
  <c r="E199" i="103" s="1"/>
  <c r="G200" i="99"/>
  <c r="J200" i="99" s="1"/>
  <c r="G200" i="100" s="1"/>
  <c r="J200" i="100" s="1"/>
  <c r="G200" i="101" s="1"/>
  <c r="J200" i="101" s="1"/>
  <c r="G200" i="102" s="1"/>
  <c r="J200" i="102" s="1"/>
  <c r="E200" i="103" s="1"/>
  <c r="G201" i="99"/>
  <c r="J201" i="99" s="1"/>
  <c r="G201" i="100" s="1"/>
  <c r="J201" i="100" s="1"/>
  <c r="G201" i="101" s="1"/>
  <c r="J201" i="101" s="1"/>
  <c r="G201" i="102" s="1"/>
  <c r="J201" i="102" s="1"/>
  <c r="E201" i="103" s="1"/>
  <c r="G216" i="99"/>
  <c r="J216" i="99" s="1"/>
  <c r="G216" i="100" s="1"/>
  <c r="J216" i="100" s="1"/>
  <c r="G216" i="101" s="1"/>
  <c r="J216" i="101" s="1"/>
  <c r="G216" i="102" s="1"/>
  <c r="J216" i="102" s="1"/>
  <c r="E216" i="103" s="1"/>
  <c r="G124" i="96"/>
  <c r="J124" i="96" s="1"/>
  <c r="G124" i="97" s="1"/>
  <c r="J124" i="97" s="1"/>
  <c r="G5" i="104"/>
  <c r="J5" i="104" s="1"/>
  <c r="G5" i="105" s="1"/>
  <c r="J5" i="105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E124" i="103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M260" i="8"/>
  <c r="G124" i="105" l="1"/>
  <c r="J124" i="105" s="1"/>
  <c r="G124" i="106" s="1"/>
  <c r="J124" i="106" s="1"/>
  <c r="G124" i="107" s="1"/>
  <c r="J124" i="107" s="1"/>
  <c r="G73" i="93"/>
  <c r="J73" i="93" s="1"/>
  <c r="M263" i="8"/>
  <c r="F261" i="8"/>
  <c r="F264" i="8" s="1"/>
  <c r="F266" i="8" s="1"/>
  <c r="G73" i="94" l="1"/>
  <c r="J73" i="94" s="1"/>
  <c r="C261" i="8"/>
  <c r="C264" i="8" s="1"/>
  <c r="M265" i="8"/>
  <c r="M268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E73" i="103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<sst xmlns="http://schemas.openxmlformats.org/spreadsheetml/2006/main" count="38716" uniqueCount="1434">
  <si>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</si>
  <si>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</si>
  <si>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</si>
  <si>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</si>
  <si>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</si>
  <si>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</si>
  <si>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</si>
  <si>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</si>
  <si>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</si>
  <si>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</si>
  <si>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</si>
  <si>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</si>
  <si>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</si>
  <si>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</si>
  <si>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</si>
  <si>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</si>
  <si>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</si>
  <si>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</si>
  <si>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</si>
  <si>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</si>
  <si>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</si>
  <si>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</si>
  <si>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</si>
  <si>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</si>
  <si>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</si>
  <si>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</si>
  <si>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</si>
  <si>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</si>
  <si>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</si>
  <si>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</si>
  <si>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</si>
  <si>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</si>
  <si>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</si>
  <si>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</si>
  <si>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</si>
  <si>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</si>
  <si>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</si>
  <si>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</si>
  <si>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</si>
  <si>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</si>
  <si>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</si>
  <si>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</si>
  <si>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</si>
  <si>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</si>
  <si>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</si>
  <si>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</si>
  <si>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</si>
  <si>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</si>
  <si>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</si>
  <si>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</si>
  <si>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</si>
  <si>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</si>
  <si>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</si>
  <si>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</si>
  <si>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</si>
  <si>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</si>
  <si>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</si>
  <si>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</si>
  <si>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</si>
  <si>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</si>
  <si>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</si>
  <si>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</si>
  <si>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</si>
  <si>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</si>
  <si>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</si>
  <si>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</si>
  <si>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</si>
  <si>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</si>
  <si>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</si>
  <si>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</si>
  <si>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</si>
  <si>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</si>
  <si>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</si>
  <si>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</si>
  <si>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</si>
  <si>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</si>
  <si>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</si>
  <si>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</si>
  <si>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</si>
  <si>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</si>
  <si>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</si>
  <si>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</si>
  <si>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</si>
  <si>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</si>
  <si>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</si>
  <si>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</si>
  <si>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</si>
  <si>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</si>
  <si>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</si>
  <si>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</si>
  <si>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</si>
  <si>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</si>
  <si>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</si>
  <si>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</si>
  <si>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</si>
  <si>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</si>
  <si>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</si>
  <si>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</si>
  <si>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</si>
  <si>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</si>
  <si>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</si>
  <si>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</si>
  <si>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</si>
  <si>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</si>
  <si>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</si>
  <si>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</si>
  <si>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</si>
  <si>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</si>
  <si>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</si>
  <si>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</si>
  <si>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</si>
  <si>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</si>
  <si>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</si>
  <si>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</si>
  <si>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</si>
  <si>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</si>
  <si>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</si>
  <si>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</si>
  <si>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</si>
  <si>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</si>
  <si>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</si>
  <si>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</si>
  <si>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</si>
  <si>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</si>
  <si>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</si>
  <si>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</si>
  <si>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</si>
  <si>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</si>
  <si>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</si>
  <si>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</si>
  <si>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</si>
  <si>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</si>
  <si>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</si>
  <si>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</si>
  <si>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</si>
  <si>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</si>
  <si>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</si>
  <si>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</si>
  <si>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</si>
  <si>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</si>
  <si>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</si>
  <si>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</si>
  <si>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</si>
  <si>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</si>
  <si>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</si>
  <si>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</si>
  <si>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</si>
  <si>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</si>
  <si>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</si>
  <si>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</si>
  <si>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</si>
  <si>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</si>
  <si>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</si>
  <si>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</si>
  <si>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</si>
  <si>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</si>
  <si>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</si>
  <si>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</si>
  <si>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</si>
  <si>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</si>
  <si>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</si>
  <si>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</si>
  <si>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</si>
  <si>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</si>
  <si>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</si>
  <si>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</si>
  <si>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</si>
  <si>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</si>
  <si>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</si>
  <si>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</si>
  <si>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</si>
  <si>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</si>
  <si>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</si>
  <si>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</si>
  <si>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</si>
  <si>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</si>
  <si>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</si>
  <si>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</si>
  <si>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</si>
  <si>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</si>
  <si>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</si>
  <si>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</si>
  <si>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</si>
  <si>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</si>
  <si>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</si>
  <si>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</si>
  <si>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</si>
  <si>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</si>
  <si>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</si>
  <si>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</si>
  <si>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</si>
  <si>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</si>
  <si>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</si>
  <si>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</si>
  <si>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</si>
  <si>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</si>
  <si>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</si>
  <si>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</si>
  <si>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</si>
  <si>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</si>
  <si>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</si>
  <si>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</si>
  <si>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</si>
  <si>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</si>
  <si>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</si>
  <si>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</si>
  <si>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</si>
  <si>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</si>
  <si>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</si>
  <si>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</si>
  <si>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</si>
  <si>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</si>
  <si>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</si>
  <si>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</si>
  <si>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</si>
  <si>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</si>
  <si>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</si>
  <si>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</si>
  <si>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</si>
  <si>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</si>
  <si>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</si>
  <si>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</si>
  <si>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</si>
  <si>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</si>
  <si>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</si>
  <si>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</si>
  <si>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</si>
  <si>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</si>
  <si>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</si>
  <si>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</si>
  <si>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</si>
  <si>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</si>
  <si>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</si>
  <si>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</si>
  <si>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</si>
  <si>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</si>
  <si>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</si>
  <si>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</si>
  <si>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</si>
  <si>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</si>
  <si>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</si>
  <si>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</si>
  <si>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</si>
  <si>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</si>
  <si>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</si>
  <si>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</si>
  <si>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</si>
  <si>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</si>
  <si>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</si>
  <si>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</si>
  <si>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</si>
  <si>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</si>
  <si>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</si>
  <si>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</si>
  <si>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</si>
  <si>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</si>
  <si>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</si>
  <si>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</si>
  <si>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</si>
  <si>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</si>
  <si>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</si>
  <si>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</si>
  <si>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</si>
  <si>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</si>
  <si>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</si>
  <si>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</si>
  <si>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</si>
  <si>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</si>
  <si>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</si>
  <si>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</si>
  <si>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</si>
  <si>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</si>
  <si>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</si>
  <si>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</si>
  <si>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</si>
  <si>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</si>
  <si>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</si>
  <si>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</si>
  <si>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</si>
  <si>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</si>
  <si>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</si>
  <si>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</si>
  <si>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</si>
  <si>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</si>
  <si>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</si>
  <si>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</si>
  <si>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</si>
  <si>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</si>
  <si>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</si>
  <si>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</si>
  <si>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</si>
  <si>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</si>
  <si>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</si>
  <si>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</si>
  <si>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</si>
  <si>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</si>
  <si>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</si>
  <si>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</si>
  <si>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</si>
  <si>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</si>
  <si>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</si>
  <si>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</si>
  <si>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</si>
  <si>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</si>
  <si>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</si>
  <si>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</si>
  <si>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</si>
  <si>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</si>
  <si>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</si>
  <si>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</si>
  <si>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</si>
  <si>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</si>
  <si>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</si>
  <si>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</si>
  <si>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</si>
  <si>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</si>
  <si>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</si>
  <si>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</si>
  <si>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</si>
  <si>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</si>
  <si>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</si>
  <si>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</si>
  <si>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</si>
  <si>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</si>
  <si>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</si>
  <si>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</si>
  <si>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</si>
  <si>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</si>
  <si>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</si>
  <si>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</si>
  <si>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</si>
  <si>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</si>
  <si>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</si>
  <si>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</si>
  <si>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</si>
  <si>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</si>
  <si>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</si>
  <si>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</si>
  <si>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</si>
  <si>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</si>
  <si>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</si>
  <si>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</si>
  <si>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</si>
  <si>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</si>
  <si>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</si>
  <si>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</si>
  <si>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</si>
  <si>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</si>
  <si>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</si>
  <si>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</si>
  <si>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</si>
  <si>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</si>
  <si>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</si>
  <si>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</si>
  <si>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</si>
  <si>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</si>
  <si>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</si>
  <si>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</si>
  <si>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</si>
  <si>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</si>
  <si>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</si>
  <si>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</si>
  <si>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</si>
  <si>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</si>
  <si>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</si>
  <si>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</si>
  <si>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</si>
  <si>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</si>
  <si>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</si>
  <si>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</si>
  <si>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</si>
  <si>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</si>
  <si>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</si>
  <si>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</si>
  <si>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</si>
  <si>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</si>
  <si>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</si>
  <si>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</si>
  <si>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</si>
  <si>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</si>
  <si>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</si>
  <si>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</si>
  <si>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</si>
  <si>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</si>
  <si>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</si>
  <si>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</si>
  <si>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</si>
  <si>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</si>
  <si>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</si>
  <si>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</si>
  <si>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</si>
  <si>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</si>
  <si>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</si>
  <si>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</si>
  <si>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</si>
  <si>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</si>
  <si>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</si>
  <si>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</si>
  <si>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</si>
  <si>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</si>
  <si>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</si>
  <si>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</si>
  <si>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</si>
  <si>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</si>
  <si>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</si>
  <si>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</si>
  <si>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</si>
  <si>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</si>
  <si>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</si>
  <si>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</si>
  <si>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</si>
  <si>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</si>
  <si>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</si>
  <si>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</si>
  <si>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</si>
  <si>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</si>
  <si>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</si>
  <si>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</si>
  <si>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</si>
  <si>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</si>
  <si>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</si>
  <si>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</si>
  <si>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</si>
  <si>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</si>
  <si>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</si>
  <si>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</si>
  <si>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</si>
  <si>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</si>
  <si>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</si>
  <si>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</si>
  <si>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</si>
  <si>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</si>
  <si>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</si>
  <si>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</si>
  <si>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</si>
  <si>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</si>
  <si>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</si>
  <si>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</si>
  <si>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</si>
  <si>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</si>
  <si>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</si>
  <si>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</si>
  <si>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</si>
  <si>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</si>
  <si>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</si>
  <si>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</si>
  <si>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</si>
  <si>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</si>
  <si>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</si>
  <si>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</si>
  <si>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</si>
  <si>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</si>
  <si>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</si>
  <si>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</si>
  <si>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</si>
  <si>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</si>
  <si>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</si>
  <si>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</si>
  <si>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</si>
  <si>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</si>
  <si>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</si>
  <si>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</si>
  <si>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</si>
  <si>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</si>
  <si>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</si>
  <si>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</si>
  <si>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</si>
  <si>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</si>
  <si>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</si>
  <si>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</si>
  <si>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</si>
  <si>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</si>
  <si>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</si>
  <si>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</si>
  <si>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</si>
  <si>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</si>
  <si>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</si>
  <si>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</si>
  <si>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</si>
  <si>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</si>
  <si>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</si>
  <si>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</si>
  <si>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</si>
  <si>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</si>
  <si>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</si>
  <si>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</si>
  <si>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</si>
  <si>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</si>
  <si>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</si>
  <si>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</si>
  <si>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</si>
  <si>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</si>
  <si>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</si>
  <si>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</si>
  <si>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</si>
  <si>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</si>
  <si>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</si>
  <si>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</si>
  <si>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</si>
  <si>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</si>
  <si>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</si>
  <si>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</si>
  <si>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</si>
  <si>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</si>
  <si>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</si>
  <si>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</si>
  <si>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</si>
  <si>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</si>
  <si>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</si>
  <si>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</si>
  <si>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</si>
  <si>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</si>
  <si>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</si>
  <si>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</si>
  <si>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</si>
  <si>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</si>
  <si>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</si>
  <si>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</si>
  <si>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</si>
  <si>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</si>
  <si>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</si>
  <si>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</si>
  <si>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</si>
  <si>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</si>
  <si>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</si>
  <si>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</si>
  <si>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</si>
  <si>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</si>
  <si>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</si>
  <si>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</si>
  <si>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</si>
  <si>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</si>
  <si>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</si>
  <si>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</si>
  <si>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</si>
  <si>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</si>
  <si>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</si>
  <si>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</si>
  <si>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</si>
  <si>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</si>
  <si>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</si>
  <si>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</si>
  <si>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</si>
  <si>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</si>
  <si>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</si>
  <si>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</si>
  <si>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</si>
  <si>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</si>
  <si>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</si>
  <si>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</si>
  <si>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</si>
  <si>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</si>
  <si>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</si>
  <si>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</si>
  <si>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</si>
  <si>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</si>
  <si>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</si>
  <si>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</si>
  <si>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</si>
  <si>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</si>
  <si>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</si>
  <si>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</si>
  <si>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</si>
  <si>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</si>
  <si>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</si>
  <si>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</si>
  <si>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</si>
  <si>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</si>
  <si>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</si>
  <si>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</si>
  <si>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</si>
  <si>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</si>
  <si>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</si>
  <si>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</si>
  <si>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</si>
  <si>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</si>
  <si>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</si>
  <si>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</si>
  <si>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</si>
  <si>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</si>
  <si>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</si>
  <si>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</si>
  <si>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</si>
  <si>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</si>
  <si>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</si>
  <si>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</si>
  <si>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</si>
  <si>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</si>
  <si>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</si>
  <si>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</si>
  <si>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</si>
  <si>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</si>
  <si>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</si>
  <si>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</si>
  <si>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</si>
  <si>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</si>
  <si>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</si>
  <si>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</si>
  <si>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</si>
  <si>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</si>
  <si>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</si>
  <si>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</si>
  <si>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</si>
  <si>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</si>
  <si>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</si>
  <si>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</si>
  <si>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</si>
  <si>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</si>
  <si>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</si>
  <si>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</si>
  <si>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</si>
  <si>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</si>
  <si>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</si>
  <si>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</si>
  <si>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</si>
  <si>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</si>
  <si>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</si>
  <si>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</si>
  <si>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</si>
  <si>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</si>
  <si>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</si>
  <si>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</si>
  <si>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</si>
  <si>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</si>
  <si>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</si>
  <si>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</si>
  <si>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</si>
  <si>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</si>
  <si>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</si>
  <si>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</si>
  <si>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</si>
  <si>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</si>
  <si>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</si>
  <si>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</si>
  <si>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</si>
  <si>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</si>
  <si>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</si>
  <si>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</si>
  <si>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</si>
  <si>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</si>
  <si>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</si>
  <si>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</si>
  <si>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</si>
  <si>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</si>
  <si>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</si>
  <si>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</si>
  <si>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</si>
  <si>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</si>
  <si>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</si>
  <si>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</si>
  <si>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</si>
  <si>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</si>
  <si>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</si>
  <si>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</si>
  <si>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</si>
  <si>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</si>
  <si>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</si>
  <si>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</si>
  <si>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</si>
  <si>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</si>
  <si>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</si>
  <si>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</si>
  <si>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</si>
  <si>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</si>
  <si>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</si>
  <si>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</si>
  <si>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</si>
  <si>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</si>
  <si>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</si>
  <si>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</si>
  <si>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</si>
  <si>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</si>
  <si>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</si>
  <si>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</si>
  <si>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</si>
  <si>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</si>
  <si>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</si>
  <si>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</si>
  <si>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</si>
  <si>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</si>
  <si>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</si>
  <si>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</si>
  <si>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</si>
  <si>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</si>
  <si>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</si>
  <si>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</si>
  <si>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</si>
  <si>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</si>
  <si>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</si>
  <si>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</si>
  <si>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</si>
  <si>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</si>
  <si>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</si>
  <si>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</si>
  <si>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</si>
  <si>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</si>
  <si>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</si>
  <si>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</si>
  <si>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</si>
  <si>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</si>
  <si>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</si>
  <si>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</si>
  <si>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</si>
  <si>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</si>
  <si>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</si>
  <si>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</si>
  <si>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</si>
  <si>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</si>
  <si>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</si>
  <si>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</si>
  <si>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</si>
  <si>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</si>
  <si>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</si>
  <si>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</si>
  <si>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</si>
  <si>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</si>
  <si>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</si>
  <si>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</si>
  <si>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</si>
  <si>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</si>
  <si>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</si>
  <si>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</si>
  <si>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</si>
  <si>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</si>
  <si>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</si>
  <si>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</si>
  <si>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</si>
  <si>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</si>
  <si>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</si>
  <si>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</si>
  <si>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</si>
  <si>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</si>
  <si>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</si>
  <si>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</si>
  <si>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</si>
  <si>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</si>
  <si>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</si>
  <si>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</si>
  <si>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</si>
  <si>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</si>
  <si>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</si>
  <si>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</si>
  <si>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</si>
  <si>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</si>
  <si>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</si>
  <si>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</si>
  <si>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</si>
  <si>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</si>
  <si>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</si>
  <si>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</si>
  <si>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</si>
  <si>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</si>
  <si>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</si>
  <si>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</si>
  <si>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</si>
  <si>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</si>
  <si>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</si>
  <si>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</si>
  <si>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</si>
  <si>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</si>
  <si>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</si>
  <si>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</si>
  <si>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</si>
  <si>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</si>
  <si>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</si>
  <si>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</si>
  <si>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</si>
  <si>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</si>
  <si>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</si>
  <si>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</si>
  <si>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</si>
  <si>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</si>
  <si>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</si>
  <si>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</si>
  <si>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</si>
  <si>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</si>
  <si>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</si>
  <si>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</si>
  <si>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</si>
  <si>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</si>
  <si>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</si>
  <si>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</si>
  <si>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</si>
  <si>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</si>
  <si>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</si>
  <si>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</si>
  <si>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</si>
  <si>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</si>
  <si>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</si>
  <si>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</si>
  <si>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</si>
  <si>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</si>
  <si>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</si>
  <si>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</si>
  <si>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</si>
  <si>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</si>
  <si>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</si>
  <si>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</si>
  <si>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</si>
  <si>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</si>
  <si>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</si>
  <si>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</si>
  <si>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</si>
  <si>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</si>
  <si>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</si>
  <si>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</si>
  <si>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</si>
  <si>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</si>
  <si>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</si>
  <si>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</si>
  <si>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</si>
  <si>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</si>
  <si>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</si>
  <si>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</si>
  <si>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</si>
  <si>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</si>
  <si>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</si>
  <si>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</si>
  <si>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</si>
  <si>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</si>
  <si>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</si>
  <si>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</si>
  <si>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</si>
  <si>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</si>
  <si>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</si>
  <si>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</si>
  <si>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</si>
  <si>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</si>
  <si>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</si>
  <si>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</si>
  <si>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</si>
  <si>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</si>
  <si>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</si>
  <si>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</si>
  <si>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</si>
  <si>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</si>
  <si>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</si>
  <si>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</si>
  <si>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</si>
  <si>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</si>
  <si>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</si>
  <si>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</si>
  <si>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</si>
  <si>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</si>
  <si>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</si>
  <si>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</si>
  <si>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</si>
  <si>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</si>
  <si>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</si>
  <si>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</si>
  <si>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</si>
  <si>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</si>
  <si>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</si>
  <si>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</si>
  <si>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</si>
  <si>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</si>
  <si>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</si>
  <si>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</si>
  <si>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</si>
  <si>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</si>
  <si>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</si>
  <si>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</si>
  <si>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</si>
  <si>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</si>
  <si>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</si>
  <si>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</si>
  <si>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</si>
  <si>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</si>
  <si>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</si>
  <si>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</si>
  <si>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</si>
  <si>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</si>
  <si>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</si>
  <si>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</si>
  <si>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</si>
  <si>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</si>
  <si>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</si>
  <si>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</si>
  <si>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</si>
  <si>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</si>
  <si>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</si>
  <si>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</si>
  <si>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</si>
  <si>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</si>
  <si>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</si>
  <si>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</si>
  <si>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</si>
  <si>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</si>
  <si>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</si>
  <si>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</si>
  <si>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</si>
  <si>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</si>
  <si>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</si>
  <si>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</si>
  <si>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</si>
  <si>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</si>
  <si>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</si>
  <si>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</si>
  <si>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</si>
  <si>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</si>
  <si>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</si>
  <si>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</si>
  <si>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</si>
  <si>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</si>
  <si>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</si>
  <si>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</si>
  <si>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</si>
  <si>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</si>
  <si>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</si>
  <si>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</si>
  <si>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</si>
  <si>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</si>
  <si>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</si>
  <si>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</si>
  <si>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</si>
  <si>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</si>
  <si>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</si>
  <si>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</si>
  <si>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</si>
  <si>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</si>
  <si>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</si>
  <si>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</si>
  <si>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</si>
  <si>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</si>
  <si>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</si>
  <si>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</si>
  <si>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</si>
  <si>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</si>
  <si>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</si>
  <si>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</si>
  <si>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</si>
  <si>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</si>
  <si>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</si>
  <si>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</si>
  <si>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</si>
  <si>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</si>
  <si>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</si>
  <si>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</si>
  <si>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</si>
  <si>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</si>
  <si>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</si>
  <si>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</si>
  <si>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</si>
  <si>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</si>
  <si>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</si>
  <si>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</si>
  <si>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</si>
  <si>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</si>
  <si>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</si>
  <si>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</si>
  <si>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</si>
  <si>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</si>
  <si>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</si>
  <si>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</si>
  <si>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</si>
  <si>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</si>
  <si>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</si>
  <si>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</si>
  <si>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</si>
  <si>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</si>
  <si>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</si>
  <si>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</si>
  <si>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</si>
  <si>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</si>
  <si>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</si>
  <si>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</si>
  <si>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</si>
  <si>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</si>
  <si>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</si>
  <si>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</si>
  <si>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</si>
  <si>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</si>
  <si>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</si>
  <si>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</si>
  <si>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</si>
  <si>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</si>
  <si>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</si>
  <si>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</si>
  <si>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</si>
  <si>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</si>
  <si>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</si>
  <si>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</si>
  <si>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</si>
  <si>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</si>
  <si>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</si>
  <si>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</si>
  <si>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</si>
  <si>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</si>
  <si>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</si>
  <si>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</si>
  <si>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</si>
  <si>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</si>
  <si>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</si>
  <si>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</si>
  <si>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</si>
  <si>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</si>
  <si>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</si>
  <si>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</si>
  <si>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</si>
  <si>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</si>
  <si>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</si>
  <si>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</si>
  <si>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</si>
  <si>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</si>
  <si>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</si>
  <si>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</si>
  <si>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</si>
  <si>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</si>
  <si>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</si>
  <si>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</si>
  <si>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</si>
  <si>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</si>
  <si>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</si>
  <si>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</si>
  <si>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</si>
  <si>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</si>
  <si>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</si>
  <si>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</si>
  <si>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</si>
  <si>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</si>
  <si>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</si>
  <si>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</si>
  <si>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</si>
  <si>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</si>
  <si>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</si>
  <si>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</si>
  <si>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</si>
  <si>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</si>
  <si>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</si>
  <si>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</si>
  <si>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</si>
  <si>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</si>
  <si>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</si>
  <si>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</si>
  <si>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</si>
  <si>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</si>
  <si>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</si>
  <si>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</si>
  <si>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</si>
  <si>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</si>
  <si>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</si>
  <si>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</si>
  <si>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</si>
  <si>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</si>
  <si>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</si>
  <si>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</si>
  <si>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</si>
  <si>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</si>
  <si>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</si>
  <si>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</si>
  <si>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</si>
  <si>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</si>
  <si>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</si>
  <si>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</si>
  <si>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</si>
  <si>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</si>
  <si>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</si>
  <si>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</si>
  <si>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</si>
  <si>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</si>
  <si>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</si>
  <si>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</si>
  <si>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</si>
  <si>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</si>
  <si>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</si>
  <si>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</si>
  <si>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</si>
  <si>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</si>
  <si>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</si>
  <si>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</si>
  <si>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</si>
  <si>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</si>
  <si>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</si>
  <si>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</si>
  <si>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</si>
  <si>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</si>
  <si>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</si>
  <si>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</si>
  <si>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</si>
  <si>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</si>
  <si>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</si>
  <si>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</si>
  <si>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</si>
  <si>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</si>
  <si>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</si>
  <si>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</si>
  <si>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</si>
  <si>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</si>
  <si>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</si>
  <si>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</si>
  <si>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</si>
  <si>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</si>
  <si>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</si>
  <si>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</si>
  <si>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</si>
  <si>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</si>
  <si>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</si>
  <si>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</si>
  <si>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</si>
  <si>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</si>
  <si>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</si>
  <si>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</si>
  <si>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</si>
  <si>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</si>
  <si>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</si>
  <si>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</si>
  <si>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</si>
  <si>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</si>
  <si>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</si>
  <si>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</si>
  <si>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</si>
  <si>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</si>
  <si>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</si>
  <si>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</si>
  <si>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</si>
  <si>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</si>
  <si>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</si>
  <si>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</si>
  <si>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</si>
  <si>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</si>
  <si>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</si>
  <si>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</si>
  <si>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</si>
  <si>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</si>
  <si>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</si>
  <si>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</si>
  <si>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</si>
  <si>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</si>
  <si>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</si>
  <si>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</si>
  <si>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</si>
  <si>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</si>
  <si>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</si>
  <si>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</si>
  <si>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</si>
  <si>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</si>
  <si>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</si>
  <si>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</si>
  <si>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</si>
  <si>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</si>
  <si>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</si>
  <si>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</si>
  <si>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</si>
  <si>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</si>
  <si>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</si>
  <si>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</si>
  <si>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</si>
  <si>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</si>
  <si>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</si>
  <si>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</si>
  <si>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</si>
  <si>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</si>
  <si>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</si>
  <si>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</si>
  <si>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</si>
  <si>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</si>
  <si>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</si>
  <si>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</si>
  <si>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</si>
  <si>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</si>
  <si>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</si>
  <si>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</si>
  <si>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</si>
  <si>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</si>
  <si>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</si>
  <si>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</si>
  <si>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</si>
  <si>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</si>
  <si>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</si>
  <si>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</si>
  <si>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</si>
  <si>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</si>
  <si>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</si>
  <si>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</si>
  <si>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</si>
  <si>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</si>
  <si>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</si>
  <si>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</si>
  <si>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</si>
  <si>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</si>
  <si>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</si>
  <si>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</si>
  <si>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</si>
  <si>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</si>
  <si>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</si>
  <si>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</si>
  <si>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</si>
  <si>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</si>
  <si>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</si>
  <si>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</si>
  <si>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</si>
  <si>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</si>
  <si>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</si>
  <si>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</si>
  <si>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</si>
  <si>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</si>
  <si>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</si>
  <si>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</si>
  <si>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</si>
  <si>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</si>
  <si>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</si>
  <si>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</si>
  <si>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</si>
  <si>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</si>
  <si>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</si>
  <si>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</si>
  <si>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</si>
  <si>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</si>
  <si>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</si>
  <si>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</si>
  <si>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</si>
  <si>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</si>
  <si>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</si>
  <si>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</si>
  <si>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</si>
  <si>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</si>
  <si>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</si>
  <si>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</si>
  <si>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</si>
  <si>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</si>
  <si>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</si>
  <si>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</si>
  <si>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</si>
  <si>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</si>
  <si>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</si>
  <si>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</si>
  <si>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</si>
  <si>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</si>
  <si>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</si>
  <si>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</si>
  <si>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</si>
  <si>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</si>
  <si>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</si>
  <si>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</si>
  <si>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</si>
  <si>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</si>
  <si>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</si>
  <si>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</si>
  <si>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</si>
  <si>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</si>
  <si>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</si>
  <si>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</si>
  <si>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</si>
  <si>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</si>
  <si>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</si>
  <si>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</si>
  <si>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</si>
  <si>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</si>
  <si>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</si>
  <si>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</si>
  <si>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</si>
  <si>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</si>
  <si>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</si>
  <si>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</si>
  <si>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</si>
  <si>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</si>
  <si>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</si>
  <si>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</si>
  <si>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</si>
  <si>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</si>
  <si>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</si>
  <si>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</si>
  <si>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</si>
  <si>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</si>
  <si>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</si>
  <si>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</si>
  <si>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</si>
  <si>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</si>
  <si>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</si>
  <si>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</si>
  <si>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</si>
  <si>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</si>
  <si>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</si>
  <si>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</si>
  <si>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</si>
  <si>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</si>
  <si>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</si>
  <si>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</si>
  <si>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</si>
  <si>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</si>
  <si>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</si>
  <si>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</si>
  <si>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</si>
  <si>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</si>
  <si>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</si>
  <si>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</si>
  <si>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</si>
  <si>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</si>
  <si>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</si>
  <si>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</si>
  <si>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</si>
  <si>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</si>
  <si>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</si>
  <si>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</si>
  <si>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</si>
  <si>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</si>
  <si>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</si>
  <si>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</si>
  <si>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</si>
  <si>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</si>
  <si>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</si>
  <si>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</si>
  <si>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</si>
  <si>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</si>
  <si>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</si>
  <si>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</si>
  <si>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</si>
  <si>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</si>
  <si>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</si>
  <si>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</si>
  <si>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</si>
  <si>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</si>
  <si>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</si>
  <si>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</si>
  <si>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</si>
  <si>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</si>
  <si>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</si>
  <si>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</si>
  <si>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</si>
  <si>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</si>
  <si>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</si>
  <si>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</si>
  <si>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</si>
  <si>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</si>
  <si>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</si>
  <si>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</si>
  <si>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</si>
  <si>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</si>
  <si>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</si>
  <si>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</si>
  <si>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</si>
  <si>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</si>
  <si>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</si>
  <si>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</si>
  <si>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</si>
  <si>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</si>
  <si>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</si>
  <si>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</si>
  <si>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</si>
  <si>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</si>
  <si>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</si>
  <si>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</si>
  <si>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</si>
  <si>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</si>
  <si>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</si>
  <si>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</si>
  <si>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</si>
  <si>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</si>
  <si>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</si>
  <si>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</si>
  <si>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</si>
  <si>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</si>
  <si>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</si>
  <si>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</si>
  <si>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</si>
  <si>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</si>
  <si>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</si>
  <si>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</si>
  <si>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</si>
  <si>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</si>
  <si>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</si>
  <si>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</si>
  <si>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</si>
  <si>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</si>
  <si>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</si>
  <si>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</si>
  <si>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</si>
  <si>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</si>
  <si>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</si>
  <si>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</si>
  <si>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</si>
  <si>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</si>
  <si>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</si>
  <si>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</si>
  <si>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</si>
  <si>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</si>
  <si>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</si>
  <si>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</si>
  <si>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</si>
  <si>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</si>
  <si>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</si>
  <si>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</si>
  <si>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</si>
  <si>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</si>
  <si>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</si>
  <si>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</si>
  <si>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</si>
  <si>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</si>
  <si>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</si>
  <si>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</si>
  <si>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</si>
  <si>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</si>
  <si>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</si>
  <si>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</si>
  <si>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</si>
  <si>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</si>
  <si>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</si>
  <si>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</si>
  <si>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</si>
  <si>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</si>
  <si>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</si>
  <si>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</si>
  <si>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</si>
  <si>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</si>
  <si>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</si>
  <si>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</si>
  <si>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</si>
  <si>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</si>
  <si>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</si>
  <si>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</si>
  <si>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</si>
  <si>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</si>
  <si>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</si>
  <si>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</si>
  <si>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</si>
  <si>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</si>
  <si>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</si>
  <si>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</si>
  <si>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10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</si>
  <si>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</si>
  <si>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</si>
  <si>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</si>
  <si>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</si>
  <si>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</si>
  <si>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</si>
  <si>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</si>
  <si>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</si>
  <si>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บูธ  ลำพยา 3 เก่า วันที่ 1-30  มิถุนายน  2568</t>
  </si>
  <si>
    <t>สรุปยอดขาย บูธ  ลำพยา 3 เก่า วันที่ 1-30  มิถุนายน  2568</t>
  </si>
  <si>
    <t>ขึ้นรา</t>
  </si>
  <si>
    <t>แซนวิชปูอัดไข่กุ้ง 120 กรัม</t>
  </si>
  <si>
    <t>มินิบันไก่หยอง 6 ลูก</t>
  </si>
  <si>
    <t>จ่ายค่าไฟ</t>
  </si>
  <si>
    <t>ไมได้โอนยอด ไว้จ่ายค่าไฟ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</si>
</sst>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2" borderId="0" xfId="0" applyNumberFormat="1" applyFont="1" applyFill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2" fontId="2" fillId="17" borderId="19" xfId="0" applyNumberFormat="1" applyFont="1" applyFill="1" applyBorder="1"/>
    <xf numFmtId="43" fontId="10" fillId="5" borderId="1" xfId="1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43" fontId="9" fillId="2" borderId="0" xfId="1" applyFont="1" applyFill="1" applyBorder="1" applyAlignment="1"/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E266" sqref="E266"/>
      <selection pane="bottomLeft" activeCell="E266" sqref="E266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E266" sqref="E266"/>
      <selection pane="topRight" activeCell="E266" sqref="E266"/>
      <selection pane="bottomLeft" activeCell="E266" sqref="E266"/>
      <selection pane="bottomRight" activeCell="E266" sqref="E266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zoomScale="70" zoomScaleNormal="70" workbookViewId="0">
      <pane xSplit="10" ySplit="4" topLeftCell="Q5" activePane="bottomRight" state="frozen"/>
      <selection activeCell="AB252" sqref="AA252:AB252"/>
      <selection pane="topRight" activeCell="AB252" sqref="AA252:AB252"/>
      <selection pane="bottomLeft" activeCell="AB252" sqref="AA252:AB252"/>
      <selection pane="bottomRight" activeCell="AA43" sqref="AA43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10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24" t="s">
        <v>1427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92"/>
      <c r="P2" s="68"/>
      <c r="Q2" s="124" t="s">
        <v>1428</v>
      </c>
      <c r="R2" s="124"/>
      <c r="S2" s="124"/>
      <c r="T2" s="124"/>
      <c r="U2" s="124"/>
      <c r="V2" s="124"/>
      <c r="W2" s="124"/>
      <c r="X2" s="124"/>
      <c r="Y2" s="124"/>
      <c r="Z2" s="124"/>
      <c r="AA2" s="94"/>
      <c r="AB2" s="94"/>
    </row>
    <row r="3" spans="1:29" s="5" customFormat="1" ht="24.6" customHeight="1" x14ac:dyDescent="0.55000000000000004">
      <c r="A3" s="130" t="s">
        <v>1</v>
      </c>
      <c r="B3" s="130" t="s">
        <v>1354</v>
      </c>
      <c r="C3" s="130" t="s">
        <v>2</v>
      </c>
      <c r="D3" s="130" t="s">
        <v>1355</v>
      </c>
      <c r="E3" s="130" t="s">
        <v>3</v>
      </c>
      <c r="F3" s="130" t="s">
        <v>4</v>
      </c>
      <c r="G3" s="130" t="s">
        <v>5</v>
      </c>
      <c r="H3" s="77" t="s">
        <v>6</v>
      </c>
      <c r="I3" s="131" t="s">
        <v>273</v>
      </c>
      <c r="J3" s="130" t="s">
        <v>7</v>
      </c>
      <c r="K3" s="167" t="s">
        <v>8</v>
      </c>
      <c r="L3" s="167"/>
      <c r="M3" s="167"/>
      <c r="N3" s="130" t="s">
        <v>9</v>
      </c>
      <c r="O3" s="168" t="s">
        <v>274</v>
      </c>
      <c r="P3" s="170" t="s">
        <v>275</v>
      </c>
      <c r="Q3" s="127" t="s">
        <v>214</v>
      </c>
      <c r="R3" s="127" t="s">
        <v>215</v>
      </c>
      <c r="S3" s="127" t="s">
        <v>10</v>
      </c>
      <c r="T3" s="127" t="s">
        <v>216</v>
      </c>
      <c r="U3" s="127" t="s">
        <v>217</v>
      </c>
      <c r="V3" s="125" t="s">
        <v>218</v>
      </c>
      <c r="W3" s="125" t="s">
        <v>219</v>
      </c>
      <c r="X3" s="125" t="s">
        <v>220</v>
      </c>
      <c r="Y3" s="127" t="s">
        <v>221</v>
      </c>
      <c r="Z3" s="128" t="s">
        <v>222</v>
      </c>
      <c r="AA3" s="163" t="s">
        <v>1361</v>
      </c>
      <c r="AB3" s="164" t="s">
        <v>1362</v>
      </c>
    </row>
    <row r="4" spans="1:29" s="5" customFormat="1" ht="24.6" customHeight="1" x14ac:dyDescent="0.55000000000000004">
      <c r="A4" s="130"/>
      <c r="B4" s="130"/>
      <c r="C4" s="130"/>
      <c r="D4" s="130"/>
      <c r="E4" s="130"/>
      <c r="F4" s="130"/>
      <c r="G4" s="130"/>
      <c r="H4" s="77" t="s">
        <v>11</v>
      </c>
      <c r="I4" s="132"/>
      <c r="J4" s="130"/>
      <c r="K4" s="63" t="s">
        <v>12</v>
      </c>
      <c r="L4" s="42" t="s">
        <v>13</v>
      </c>
      <c r="M4" s="63" t="s">
        <v>14</v>
      </c>
      <c r="N4" s="130"/>
      <c r="O4" s="169"/>
      <c r="P4" s="171"/>
      <c r="Q4" s="127"/>
      <c r="R4" s="127"/>
      <c r="S4" s="127"/>
      <c r="T4" s="127"/>
      <c r="U4" s="127"/>
      <c r="V4" s="126"/>
      <c r="W4" s="126"/>
      <c r="X4" s="126"/>
      <c r="Y4" s="127"/>
      <c r="Z4" s="129"/>
      <c r="AA4" s="163"/>
      <c r="AB4" s="165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4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82</v>
      </c>
      <c r="G5" s="43">
        <f t="shared" ref="G5:G85" si="0">+E5+F5</f>
        <v>86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16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70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3500</v>
      </c>
      <c r="N5" s="19"/>
      <c r="O5" s="122">
        <v>18.97</v>
      </c>
      <c r="P5" s="79">
        <f>+K5*O5</f>
        <v>1327.8999999999999</v>
      </c>
      <c r="Q5" s="45">
        <v>1</v>
      </c>
      <c r="R5" s="46">
        <f>+'1'!N262</f>
        <v>4625</v>
      </c>
      <c r="S5" s="46">
        <f>+'1'!N267</f>
        <v>120</v>
      </c>
      <c r="T5" s="46">
        <f>+'1'!N265</f>
        <v>0</v>
      </c>
      <c r="U5" s="67">
        <f>+'1'!N263</f>
        <v>15</v>
      </c>
      <c r="V5" s="46">
        <f>+'1'!N266</f>
        <v>0</v>
      </c>
      <c r="W5" s="46">
        <f>+'1'!N264</f>
        <v>1515</v>
      </c>
      <c r="X5" s="46">
        <f>+R5-S5-T5-U5-V5-W5</f>
        <v>2975</v>
      </c>
      <c r="Y5" s="46">
        <f>+'1'!N269</f>
        <v>2975</v>
      </c>
      <c r="Z5" s="47">
        <f>+Y5-X5</f>
        <v>0</v>
      </c>
      <c r="AA5" s="98" t="s">
        <v>1368</v>
      </c>
      <c r="AB5" s="47">
        <f>+W5+Y5</f>
        <v>4490</v>
      </c>
      <c r="AC5" s="58">
        <f>+W5+Y5+Z5</f>
        <v>4490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6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132</v>
      </c>
      <c r="G6" s="43">
        <f t="shared" si="0"/>
        <v>138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2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26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110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11000</v>
      </c>
      <c r="N6" s="19"/>
      <c r="O6" s="122">
        <v>36.43</v>
      </c>
      <c r="P6" s="79">
        <f t="shared" ref="P6:P70" si="2">+K6*O6</f>
        <v>4007.3</v>
      </c>
      <c r="Q6" s="45">
        <v>2</v>
      </c>
      <c r="R6" s="46">
        <f>+'2'!N262</f>
        <v>3470</v>
      </c>
      <c r="S6" s="46">
        <f>+'2'!N267</f>
        <v>0</v>
      </c>
      <c r="T6" s="46">
        <f>+'2'!N265</f>
        <v>0</v>
      </c>
      <c r="U6" s="67">
        <f>+'2'!N263</f>
        <v>15</v>
      </c>
      <c r="V6" s="46">
        <f>+'2'!N266</f>
        <v>0</v>
      </c>
      <c r="W6" s="46">
        <f>+'2'!N264</f>
        <v>1220</v>
      </c>
      <c r="X6" s="46">
        <f>+R6-S6-T6-U6-V6-W6</f>
        <v>2235</v>
      </c>
      <c r="Y6" s="46">
        <f>+'2'!N269</f>
        <v>2235</v>
      </c>
      <c r="Z6" s="47">
        <f t="shared" ref="Z6:Z35" si="3">+Y6-X6</f>
        <v>0</v>
      </c>
      <c r="AA6" s="123" t="s">
        <v>1369</v>
      </c>
      <c r="AB6" s="47">
        <f t="shared" ref="AB6:AB35" si="4">+W6+Y6</f>
        <v>3455</v>
      </c>
      <c r="AC6" s="58">
        <f t="shared" ref="AC6:AC35" si="5">+W6+Y6+Z6</f>
        <v>3455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5095</v>
      </c>
      <c r="S7" s="46">
        <f>+'3'!N267</f>
        <v>50</v>
      </c>
      <c r="T7" s="46">
        <f>+'3'!N265</f>
        <v>0</v>
      </c>
      <c r="U7" s="46">
        <f>+'3'!N263</f>
        <v>15</v>
      </c>
      <c r="V7" s="46">
        <f>+'3'!N266</f>
        <v>0</v>
      </c>
      <c r="W7" s="46">
        <f>+'3'!N264</f>
        <v>2440</v>
      </c>
      <c r="X7" s="46">
        <f>+R7-S7-T7-U7-V7-W7</f>
        <v>2590</v>
      </c>
      <c r="Y7" s="46">
        <f>+'3'!N269</f>
        <v>2590</v>
      </c>
      <c r="Z7" s="47">
        <f>+Y7-X7</f>
        <v>0</v>
      </c>
      <c r="AA7" s="123" t="s">
        <v>1363</v>
      </c>
      <c r="AB7" s="47">
        <f>+W7+Y7</f>
        <v>5030</v>
      </c>
      <c r="AC7" s="58">
        <f t="shared" si="5"/>
        <v>5030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1090</v>
      </c>
      <c r="S8" s="46">
        <f>+'4'!N267</f>
        <v>0</v>
      </c>
      <c r="T8" s="46">
        <f>+'4'!N265</f>
        <v>0</v>
      </c>
      <c r="U8" s="46">
        <f>+'4'!N263</f>
        <v>0</v>
      </c>
      <c r="V8" s="46">
        <f>+'4'!N266</f>
        <v>0</v>
      </c>
      <c r="W8" s="46">
        <f>+'4'!N264</f>
        <v>720</v>
      </c>
      <c r="X8" s="46">
        <f t="shared" ref="X8" si="6">+R8-S8-T8-U8-V8-W8</f>
        <v>370</v>
      </c>
      <c r="Y8" s="46">
        <f>+'4'!N269</f>
        <v>370</v>
      </c>
      <c r="Z8" s="47">
        <f t="shared" si="3"/>
        <v>0</v>
      </c>
      <c r="AA8" s="123" t="s">
        <v>1364</v>
      </c>
      <c r="AB8" s="47">
        <f t="shared" si="4"/>
        <v>1090</v>
      </c>
      <c r="AC8" s="58">
        <f t="shared" si="5"/>
        <v>1090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1140</v>
      </c>
      <c r="S9" s="46">
        <f>+'5'!N267</f>
        <v>0</v>
      </c>
      <c r="T9" s="46">
        <f>+'5'!N265</f>
        <v>0</v>
      </c>
      <c r="U9" s="46">
        <f>+'5'!N263</f>
        <v>15</v>
      </c>
      <c r="V9" s="46">
        <f>+'5'!N266</f>
        <v>0</v>
      </c>
      <c r="W9" s="46">
        <f>+'5'!N264</f>
        <v>60</v>
      </c>
      <c r="X9" s="46">
        <f t="shared" ref="X9:X34" si="7">+R9-S9-T9-U9-V9-W9</f>
        <v>1065</v>
      </c>
      <c r="Y9" s="46">
        <f>+'5'!N269</f>
        <v>1065</v>
      </c>
      <c r="Z9" s="47">
        <f t="shared" si="3"/>
        <v>0</v>
      </c>
      <c r="AA9" s="123" t="s">
        <v>1365</v>
      </c>
      <c r="AB9" s="47">
        <f t="shared" si="4"/>
        <v>1125</v>
      </c>
      <c r="AC9" s="58">
        <f t="shared" si="5"/>
        <v>1125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2500</v>
      </c>
      <c r="S10" s="46">
        <f>+'6'!N267</f>
        <v>50</v>
      </c>
      <c r="T10" s="46">
        <f>+'6'!N265</f>
        <v>0</v>
      </c>
      <c r="U10" s="46">
        <f>+'6'!N263</f>
        <v>15</v>
      </c>
      <c r="V10" s="46">
        <f>+'6'!N266</f>
        <v>0</v>
      </c>
      <c r="W10" s="46">
        <f>+'6'!N264</f>
        <v>1065</v>
      </c>
      <c r="X10" s="46">
        <f t="shared" si="7"/>
        <v>1370</v>
      </c>
      <c r="Y10" s="46">
        <f>+'6'!N269</f>
        <v>1370</v>
      </c>
      <c r="Z10" s="47">
        <f t="shared" si="3"/>
        <v>0</v>
      </c>
      <c r="AA10" s="123" t="s">
        <v>1366</v>
      </c>
      <c r="AB10" s="47">
        <f t="shared" si="4"/>
        <v>2435</v>
      </c>
      <c r="AC10" s="58">
        <f t="shared" si="5"/>
        <v>2435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15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80</v>
      </c>
      <c r="G11" s="43">
        <f t="shared" si="0"/>
        <v>95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1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8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86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4300</v>
      </c>
      <c r="N11" s="19"/>
      <c r="O11" s="122">
        <v>19.36</v>
      </c>
      <c r="P11" s="79">
        <f t="shared" si="2"/>
        <v>1664.96</v>
      </c>
      <c r="Q11" s="45">
        <v>7</v>
      </c>
      <c r="R11" s="46">
        <f>+'7'!N262</f>
        <v>2370</v>
      </c>
      <c r="S11" s="46">
        <f>+'7'!N267</f>
        <v>50</v>
      </c>
      <c r="T11" s="46">
        <f>+'7'!N265</f>
        <v>0</v>
      </c>
      <c r="U11" s="46">
        <f>+'7'!N263</f>
        <v>15</v>
      </c>
      <c r="V11" s="46">
        <f>+'7'!N266</f>
        <v>0</v>
      </c>
      <c r="W11" s="46">
        <f>+'7'!N264</f>
        <v>885</v>
      </c>
      <c r="X11" s="46">
        <f t="shared" si="7"/>
        <v>1420</v>
      </c>
      <c r="Y11" s="46">
        <f>+'7'!N269</f>
        <v>1420</v>
      </c>
      <c r="Z11" s="47">
        <f t="shared" si="3"/>
        <v>0</v>
      </c>
      <c r="AA11" s="98" t="s">
        <v>1367</v>
      </c>
      <c r="AB11" s="47">
        <f t="shared" si="4"/>
        <v>2305</v>
      </c>
      <c r="AC11" s="58">
        <f t="shared" si="5"/>
        <v>2305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3745</v>
      </c>
      <c r="S12" s="46">
        <f>+'8'!N267</f>
        <v>0</v>
      </c>
      <c r="T12" s="46">
        <f>+'8'!N265</f>
        <v>0</v>
      </c>
      <c r="U12" s="46">
        <f>+'8'!N263</f>
        <v>15</v>
      </c>
      <c r="V12" s="46">
        <f>+'8'!N266</f>
        <v>0</v>
      </c>
      <c r="W12" s="46">
        <f>+'8'!N264</f>
        <v>1225</v>
      </c>
      <c r="X12" s="46">
        <f t="shared" si="7"/>
        <v>2505</v>
      </c>
      <c r="Y12" s="46">
        <f>+'8'!N269</f>
        <v>2505</v>
      </c>
      <c r="Z12" s="47">
        <f t="shared" si="3"/>
        <v>0</v>
      </c>
      <c r="AA12" s="98" t="s">
        <v>1368</v>
      </c>
      <c r="AB12" s="47">
        <f t="shared" si="4"/>
        <v>3730</v>
      </c>
      <c r="AC12" s="58">
        <f t="shared" si="5"/>
        <v>3730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2">
        <v>19.82</v>
      </c>
      <c r="P13" s="79">
        <f t="shared" si="2"/>
        <v>0</v>
      </c>
      <c r="Q13" s="45">
        <v>9</v>
      </c>
      <c r="R13" s="46">
        <f>+'9'!N262</f>
        <v>1665</v>
      </c>
      <c r="S13" s="46">
        <f>+'9'!N267</f>
        <v>0</v>
      </c>
      <c r="T13" s="46">
        <f>+'9'!N265</f>
        <v>0</v>
      </c>
      <c r="U13" s="46">
        <f>+'9'!N263</f>
        <v>15</v>
      </c>
      <c r="V13" s="46">
        <f>+'9'!N266</f>
        <v>0</v>
      </c>
      <c r="W13" s="46">
        <f>+'9'!N264</f>
        <v>890</v>
      </c>
      <c r="X13" s="46">
        <f>+R13-S13-T13-U13-V13-W13</f>
        <v>760</v>
      </c>
      <c r="Y13" s="46">
        <f>+'9'!N269</f>
        <v>760</v>
      </c>
      <c r="Z13" s="47">
        <f t="shared" si="3"/>
        <v>0</v>
      </c>
      <c r="AA13" s="123" t="s">
        <v>1369</v>
      </c>
      <c r="AB13" s="47">
        <f t="shared" si="4"/>
        <v>1650</v>
      </c>
      <c r="AC13" s="58">
        <f t="shared" si="5"/>
        <v>1650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2">
        <v>19.41</v>
      </c>
      <c r="P14" s="79">
        <f t="shared" si="2"/>
        <v>0</v>
      </c>
      <c r="Q14" s="45">
        <v>10</v>
      </c>
      <c r="R14" s="46">
        <f>+'10'!N262</f>
        <v>2145</v>
      </c>
      <c r="S14" s="46">
        <f>+'10'!N267</f>
        <v>0</v>
      </c>
      <c r="T14" s="46">
        <f>+'10'!N265</f>
        <v>0</v>
      </c>
      <c r="U14" s="46">
        <f>+'10'!N263</f>
        <v>15</v>
      </c>
      <c r="V14" s="46">
        <f>+'10'!N266</f>
        <v>0</v>
      </c>
      <c r="W14" s="46">
        <f>+'10'!N264</f>
        <v>900</v>
      </c>
      <c r="X14" s="46">
        <f t="shared" si="7"/>
        <v>1230</v>
      </c>
      <c r="Y14" s="46">
        <f>+'10'!N269</f>
        <v>1230</v>
      </c>
      <c r="Z14" s="47">
        <f t="shared" si="3"/>
        <v>0</v>
      </c>
      <c r="AA14" s="123" t="s">
        <v>1363</v>
      </c>
      <c r="AB14" s="47">
        <f t="shared" si="4"/>
        <v>2130</v>
      </c>
      <c r="AC14" s="58">
        <f t="shared" si="5"/>
        <v>2130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22">
        <v>22.41</v>
      </c>
      <c r="P15" s="79">
        <f t="shared" si="2"/>
        <v>0</v>
      </c>
      <c r="Q15" s="45">
        <v>11</v>
      </c>
      <c r="R15" s="46">
        <f>+'11'!N262</f>
        <v>1820</v>
      </c>
      <c r="S15" s="46">
        <f>+'11'!N267</f>
        <v>0</v>
      </c>
      <c r="T15" s="46">
        <f>+'11'!N265</f>
        <v>0</v>
      </c>
      <c r="U15" s="46">
        <f>+'11'!N263</f>
        <v>15</v>
      </c>
      <c r="V15" s="46">
        <f>+'11'!N266</f>
        <v>0</v>
      </c>
      <c r="W15" s="46">
        <f>+'11'!N264</f>
        <v>370</v>
      </c>
      <c r="X15" s="46">
        <f t="shared" si="7"/>
        <v>1435</v>
      </c>
      <c r="Y15" s="46">
        <f>+'11'!N269</f>
        <v>1435</v>
      </c>
      <c r="Z15" s="47">
        <f t="shared" si="3"/>
        <v>0</v>
      </c>
      <c r="AA15" s="123" t="s">
        <v>1364</v>
      </c>
      <c r="AB15" s="47">
        <f t="shared" si="4"/>
        <v>1805</v>
      </c>
      <c r="AC15" s="58">
        <f t="shared" si="5"/>
        <v>1805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2280</v>
      </c>
      <c r="S16" s="46">
        <f>+'12'!N267</f>
        <v>0</v>
      </c>
      <c r="T16" s="46">
        <f>+'12'!N265</f>
        <v>0</v>
      </c>
      <c r="U16" s="67">
        <f>+'12'!N263</f>
        <v>15</v>
      </c>
      <c r="V16" s="46">
        <f>+'12'!N266</f>
        <v>0</v>
      </c>
      <c r="W16" s="46">
        <f>+'12'!N264</f>
        <v>580</v>
      </c>
      <c r="X16" s="46">
        <f t="shared" si="7"/>
        <v>1685</v>
      </c>
      <c r="Y16" s="46">
        <f>+'12'!N269</f>
        <v>1685</v>
      </c>
      <c r="Z16" s="47">
        <f t="shared" si="3"/>
        <v>0</v>
      </c>
      <c r="AA16" s="123" t="s">
        <v>1365</v>
      </c>
      <c r="AB16" s="47">
        <f t="shared" si="4"/>
        <v>2265</v>
      </c>
      <c r="AC16" s="58">
        <f t="shared" si="5"/>
        <v>2265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2">
        <v>4</v>
      </c>
      <c r="P17" s="79">
        <f t="shared" si="2"/>
        <v>0</v>
      </c>
      <c r="Q17" s="45">
        <v>13</v>
      </c>
      <c r="R17" s="46">
        <f>+'13'!N262</f>
        <v>1550</v>
      </c>
      <c r="S17" s="46">
        <f>+'13'!N267</f>
        <v>0</v>
      </c>
      <c r="T17" s="46">
        <f>+'13'!N265</f>
        <v>0</v>
      </c>
      <c r="U17" s="67">
        <f>+'13'!N263</f>
        <v>15</v>
      </c>
      <c r="V17" s="46">
        <f>+'13'!N266</f>
        <v>0</v>
      </c>
      <c r="W17" s="46">
        <f>+'13'!N264</f>
        <v>0</v>
      </c>
      <c r="X17" s="46">
        <f>+R17-S17-T17-U17-V17-W17</f>
        <v>1535</v>
      </c>
      <c r="Y17" s="46">
        <f>+'13'!N269</f>
        <v>1535</v>
      </c>
      <c r="Z17" s="47">
        <f t="shared" si="3"/>
        <v>0</v>
      </c>
      <c r="AA17" s="123" t="s">
        <v>1366</v>
      </c>
      <c r="AB17" s="47">
        <f t="shared" si="4"/>
        <v>1535</v>
      </c>
      <c r="AC17" s="58">
        <f t="shared" si="5"/>
        <v>1535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9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75</v>
      </c>
      <c r="G18" s="43">
        <f t="shared" si="0"/>
        <v>84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11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73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3650</v>
      </c>
      <c r="N18" s="19"/>
      <c r="O18" s="122">
        <v>19.12</v>
      </c>
      <c r="P18" s="79">
        <f t="shared" si="2"/>
        <v>1395.76</v>
      </c>
      <c r="Q18" s="45">
        <v>14</v>
      </c>
      <c r="R18" s="46">
        <f>+'14'!N262</f>
        <v>3590</v>
      </c>
      <c r="S18" s="46">
        <f>+'14'!N267</f>
        <v>50</v>
      </c>
      <c r="T18" s="46">
        <f>+'14'!N265</f>
        <v>0</v>
      </c>
      <c r="U18" s="67">
        <f>+'14'!N263</f>
        <v>15</v>
      </c>
      <c r="V18" s="46">
        <f>+'14'!N266</f>
        <v>0</v>
      </c>
      <c r="W18" s="46">
        <f>+'14'!N264</f>
        <v>795</v>
      </c>
      <c r="X18" s="46">
        <f t="shared" si="7"/>
        <v>2730</v>
      </c>
      <c r="Y18" s="46">
        <f>+'14'!N269</f>
        <v>2730</v>
      </c>
      <c r="Z18" s="47">
        <f t="shared" si="3"/>
        <v>0</v>
      </c>
      <c r="AA18" s="98" t="s">
        <v>1367</v>
      </c>
      <c r="AB18" s="99">
        <f t="shared" si="4"/>
        <v>3525</v>
      </c>
      <c r="AC18" s="58">
        <f t="shared" si="5"/>
        <v>3525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2">
        <v>20.37</v>
      </c>
      <c r="P19" s="79">
        <f t="shared" si="2"/>
        <v>0</v>
      </c>
      <c r="Q19" s="45">
        <v>15</v>
      </c>
      <c r="R19" s="46">
        <f>+'15'!N262</f>
        <v>5255</v>
      </c>
      <c r="S19" s="46">
        <f>+'15'!N267</f>
        <v>50</v>
      </c>
      <c r="T19" s="46">
        <f>+'15'!N265</f>
        <v>0</v>
      </c>
      <c r="U19" s="67">
        <f>+'15'!N263</f>
        <v>15</v>
      </c>
      <c r="V19" s="46">
        <f>+'15'!N266</f>
        <v>0</v>
      </c>
      <c r="W19" s="46">
        <f>+'15'!N264</f>
        <v>2050</v>
      </c>
      <c r="X19" s="46">
        <f t="shared" si="7"/>
        <v>3140</v>
      </c>
      <c r="Y19" s="46">
        <f>+'15'!N269</f>
        <v>3140</v>
      </c>
      <c r="Z19" s="47">
        <f t="shared" si="3"/>
        <v>0</v>
      </c>
      <c r="AA19" s="98" t="s">
        <v>1368</v>
      </c>
      <c r="AB19" s="47">
        <f t="shared" si="4"/>
        <v>5190</v>
      </c>
      <c r="AC19" s="58">
        <f t="shared" si="5"/>
        <v>5190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3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16</v>
      </c>
      <c r="G20" s="43">
        <f t="shared" si="0"/>
        <v>19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3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16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1040</v>
      </c>
      <c r="N20" s="19"/>
      <c r="O20" s="90">
        <v>22.25</v>
      </c>
      <c r="P20" s="79">
        <f t="shared" si="2"/>
        <v>356</v>
      </c>
      <c r="Q20" s="45">
        <v>16</v>
      </c>
      <c r="R20" s="46">
        <f>+'16'!N262</f>
        <v>2165</v>
      </c>
      <c r="S20" s="46">
        <f>+'16'!N267</f>
        <v>0</v>
      </c>
      <c r="T20" s="46">
        <f>+'16'!N265</f>
        <v>0</v>
      </c>
      <c r="U20" s="67">
        <f>+'16'!N263</f>
        <v>15</v>
      </c>
      <c r="V20" s="46">
        <f>+'16'!N266</f>
        <v>0</v>
      </c>
      <c r="W20" s="46">
        <f>+'16'!N264</f>
        <v>200</v>
      </c>
      <c r="X20" s="46">
        <f t="shared" si="7"/>
        <v>1950</v>
      </c>
      <c r="Y20" s="46">
        <f>+'16'!N269</f>
        <v>1950</v>
      </c>
      <c r="Z20" s="47">
        <f t="shared" si="3"/>
        <v>0</v>
      </c>
      <c r="AA20" s="123" t="s">
        <v>1369</v>
      </c>
      <c r="AB20" s="47">
        <f t="shared" si="4"/>
        <v>2150</v>
      </c>
      <c r="AC20" s="58">
        <f t="shared" si="5"/>
        <v>2150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0">
        <v>22.85</v>
      </c>
      <c r="P21" s="79">
        <f t="shared" si="2"/>
        <v>0</v>
      </c>
      <c r="Q21" s="45">
        <v>17</v>
      </c>
      <c r="R21" s="46">
        <f>+'17'!N262</f>
        <v>1645</v>
      </c>
      <c r="S21" s="46">
        <f>+'17'!N267</f>
        <v>0</v>
      </c>
      <c r="T21" s="46">
        <f>+'17'!N265</f>
        <v>0</v>
      </c>
      <c r="U21" s="67">
        <f>+'17'!N263</f>
        <v>15</v>
      </c>
      <c r="V21" s="46">
        <f>+'17'!N266</f>
        <v>0</v>
      </c>
      <c r="W21" s="46">
        <f>+'17'!N264</f>
        <v>240</v>
      </c>
      <c r="X21" s="46">
        <f t="shared" si="7"/>
        <v>1390</v>
      </c>
      <c r="Y21" s="46">
        <f>+'17'!N269</f>
        <v>1390</v>
      </c>
      <c r="Z21" s="47">
        <f t="shared" si="3"/>
        <v>0</v>
      </c>
      <c r="AA21" s="123" t="s">
        <v>1363</v>
      </c>
      <c r="AB21" s="47">
        <f t="shared" si="4"/>
        <v>1630</v>
      </c>
      <c r="AC21" s="58">
        <f t="shared" si="5"/>
        <v>1630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0</v>
      </c>
      <c r="G22" s="43">
        <f t="shared" si="0"/>
        <v>0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0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0</v>
      </c>
      <c r="N22" s="19"/>
      <c r="O22" s="122">
        <v>27.98</v>
      </c>
      <c r="P22" s="79">
        <f t="shared" si="2"/>
        <v>0</v>
      </c>
      <c r="Q22" s="45">
        <v>18</v>
      </c>
      <c r="R22" s="46">
        <f>+'18'!N262</f>
        <v>1710</v>
      </c>
      <c r="S22" s="46">
        <f>+'18'!N267</f>
        <v>0</v>
      </c>
      <c r="T22" s="46">
        <f>+'18'!N265</f>
        <v>0</v>
      </c>
      <c r="U22" s="67">
        <f>+'18'!N263</f>
        <v>15</v>
      </c>
      <c r="V22" s="46">
        <f>+'18'!N266</f>
        <v>0</v>
      </c>
      <c r="W22" s="46">
        <f>+'18'!N264</f>
        <v>480</v>
      </c>
      <c r="X22" s="46">
        <f t="shared" si="7"/>
        <v>1215</v>
      </c>
      <c r="Y22" s="46">
        <f>+'18'!N269</f>
        <v>1215</v>
      </c>
      <c r="Z22" s="47">
        <f t="shared" si="3"/>
        <v>0</v>
      </c>
      <c r="AA22" s="123" t="s">
        <v>1364</v>
      </c>
      <c r="AB22" s="47">
        <f t="shared" si="4"/>
        <v>1695</v>
      </c>
      <c r="AC22" s="58">
        <f t="shared" si="5"/>
        <v>1695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2">
        <v>29.74</v>
      </c>
      <c r="P23" s="79">
        <f t="shared" si="2"/>
        <v>0</v>
      </c>
      <c r="Q23" s="45">
        <v>19</v>
      </c>
      <c r="R23" s="46">
        <f>+'19'!N262</f>
        <v>2050</v>
      </c>
      <c r="S23" s="46">
        <f>+'19'!N267</f>
        <v>150</v>
      </c>
      <c r="T23" s="46">
        <f>+'19'!N265</f>
        <v>0</v>
      </c>
      <c r="U23" s="67">
        <f>+'19'!N263</f>
        <v>15</v>
      </c>
      <c r="V23" s="46">
        <f>+'19'!N266</f>
        <v>0</v>
      </c>
      <c r="W23" s="46">
        <f>+'19'!N264</f>
        <v>685</v>
      </c>
      <c r="X23" s="46">
        <f t="shared" si="7"/>
        <v>1200</v>
      </c>
      <c r="Y23" s="46">
        <f>+'19'!N269</f>
        <v>1200</v>
      </c>
      <c r="Z23" s="47">
        <f t="shared" si="3"/>
        <v>0</v>
      </c>
      <c r="AA23" s="123" t="s">
        <v>1365</v>
      </c>
      <c r="AB23" s="47">
        <f t="shared" si="4"/>
        <v>1885</v>
      </c>
      <c r="AC23" s="58">
        <f t="shared" si="5"/>
        <v>1885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3">
        <f t="shared" si="0"/>
        <v>0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0</v>
      </c>
      <c r="N24" s="19"/>
      <c r="O24" s="122">
        <v>38.659999999999997</v>
      </c>
      <c r="P24" s="79">
        <f t="shared" si="2"/>
        <v>0</v>
      </c>
      <c r="Q24" s="45">
        <v>20</v>
      </c>
      <c r="R24" s="46">
        <f>+'20'!N262</f>
        <v>1340</v>
      </c>
      <c r="S24" s="46">
        <f>+'20'!N267</f>
        <v>0</v>
      </c>
      <c r="T24" s="46">
        <f>+'20'!N265</f>
        <v>0</v>
      </c>
      <c r="U24" s="67">
        <f>+'20'!N263</f>
        <v>15</v>
      </c>
      <c r="V24" s="46">
        <f>+'20'!N266</f>
        <v>0</v>
      </c>
      <c r="W24" s="46">
        <f>+'20'!N264</f>
        <v>350</v>
      </c>
      <c r="X24" s="46">
        <f t="shared" si="7"/>
        <v>975</v>
      </c>
      <c r="Y24" s="46">
        <f>+'20'!N269</f>
        <v>975</v>
      </c>
      <c r="Z24" s="47">
        <f t="shared" si="3"/>
        <v>0</v>
      </c>
      <c r="AA24" s="123" t="s">
        <v>1366</v>
      </c>
      <c r="AB24" s="47">
        <f t="shared" si="4"/>
        <v>1325</v>
      </c>
      <c r="AC24" s="58">
        <f t="shared" si="5"/>
        <v>1325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3605</v>
      </c>
      <c r="S25" s="46">
        <f>+'21'!N267</f>
        <v>100</v>
      </c>
      <c r="T25" s="46">
        <f>+'21'!N265</f>
        <v>0</v>
      </c>
      <c r="U25" s="67">
        <f>+'21'!N263</f>
        <v>15</v>
      </c>
      <c r="V25" s="46">
        <f>+'21'!N266</f>
        <v>0</v>
      </c>
      <c r="W25" s="46">
        <f>+'21'!N264</f>
        <v>2110</v>
      </c>
      <c r="X25" s="46">
        <f t="shared" si="7"/>
        <v>1380</v>
      </c>
      <c r="Y25" s="46">
        <f>+'21'!N269</f>
        <v>1380</v>
      </c>
      <c r="Z25" s="47">
        <f t="shared" si="3"/>
        <v>0</v>
      </c>
      <c r="AA25" s="98" t="s">
        <v>1367</v>
      </c>
      <c r="AB25" s="47">
        <f t="shared" si="4"/>
        <v>3490</v>
      </c>
      <c r="AC25" s="58">
        <f t="shared" si="5"/>
        <v>3490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2">
        <v>32.97</v>
      </c>
      <c r="P26" s="79">
        <f t="shared" si="2"/>
        <v>0</v>
      </c>
      <c r="Q26" s="45">
        <v>22</v>
      </c>
      <c r="R26" s="46">
        <f>+'22'!N262</f>
        <v>5035</v>
      </c>
      <c r="S26" s="46">
        <f>+'22'!N267</f>
        <v>0</v>
      </c>
      <c r="T26" s="46">
        <f>+'22'!N265</f>
        <v>0</v>
      </c>
      <c r="U26" s="67">
        <f>+'22'!N263</f>
        <v>15</v>
      </c>
      <c r="V26" s="46">
        <f>+'22'!N266</f>
        <v>0</v>
      </c>
      <c r="W26" s="46">
        <f>+'22'!N264</f>
        <v>1905</v>
      </c>
      <c r="X26" s="46">
        <f t="shared" si="7"/>
        <v>3115</v>
      </c>
      <c r="Y26" s="46">
        <f>+'22'!N269</f>
        <v>3115</v>
      </c>
      <c r="Z26" s="47">
        <f t="shared" si="3"/>
        <v>0</v>
      </c>
      <c r="AA26" s="98" t="s">
        <v>1368</v>
      </c>
      <c r="AB26" s="47">
        <f t="shared" si="4"/>
        <v>5020</v>
      </c>
      <c r="AC26" s="58">
        <f t="shared" si="5"/>
        <v>5020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2">
        <v>30.83</v>
      </c>
      <c r="P27" s="79">
        <f t="shared" si="2"/>
        <v>0</v>
      </c>
      <c r="Q27" s="45">
        <v>23</v>
      </c>
      <c r="R27" s="46">
        <f>+'23'!N262</f>
        <v>2685</v>
      </c>
      <c r="S27" s="46">
        <f>+'23'!N267</f>
        <v>125</v>
      </c>
      <c r="T27" s="46">
        <f>+'23'!N265</f>
        <v>0</v>
      </c>
      <c r="U27" s="67">
        <f>+'23'!N263</f>
        <v>15</v>
      </c>
      <c r="V27" s="46">
        <f>+'23'!N266</f>
        <v>0</v>
      </c>
      <c r="W27" s="46">
        <f>+'23'!N264</f>
        <v>360</v>
      </c>
      <c r="X27" s="46">
        <f>+R27-S27-T27-U27-V27-W27</f>
        <v>2185</v>
      </c>
      <c r="Y27" s="46">
        <f>+'23'!N269</f>
        <v>2185</v>
      </c>
      <c r="Z27" s="47">
        <f>+Y27-X27</f>
        <v>0</v>
      </c>
      <c r="AA27" s="123" t="s">
        <v>1369</v>
      </c>
      <c r="AB27" s="47">
        <f t="shared" si="4"/>
        <v>2545</v>
      </c>
      <c r="AC27" s="58">
        <f t="shared" si="5"/>
        <v>2545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20</v>
      </c>
      <c r="G28" s="43">
        <f t="shared" si="0"/>
        <v>20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10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10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1000</v>
      </c>
      <c r="N28" s="19"/>
      <c r="O28" s="122">
        <v>30.86</v>
      </c>
      <c r="P28" s="79">
        <f t="shared" si="2"/>
        <v>308.60000000000002</v>
      </c>
      <c r="Q28" s="45">
        <v>24</v>
      </c>
      <c r="R28" s="46">
        <f>+'24'!N262</f>
        <v>975</v>
      </c>
      <c r="S28" s="46">
        <f>+'24'!N267</f>
        <v>0</v>
      </c>
      <c r="T28" s="46">
        <f>+'24'!N265</f>
        <v>0</v>
      </c>
      <c r="U28" s="67">
        <f>+'24'!N263</f>
        <v>15</v>
      </c>
      <c r="V28" s="46">
        <f>+'24'!N266</f>
        <v>0</v>
      </c>
      <c r="W28" s="46">
        <f>+'24'!N264</f>
        <v>50</v>
      </c>
      <c r="X28" s="46">
        <f t="shared" si="7"/>
        <v>910</v>
      </c>
      <c r="Y28" s="46">
        <f>+'24'!N269</f>
        <v>910</v>
      </c>
      <c r="Z28" s="47">
        <f t="shared" si="3"/>
        <v>0</v>
      </c>
      <c r="AA28" s="123" t="s">
        <v>1363</v>
      </c>
      <c r="AB28" s="47">
        <f t="shared" si="4"/>
        <v>960</v>
      </c>
      <c r="AC28" s="58">
        <f t="shared" si="5"/>
        <v>960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2">
        <v>27.24</v>
      </c>
      <c r="P29" s="79">
        <f t="shared" si="2"/>
        <v>0</v>
      </c>
      <c r="Q29" s="45">
        <v>25</v>
      </c>
      <c r="R29" s="46">
        <f>+'25'!N262</f>
        <v>705</v>
      </c>
      <c r="S29" s="46">
        <f>+'25'!N267</f>
        <v>0</v>
      </c>
      <c r="T29" s="46">
        <f>+'25'!N265</f>
        <v>0</v>
      </c>
      <c r="U29" s="67">
        <f>+'25'!N263</f>
        <v>15</v>
      </c>
      <c r="V29" s="46">
        <f>+'25'!N266</f>
        <v>0</v>
      </c>
      <c r="W29" s="46">
        <f>+'25'!N264</f>
        <v>165</v>
      </c>
      <c r="X29" s="46">
        <f t="shared" si="7"/>
        <v>525</v>
      </c>
      <c r="Y29" s="46">
        <f>+'25'!N269</f>
        <v>525</v>
      </c>
      <c r="Z29" s="47">
        <f t="shared" si="3"/>
        <v>0</v>
      </c>
      <c r="AA29" s="123" t="s">
        <v>1364</v>
      </c>
      <c r="AB29" s="47">
        <f t="shared" si="4"/>
        <v>690</v>
      </c>
      <c r="AC29" s="58">
        <f t="shared" si="5"/>
        <v>690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2">
        <v>32.47</v>
      </c>
      <c r="P30" s="79">
        <f t="shared" si="2"/>
        <v>0</v>
      </c>
      <c r="Q30" s="45">
        <v>26</v>
      </c>
      <c r="R30" s="46">
        <f>+'26'!N262</f>
        <v>2500</v>
      </c>
      <c r="S30" s="46">
        <f>+'26'!N267</f>
        <v>50</v>
      </c>
      <c r="T30" s="46">
        <f>+'26'!N265</f>
        <v>0</v>
      </c>
      <c r="U30" s="67">
        <f>+'26'!N263</f>
        <v>0</v>
      </c>
      <c r="V30" s="46">
        <f>+'26'!N266</f>
        <v>0</v>
      </c>
      <c r="W30" s="46">
        <f>+'26'!N264</f>
        <v>860</v>
      </c>
      <c r="X30" s="46">
        <f t="shared" si="7"/>
        <v>1590</v>
      </c>
      <c r="Y30" s="46">
        <f>+'26'!N269</f>
        <v>1590</v>
      </c>
      <c r="Z30" s="47">
        <f t="shared" si="3"/>
        <v>0</v>
      </c>
      <c r="AA30" s="123" t="s">
        <v>1365</v>
      </c>
      <c r="AB30" s="47">
        <f t="shared" si="4"/>
        <v>2450</v>
      </c>
      <c r="AC30" s="58">
        <f t="shared" si="5"/>
        <v>2450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25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110</v>
      </c>
      <c r="G31" s="43">
        <f t="shared" si="0"/>
        <v>135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10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125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12500</v>
      </c>
      <c r="N31" s="19"/>
      <c r="O31" s="122">
        <v>34.64</v>
      </c>
      <c r="P31" s="79">
        <f t="shared" si="2"/>
        <v>4330</v>
      </c>
      <c r="Q31" s="45">
        <v>27</v>
      </c>
      <c r="R31" s="46">
        <f>+'27'!N262</f>
        <v>2080</v>
      </c>
      <c r="S31" s="46">
        <f>+'27'!N267</f>
        <v>0</v>
      </c>
      <c r="T31" s="46">
        <f>+'27'!N265</f>
        <v>0</v>
      </c>
      <c r="U31" s="67">
        <f>+'27'!N263</f>
        <v>0</v>
      </c>
      <c r="V31" s="46">
        <f>+'27'!N266</f>
        <v>1236</v>
      </c>
      <c r="W31" s="46">
        <f>+'27'!N264</f>
        <v>690</v>
      </c>
      <c r="X31" s="46">
        <f t="shared" si="7"/>
        <v>154</v>
      </c>
      <c r="Y31" s="46">
        <f>+'27'!N269</f>
        <v>154</v>
      </c>
      <c r="Z31" s="47">
        <f t="shared" si="3"/>
        <v>0</v>
      </c>
      <c r="AA31" s="123" t="s">
        <v>1366</v>
      </c>
      <c r="AB31" s="47">
        <f t="shared" si="4"/>
        <v>844</v>
      </c>
      <c r="AC31" s="58">
        <f t="shared" si="5"/>
        <v>844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2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24</v>
      </c>
      <c r="G32" s="43">
        <f t="shared" si="0"/>
        <v>26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2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24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3120</v>
      </c>
      <c r="N32" s="19"/>
      <c r="O32" s="90">
        <v>46.37</v>
      </c>
      <c r="P32" s="79">
        <f t="shared" si="2"/>
        <v>1112.8799999999999</v>
      </c>
      <c r="Q32" s="45">
        <v>28</v>
      </c>
      <c r="R32" s="46">
        <f>+'28'!N262</f>
        <v>4155</v>
      </c>
      <c r="S32" s="46">
        <f>+'28'!N267</f>
        <v>0</v>
      </c>
      <c r="T32" s="46">
        <f>+'28'!N265</f>
        <v>0</v>
      </c>
      <c r="U32" s="67">
        <f>+'28'!N263</f>
        <v>15</v>
      </c>
      <c r="V32" s="46">
        <f>+'28'!N266</f>
        <v>0</v>
      </c>
      <c r="W32" s="46">
        <f>+'28'!N264</f>
        <v>1080</v>
      </c>
      <c r="X32" s="46">
        <f t="shared" si="7"/>
        <v>3060</v>
      </c>
      <c r="Y32" s="46">
        <f>+'28'!N269</f>
        <v>3060</v>
      </c>
      <c r="Z32" s="47">
        <f t="shared" si="3"/>
        <v>0</v>
      </c>
      <c r="AA32" s="98" t="s">
        <v>1367</v>
      </c>
      <c r="AB32" s="47">
        <f t="shared" si="4"/>
        <v>4140</v>
      </c>
      <c r="AC32" s="58">
        <f t="shared" si="5"/>
        <v>4140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3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21</v>
      </c>
      <c r="G33" s="43">
        <f t="shared" si="0"/>
        <v>24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2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22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2860</v>
      </c>
      <c r="N33" s="19"/>
      <c r="O33" s="90">
        <v>38.9</v>
      </c>
      <c r="P33" s="79">
        <f t="shared" si="2"/>
        <v>855.8</v>
      </c>
      <c r="Q33" s="45">
        <v>29</v>
      </c>
      <c r="R33" s="46">
        <f>+'29'!N262</f>
        <v>5515</v>
      </c>
      <c r="S33" s="46">
        <f>+'29'!N267</f>
        <v>50</v>
      </c>
      <c r="T33" s="46">
        <f>+'28'!N265</f>
        <v>0</v>
      </c>
      <c r="U33" s="67">
        <f>+'29'!N263</f>
        <v>15</v>
      </c>
      <c r="V33" s="46">
        <f>+'29'!N266</f>
        <v>0</v>
      </c>
      <c r="W33" s="46">
        <f>+'29'!N264</f>
        <v>1490</v>
      </c>
      <c r="X33" s="46">
        <f t="shared" ref="X33" si="8">+R33-S33-T33-U33-V33-W33</f>
        <v>3960</v>
      </c>
      <c r="Y33" s="46">
        <f>+'29'!N269</f>
        <v>3960</v>
      </c>
      <c r="Z33" s="47">
        <f t="shared" ref="Z33" si="9">+Y33-X33</f>
        <v>0</v>
      </c>
      <c r="AA33" s="98" t="s">
        <v>1368</v>
      </c>
      <c r="AB33" s="47">
        <f t="shared" si="4"/>
        <v>5450</v>
      </c>
      <c r="AC33" s="58">
        <f t="shared" si="5"/>
        <v>5450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4</v>
      </c>
      <c r="G34" s="43">
        <f t="shared" si="0"/>
        <v>4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1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3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390</v>
      </c>
      <c r="N34" s="19"/>
      <c r="O34" s="90">
        <v>38.07</v>
      </c>
      <c r="P34" s="79">
        <f t="shared" si="2"/>
        <v>114.21000000000001</v>
      </c>
      <c r="Q34" s="45">
        <v>30</v>
      </c>
      <c r="R34" s="46">
        <f>+'30'!N262</f>
        <v>2470</v>
      </c>
      <c r="S34" s="46">
        <f>+'30'!N267</f>
        <v>0</v>
      </c>
      <c r="T34" s="46">
        <f>+'30'!N265</f>
        <v>0</v>
      </c>
      <c r="U34" s="67">
        <f>+'30'!N263</f>
        <v>15</v>
      </c>
      <c r="V34" s="46">
        <f>+'30'!N266</f>
        <v>0</v>
      </c>
      <c r="W34" s="46">
        <f>+'30'!N264</f>
        <v>50</v>
      </c>
      <c r="X34" s="46">
        <f t="shared" si="7"/>
        <v>2405</v>
      </c>
      <c r="Y34" s="46">
        <f>+'30'!N269</f>
        <v>2405</v>
      </c>
      <c r="Z34" s="47">
        <f t="shared" si="3"/>
        <v>0</v>
      </c>
      <c r="AA34" s="123" t="s">
        <v>1369</v>
      </c>
      <c r="AB34" s="47">
        <f t="shared" si="4"/>
        <v>2455</v>
      </c>
      <c r="AC34" s="58">
        <f t="shared" si="5"/>
        <v>2455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3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16</v>
      </c>
      <c r="G35" s="43">
        <f t="shared" si="0"/>
        <v>19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2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17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2210</v>
      </c>
      <c r="N35" s="19"/>
      <c r="O35" s="90">
        <v>40.799999999999997</v>
      </c>
      <c r="P35" s="79">
        <f t="shared" si="2"/>
        <v>693.59999999999991</v>
      </c>
      <c r="Q35" s="45">
        <v>31</v>
      </c>
      <c r="R35" s="46">
        <f>+'31.'!N262</f>
        <v>0</v>
      </c>
      <c r="S35" s="46">
        <f>+'31.'!N267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0</v>
      </c>
      <c r="X35" s="46">
        <f>+R35-S35-T35-U35-V35-W35</f>
        <v>0</v>
      </c>
      <c r="Y35" s="46">
        <f>+'31.'!N269</f>
        <v>0</v>
      </c>
      <c r="Z35" s="47">
        <f t="shared" si="3"/>
        <v>0</v>
      </c>
      <c r="AA35" s="47"/>
      <c r="AB35" s="47">
        <f t="shared" si="4"/>
        <v>0</v>
      </c>
      <c r="AC35" s="58">
        <f t="shared" si="5"/>
        <v>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0">SUM(R5:R35)</f>
        <v>80975</v>
      </c>
      <c r="S36" s="48">
        <f t="shared" si="10"/>
        <v>845</v>
      </c>
      <c r="T36" s="48">
        <f t="shared" si="10"/>
        <v>0</v>
      </c>
      <c r="U36" s="48">
        <f t="shared" si="10"/>
        <v>405</v>
      </c>
      <c r="V36" s="48">
        <f t="shared" si="10"/>
        <v>1236</v>
      </c>
      <c r="W36" s="48">
        <f t="shared" si="10"/>
        <v>25430</v>
      </c>
      <c r="X36" s="48">
        <f t="shared" si="10"/>
        <v>53059</v>
      </c>
      <c r="Y36" s="48">
        <f t="shared" si="10"/>
        <v>53059</v>
      </c>
      <c r="Z36" s="48">
        <f t="shared" si="10"/>
        <v>0</v>
      </c>
      <c r="AA36" s="48">
        <f t="shared" si="10"/>
        <v>0</v>
      </c>
      <c r="AB36" s="48">
        <f>SUM(AB5:AB35)</f>
        <v>78489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9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0</v>
      </c>
      <c r="G39" s="43">
        <f t="shared" si="0"/>
        <v>0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0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0</v>
      </c>
      <c r="N39" s="19"/>
      <c r="O39" s="90">
        <v>27.84</v>
      </c>
      <c r="P39" s="79">
        <f t="shared" si="2"/>
        <v>0</v>
      </c>
      <c r="Q39" s="5"/>
      <c r="R39" s="166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3">
        <f t="shared" si="0"/>
        <v>0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0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0</v>
      </c>
      <c r="N40" s="19"/>
      <c r="O40" s="90">
        <v>27.12</v>
      </c>
      <c r="P40" s="79">
        <f t="shared" si="2"/>
        <v>0</v>
      </c>
      <c r="Q40" s="5"/>
      <c r="R40" s="166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5</v>
      </c>
      <c r="G41" s="43">
        <f t="shared" si="0"/>
        <v>5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5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90">
        <v>15.42</v>
      </c>
      <c r="P41" s="79">
        <f t="shared" si="2"/>
        <v>0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7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15</v>
      </c>
      <c r="G46" s="43">
        <f t="shared" si="0"/>
        <v>22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1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21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1050</v>
      </c>
      <c r="N46" s="19"/>
      <c r="O46" s="122">
        <v>17.78</v>
      </c>
      <c r="P46" s="79">
        <f t="shared" si="2"/>
        <v>373.38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15</v>
      </c>
      <c r="G47" s="43">
        <f t="shared" si="0"/>
        <v>15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1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14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700</v>
      </c>
      <c r="N47" s="19"/>
      <c r="O47" s="122">
        <v>17.989999999999998</v>
      </c>
      <c r="P47" s="79">
        <f t="shared" si="2"/>
        <v>251.85999999999999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11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45</v>
      </c>
      <c r="G48" s="43">
        <f t="shared" si="0"/>
        <v>56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12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44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2200</v>
      </c>
      <c r="N48" s="19"/>
      <c r="O48" s="122">
        <v>18.32</v>
      </c>
      <c r="P48" s="79">
        <f t="shared" si="2"/>
        <v>806.08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5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15</v>
      </c>
      <c r="G49" s="43">
        <f t="shared" si="0"/>
        <v>20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3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17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850</v>
      </c>
      <c r="N49" s="19"/>
      <c r="O49" s="122">
        <v>20.059999999999999</v>
      </c>
      <c r="P49" s="79">
        <f t="shared" si="2"/>
        <v>341.02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1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20</v>
      </c>
      <c r="G50" s="43">
        <f t="shared" si="0"/>
        <v>21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21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1050</v>
      </c>
      <c r="N50" s="19"/>
      <c r="O50" s="122">
        <v>20.32</v>
      </c>
      <c r="P50" s="79">
        <f t="shared" si="2"/>
        <v>426.72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2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2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5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60</v>
      </c>
      <c r="G53" s="43">
        <f t="shared" si="0"/>
        <v>65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4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61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3050</v>
      </c>
      <c r="N53" s="19"/>
      <c r="O53" s="122">
        <v>16.37</v>
      </c>
      <c r="P53" s="79">
        <f t="shared" si="2"/>
        <v>998.57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2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122">
        <v>25.99</v>
      </c>
      <c r="P55" s="79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22">
        <v>28.31</v>
      </c>
      <c r="P56" s="79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122">
        <v>31.29</v>
      </c>
      <c r="P57" s="79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122">
        <v>31.07</v>
      </c>
      <c r="P58" s="79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122">
        <v>29.83</v>
      </c>
      <c r="P59" s="79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2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2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122">
        <v>26.69</v>
      </c>
      <c r="P62" s="79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2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0">
        <v>23.69</v>
      </c>
      <c r="P64" s="79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90">
        <v>22.49</v>
      </c>
      <c r="P65" s="79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90">
        <v>23.12</v>
      </c>
      <c r="P66" s="79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2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8</v>
      </c>
      <c r="G67" s="43">
        <f t="shared" si="0"/>
        <v>10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10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700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12</v>
      </c>
      <c r="G68" s="43">
        <f t="shared" si="0"/>
        <v>12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2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3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7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560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1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13</v>
      </c>
      <c r="G74" s="43">
        <f t="shared" si="0"/>
        <v>14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1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13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650</v>
      </c>
      <c r="N74" s="19"/>
      <c r="O74" s="90">
        <v>17.09</v>
      </c>
      <c r="P74" s="79">
        <f t="shared" si="12"/>
        <v>222.17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3">
        <f t="shared" si="0"/>
        <v>0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0</v>
      </c>
      <c r="N77" s="19"/>
      <c r="O77" s="90">
        <v>25.15</v>
      </c>
      <c r="P77" s="79">
        <f t="shared" si="12"/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0">
        <v>14.35</v>
      </c>
      <c r="P80" s="79">
        <f t="shared" si="12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0">
        <v>11.58</v>
      </c>
      <c r="P81" s="79">
        <f t="shared" si="12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9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9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9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9">
        <v>20.350000000000001</v>
      </c>
      <c r="P99" s="79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9"/>
      <c r="P100" s="79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9"/>
      <c r="P101" s="79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9"/>
      <c r="P102" s="79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16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25</v>
      </c>
      <c r="G112" s="43">
        <f t="shared" si="13"/>
        <v>41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8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33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3300</v>
      </c>
      <c r="N112" s="19"/>
      <c r="O112" s="122">
        <v>34.25</v>
      </c>
      <c r="P112" s="79">
        <f t="shared" si="12"/>
        <v>1130.25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2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25</v>
      </c>
      <c r="G113" s="43">
        <f t="shared" si="13"/>
        <v>27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9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18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990</v>
      </c>
      <c r="N113" s="19"/>
      <c r="O113" s="122">
        <v>22.55</v>
      </c>
      <c r="P113" s="79">
        <f t="shared" si="12"/>
        <v>405.90000000000003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2">
        <v>96.46</v>
      </c>
      <c r="P114" s="79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13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33</v>
      </c>
      <c r="G115" s="43">
        <f t="shared" si="13"/>
        <v>46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2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44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2640</v>
      </c>
      <c r="N115" s="19"/>
      <c r="O115" s="90">
        <v>23.61</v>
      </c>
      <c r="P115" s="79">
        <f t="shared" si="12"/>
        <v>1038.8399999999999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7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40</v>
      </c>
      <c r="G116" s="43">
        <f t="shared" si="13"/>
        <v>47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14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33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3300</v>
      </c>
      <c r="N116" s="19"/>
      <c r="O116" s="90">
        <v>13.03</v>
      </c>
      <c r="P116" s="79">
        <f t="shared" si="12"/>
        <v>429.98999999999995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0">
        <v>11.91</v>
      </c>
      <c r="P117" s="79">
        <f t="shared" si="12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9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3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2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5</v>
      </c>
      <c r="G131" s="43">
        <f t="shared" si="13"/>
        <v>5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5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250</v>
      </c>
      <c r="N131" s="19"/>
      <c r="O131" s="90">
        <v>9.91</v>
      </c>
      <c r="P131" s="79">
        <f t="shared" si="12"/>
        <v>49.55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3"/>
        <v>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0">
        <v>16.690000000000001</v>
      </c>
      <c r="P132" s="79">
        <f t="shared" si="12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si="13"/>
        <v>0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90">
        <v>24.21</v>
      </c>
      <c r="P133" s="79">
        <f t="shared" si="12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9"/>
      <c r="P134" s="79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9"/>
      <c r="P135" s="79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9"/>
      <c r="P136" s="79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9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10</v>
      </c>
      <c r="G142" s="43">
        <f t="shared" si="13"/>
        <v>10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10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100</v>
      </c>
      <c r="N142" s="19"/>
      <c r="O142" s="90">
        <v>2.17</v>
      </c>
      <c r="P142" s="79">
        <f t="shared" si="12"/>
        <v>21.7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2">
        <v>12.14</v>
      </c>
      <c r="P163" s="79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18"/>
        <v>0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0</v>
      </c>
      <c r="N175" s="19"/>
      <c r="O175" s="122">
        <v>23.02</v>
      </c>
      <c r="P175" s="79">
        <f t="shared" si="19"/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9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8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19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8"/>
        <v>0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0"/>
      <c r="P180" s="79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8"/>
        <v>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0">
        <v>63</v>
      </c>
      <c r="P185" s="79">
        <f t="shared" si="19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3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40</v>
      </c>
      <c r="G193" s="43">
        <f t="shared" si="18"/>
        <v>43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43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2580</v>
      </c>
      <c r="N193" s="19"/>
      <c r="O193" s="90">
        <v>38</v>
      </c>
      <c r="P193" s="79">
        <f t="shared" si="19"/>
        <v>1634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7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55</v>
      </c>
      <c r="G194" s="43">
        <f t="shared" si="18"/>
        <v>62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5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57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6840</v>
      </c>
      <c r="N194" s="19"/>
      <c r="O194" s="90">
        <v>73</v>
      </c>
      <c r="P194" s="79">
        <f t="shared" si="19"/>
        <v>4161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8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1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8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1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8" si="2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59</v>
      </c>
      <c r="G205" s="43">
        <f t="shared" si="18"/>
        <v>59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21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38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2090</v>
      </c>
      <c r="N205" s="19"/>
      <c r="O205" s="90">
        <v>40</v>
      </c>
      <c r="P205" s="79">
        <f t="shared" si="19"/>
        <v>1520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8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1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2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12</v>
      </c>
      <c r="G209" s="43">
        <f t="shared" si="18"/>
        <v>14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14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1680</v>
      </c>
      <c r="N209" s="19"/>
      <c r="O209" s="90">
        <v>83</v>
      </c>
      <c r="P209" s="79">
        <f t="shared" si="19"/>
        <v>1162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8" si="25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1419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5"/>
        <v>0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46">
        <f>+ยกมา!J249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3">
        <f t="shared" si="25"/>
        <v>0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0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90"/>
      <c r="P249" s="79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/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30</v>
      </c>
      <c r="G251" s="46">
        <f t="shared" ref="G251:G252" si="29">E251+F251</f>
        <v>30</v>
      </c>
      <c r="H251" s="78">
        <v>0</v>
      </c>
      <c r="I251" s="76">
        <v>0</v>
      </c>
      <c r="J251" s="46">
        <f t="shared" ref="J251:J252" si="30">+G251-H251-K251-I251</f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30</v>
      </c>
      <c r="L251" s="20">
        <v>15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450</v>
      </c>
      <c r="N251" s="19"/>
      <c r="O251" s="90"/>
      <c r="P251" s="79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/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25</v>
      </c>
      <c r="G252" s="46">
        <f t="shared" si="29"/>
        <v>25</v>
      </c>
      <c r="H252" s="78">
        <v>0</v>
      </c>
      <c r="I252" s="76">
        <v>0</v>
      </c>
      <c r="J252" s="46">
        <f t="shared" si="30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25</v>
      </c>
      <c r="L252" s="20">
        <v>15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375</v>
      </c>
      <c r="N252" s="19"/>
      <c r="O252" s="90"/>
      <c r="P252" s="79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/>
      <c r="C253" s="19"/>
      <c r="D253" s="10"/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3">
        <f t="shared" si="25"/>
        <v>0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3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31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25"/>
        <v>0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3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2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5"/>
        <v>0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3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2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5"/>
        <v>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2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+ยกมา!J244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5"/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3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32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+ยกมา!J245</f>
        <v>0</v>
      </c>
      <c r="F258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58" s="43">
        <f t="shared" si="25"/>
        <v>0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58" s="43">
        <f t="shared" si="23"/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2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ref="G259" si="33">+E259+F259</f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ref="J259" si="34">E259+F259-H259-K259-I259</f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2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46" t="s">
        <v>223</v>
      </c>
      <c r="B260" s="147"/>
      <c r="C260" s="147"/>
      <c r="D260" s="148"/>
      <c r="E260" s="152" t="s">
        <v>239</v>
      </c>
      <c r="F260" s="153"/>
      <c r="G260" s="149" t="s">
        <v>224</v>
      </c>
      <c r="H260" s="150"/>
      <c r="I260" s="151"/>
      <c r="J260" s="154" t="s">
        <v>225</v>
      </c>
      <c r="K260" s="154"/>
      <c r="L260" s="154"/>
      <c r="M260" s="51">
        <f>SUM(M5:M259)</f>
        <v>80975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55" t="s">
        <v>226</v>
      </c>
      <c r="B261" s="156"/>
      <c r="C261" s="161">
        <f>+M263</f>
        <v>80975</v>
      </c>
      <c r="D261" s="162"/>
      <c r="E261" s="53" t="s">
        <v>227</v>
      </c>
      <c r="F261" s="54">
        <f>+M260</f>
        <v>80975</v>
      </c>
      <c r="G261" s="55" t="s">
        <v>217</v>
      </c>
      <c r="H261" s="143">
        <f>SUM(U36)</f>
        <v>405</v>
      </c>
      <c r="I261" s="144"/>
      <c r="J261" s="136"/>
      <c r="K261" s="136"/>
      <c r="L261" s="136"/>
      <c r="M261" s="57"/>
      <c r="N261" s="57">
        <f>+W36</f>
        <v>25430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55"/>
      <c r="B262" s="156"/>
      <c r="C262" s="161"/>
      <c r="D262" s="162"/>
      <c r="E262" s="53" t="s">
        <v>228</v>
      </c>
      <c r="F262" s="54">
        <f>N263</f>
        <v>845</v>
      </c>
      <c r="G262" s="55"/>
      <c r="H262" s="143">
        <v>0</v>
      </c>
      <c r="I262" s="144"/>
      <c r="J262" s="136" t="s">
        <v>229</v>
      </c>
      <c r="K262" s="136"/>
      <c r="L262" s="136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57" t="s">
        <v>10</v>
      </c>
      <c r="B263" s="158"/>
      <c r="C263" s="161">
        <f>+F262</f>
        <v>845</v>
      </c>
      <c r="D263" s="162"/>
      <c r="E263" s="53"/>
      <c r="F263" s="54"/>
      <c r="G263" s="55" t="s">
        <v>230</v>
      </c>
      <c r="H263" s="143">
        <f>+V36</f>
        <v>1236</v>
      </c>
      <c r="I263" s="144"/>
      <c r="J263" s="137" t="s">
        <v>231</v>
      </c>
      <c r="K263" s="138"/>
      <c r="L263" s="139"/>
      <c r="M263" s="57">
        <f>+M260-M261</f>
        <v>80975</v>
      </c>
      <c r="N263" s="59">
        <f>+S36</f>
        <v>845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59" t="s">
        <v>232</v>
      </c>
      <c r="B264" s="160"/>
      <c r="C264" s="161">
        <f>+C261-C263</f>
        <v>80130</v>
      </c>
      <c r="D264" s="162"/>
      <c r="E264" s="53" t="s">
        <v>232</v>
      </c>
      <c r="F264" s="54">
        <f>+F261-F262</f>
        <v>80130</v>
      </c>
      <c r="G264" s="55" t="s">
        <v>233</v>
      </c>
      <c r="H264" s="143">
        <f>SUM(H261:H263)</f>
        <v>1641</v>
      </c>
      <c r="I264" s="144"/>
      <c r="J264" s="136" t="s">
        <v>206</v>
      </c>
      <c r="K264" s="136"/>
      <c r="L264" s="136"/>
      <c r="M264" s="57">
        <f>H264</f>
        <v>1641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8"/>
      <c r="C265" s="60"/>
      <c r="D265" s="60"/>
      <c r="E265" s="53" t="s">
        <v>234</v>
      </c>
      <c r="F265" s="54">
        <v>100000</v>
      </c>
      <c r="J265" s="140" t="s">
        <v>208</v>
      </c>
      <c r="K265" s="141"/>
      <c r="L265" s="142"/>
      <c r="M265" s="57">
        <f>M263-M264-N261-N263</f>
        <v>53059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8"/>
      <c r="C266" s="60"/>
      <c r="D266" s="60"/>
      <c r="E266" s="53" t="s">
        <v>235</v>
      </c>
      <c r="F266" s="54">
        <f>F264-F265</f>
        <v>-19870</v>
      </c>
      <c r="J266" s="140" t="s">
        <v>209</v>
      </c>
      <c r="K266" s="141"/>
      <c r="L266" s="142"/>
      <c r="M266" s="57">
        <f>+Y36</f>
        <v>53059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8"/>
      <c r="C267" s="60"/>
      <c r="D267" s="60"/>
      <c r="E267" s="53" t="s">
        <v>236</v>
      </c>
      <c r="F267" s="54">
        <v>0</v>
      </c>
      <c r="J267" s="140" t="s">
        <v>210</v>
      </c>
      <c r="K267" s="141"/>
      <c r="L267" s="142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8"/>
      <c r="C268" s="60"/>
      <c r="D268" s="60"/>
      <c r="E268" s="100" t="s">
        <v>1370</v>
      </c>
      <c r="F268" s="101">
        <v>0</v>
      </c>
      <c r="J268" s="145" t="s">
        <v>211</v>
      </c>
      <c r="K268" s="145"/>
      <c r="L268" s="145"/>
      <c r="M268" s="61">
        <f>+M266-M265</f>
        <v>0</v>
      </c>
      <c r="N268" s="66"/>
    </row>
    <row r="269" spans="1:29" ht="24.75" customHeight="1" thickBot="1" x14ac:dyDescent="0.6">
      <c r="H269" s="133" t="s">
        <v>237</v>
      </c>
      <c r="I269" s="134"/>
      <c r="J269" s="134"/>
      <c r="K269" s="134"/>
      <c r="L269" s="134"/>
      <c r="M269" s="134"/>
      <c r="N269" s="135"/>
    </row>
    <row r="270" spans="1:29" x14ac:dyDescent="0.55000000000000004">
      <c r="F270" s="23"/>
    </row>
  </sheetData>
  <autoFilter ref="A4:AC269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80" zoomScaleNormal="80" workbookViewId="0">
      <pane xSplit="10" ySplit="4" topLeftCell="K242" activePane="bottomRight" state="frozen"/>
      <selection activeCell="E266" sqref="E266"/>
      <selection pane="topRight" activeCell="E266" sqref="E266"/>
      <selection pane="bottomLeft" activeCell="E266" sqref="E266"/>
      <selection pane="bottomRight" activeCell="U252" sqref="U25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9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10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4</v>
      </c>
      <c r="F5" s="71"/>
      <c r="G5" s="46">
        <f t="shared" ref="G5" si="0">E5+F5</f>
        <v>4</v>
      </c>
      <c r="H5" s="78">
        <v>0</v>
      </c>
      <c r="I5" s="76">
        <v>0</v>
      </c>
      <c r="J5" s="46">
        <f t="shared" ref="J5" si="1">+G5-H5-K5-I5</f>
        <v>4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6</v>
      </c>
      <c r="F6" s="71"/>
      <c r="G6" s="46">
        <f t="shared" ref="G6:G26" si="2">E6+F6</f>
        <v>6</v>
      </c>
      <c r="H6" s="78">
        <v>0</v>
      </c>
      <c r="I6" s="76">
        <v>0</v>
      </c>
      <c r="J6" s="46">
        <f t="shared" ref="J6:J26" si="3">+G6-H6-K6-I6</f>
        <v>6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22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15</v>
      </c>
      <c r="F11" s="71"/>
      <c r="G11" s="46">
        <f t="shared" si="2"/>
        <v>15</v>
      </c>
      <c r="H11" s="78">
        <v>0</v>
      </c>
      <c r="I11" s="76">
        <v>0</v>
      </c>
      <c r="J11" s="46">
        <f t="shared" si="3"/>
        <v>15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22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22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22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22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22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v>9</v>
      </c>
      <c r="F18" s="71"/>
      <c r="G18" s="46">
        <f t="shared" si="2"/>
        <v>9</v>
      </c>
      <c r="H18" s="78">
        <v>0</v>
      </c>
      <c r="I18" s="76">
        <v>0</v>
      </c>
      <c r="J18" s="46">
        <f t="shared" si="3"/>
        <v>9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22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22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3</v>
      </c>
      <c r="F20" s="71"/>
      <c r="G20" s="46">
        <f t="shared" si="2"/>
        <v>3</v>
      </c>
      <c r="H20" s="78">
        <v>0</v>
      </c>
      <c r="I20" s="76">
        <v>0</v>
      </c>
      <c r="J20" s="46">
        <f t="shared" si="3"/>
        <v>3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2"/>
        <v>0</v>
      </c>
      <c r="H22" s="78">
        <v>0</v>
      </c>
      <c r="I22" s="76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22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22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2"/>
        <v>0</v>
      </c>
      <c r="H24" s="78">
        <v>0</v>
      </c>
      <c r="I24" s="76">
        <v>0</v>
      </c>
      <c r="J24" s="46">
        <f t="shared" si="3"/>
        <v>0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22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22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22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7"/>
        <v>0</v>
      </c>
      <c r="H28" s="78">
        <v>0</v>
      </c>
      <c r="I28" s="76">
        <v>0</v>
      </c>
      <c r="J28" s="46">
        <f t="shared" si="8"/>
        <v>0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22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22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22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25</v>
      </c>
      <c r="F31" s="71"/>
      <c r="G31" s="46">
        <f t="shared" si="7"/>
        <v>25</v>
      </c>
      <c r="H31" s="78">
        <v>0</v>
      </c>
      <c r="I31" s="76">
        <v>0</v>
      </c>
      <c r="J31" s="46">
        <f t="shared" si="8"/>
        <v>25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22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2</v>
      </c>
      <c r="F32" s="71"/>
      <c r="G32" s="46">
        <f t="shared" si="7"/>
        <v>2</v>
      </c>
      <c r="H32" s="78">
        <v>0</v>
      </c>
      <c r="I32" s="76">
        <v>0</v>
      </c>
      <c r="J32" s="46">
        <f t="shared" si="8"/>
        <v>2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v>3</v>
      </c>
      <c r="F33" s="71"/>
      <c r="G33" s="46">
        <f t="shared" si="7"/>
        <v>3</v>
      </c>
      <c r="H33" s="78">
        <v>0</v>
      </c>
      <c r="I33" s="76">
        <v>0</v>
      </c>
      <c r="J33" s="46">
        <f t="shared" si="8"/>
        <v>3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v>3</v>
      </c>
      <c r="F35" s="71"/>
      <c r="G35" s="46">
        <f t="shared" si="7"/>
        <v>3</v>
      </c>
      <c r="H35" s="78">
        <v>0</v>
      </c>
      <c r="I35" s="76">
        <v>0</v>
      </c>
      <c r="J35" s="46">
        <f t="shared" si="8"/>
        <v>3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7"/>
        <v>0</v>
      </c>
      <c r="H39" s="78">
        <v>0</v>
      </c>
      <c r="I39" s="76">
        <v>0</v>
      </c>
      <c r="J39" s="46">
        <f t="shared" si="8"/>
        <v>0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7"/>
        <v>0</v>
      </c>
      <c r="H40" s="78">
        <v>0</v>
      </c>
      <c r="I40" s="76">
        <v>0</v>
      </c>
      <c r="J40" s="46">
        <f t="shared" si="8"/>
        <v>0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7"/>
        <v>0</v>
      </c>
      <c r="H41" s="78">
        <v>0</v>
      </c>
      <c r="I41" s="76">
        <v>0</v>
      </c>
      <c r="J41" s="46">
        <f t="shared" si="8"/>
        <v>0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7</v>
      </c>
      <c r="F46" s="71"/>
      <c r="G46" s="46">
        <f t="shared" si="7"/>
        <v>7</v>
      </c>
      <c r="H46" s="78">
        <v>0</v>
      </c>
      <c r="I46" s="76">
        <v>0</v>
      </c>
      <c r="J46" s="46">
        <f t="shared" si="8"/>
        <v>7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22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7"/>
        <v>0</v>
      </c>
      <c r="H47" s="78">
        <v>0</v>
      </c>
      <c r="I47" s="76">
        <v>0</v>
      </c>
      <c r="J47" s="46">
        <f t="shared" si="8"/>
        <v>0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22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11</v>
      </c>
      <c r="F48" s="71"/>
      <c r="G48" s="46">
        <f t="shared" si="7"/>
        <v>11</v>
      </c>
      <c r="H48" s="78">
        <v>0</v>
      </c>
      <c r="I48" s="76">
        <v>0</v>
      </c>
      <c r="J48" s="46">
        <f t="shared" si="8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5</v>
      </c>
      <c r="F49" s="71"/>
      <c r="G49" s="46">
        <f t="shared" si="7"/>
        <v>5</v>
      </c>
      <c r="H49" s="78">
        <v>0</v>
      </c>
      <c r="I49" s="76">
        <v>0</v>
      </c>
      <c r="J49" s="46">
        <f t="shared" si="8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1</v>
      </c>
      <c r="F50" s="71"/>
      <c r="G50" s="46">
        <f t="shared" si="7"/>
        <v>1</v>
      </c>
      <c r="H50" s="78">
        <v>0</v>
      </c>
      <c r="I50" s="76">
        <v>0</v>
      </c>
      <c r="J50" s="46">
        <f t="shared" si="8"/>
        <v>1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22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5</v>
      </c>
      <c r="F53" s="71"/>
      <c r="G53" s="46">
        <f t="shared" si="7"/>
        <v>5</v>
      </c>
      <c r="H53" s="78">
        <v>0</v>
      </c>
      <c r="I53" s="76">
        <v>0</v>
      </c>
      <c r="J53" s="46">
        <f t="shared" si="8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22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22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22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22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22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22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22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22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7"/>
        <v>0</v>
      </c>
      <c r="H65" s="78">
        <v>0</v>
      </c>
      <c r="I65" s="76">
        <v>0</v>
      </c>
      <c r="J65" s="46">
        <f t="shared" si="8"/>
        <v>0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7"/>
        <v>0</v>
      </c>
      <c r="H66" s="78">
        <v>0</v>
      </c>
      <c r="I66" s="76">
        <v>0</v>
      </c>
      <c r="J66" s="46">
        <f t="shared" si="8"/>
        <v>0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v>2</v>
      </c>
      <c r="F67" s="71"/>
      <c r="G67" s="46">
        <f t="shared" si="7"/>
        <v>2</v>
      </c>
      <c r="H67" s="78">
        <v>0</v>
      </c>
      <c r="I67" s="76">
        <v>0</v>
      </c>
      <c r="J67" s="46">
        <f t="shared" si="8"/>
        <v>2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1</v>
      </c>
      <c r="F74" s="71"/>
      <c r="G74" s="46">
        <f t="shared" si="7"/>
        <v>1</v>
      </c>
      <c r="H74" s="78">
        <v>0</v>
      </c>
      <c r="I74" s="76">
        <v>0</v>
      </c>
      <c r="J74" s="46">
        <f t="shared" si="8"/>
        <v>1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7"/>
        <v>0</v>
      </c>
      <c r="H77" s="78">
        <v>0</v>
      </c>
      <c r="I77" s="76">
        <v>0</v>
      </c>
      <c r="J77" s="46">
        <f t="shared" si="8"/>
        <v>0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9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9"/>
      <c r="R89" s="43">
        <f t="shared" si="14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9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9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9"/>
      <c r="R100" s="43">
        <f t="shared" si="29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9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9"/>
      <c r="R102" s="43">
        <f t="shared" si="29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16</v>
      </c>
      <c r="F112" s="71"/>
      <c r="G112" s="46">
        <f t="shared" si="25"/>
        <v>16</v>
      </c>
      <c r="H112" s="78">
        <v>0</v>
      </c>
      <c r="I112" s="76">
        <v>0</v>
      </c>
      <c r="J112" s="46">
        <f t="shared" si="26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2</v>
      </c>
      <c r="F113" s="71"/>
      <c r="G113" s="46">
        <f t="shared" si="25"/>
        <v>2</v>
      </c>
      <c r="H113" s="78">
        <v>0</v>
      </c>
      <c r="I113" s="76">
        <v>0</v>
      </c>
      <c r="J113" s="46">
        <f t="shared" si="26"/>
        <v>2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2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13</v>
      </c>
      <c r="F115" s="71"/>
      <c r="G115" s="46">
        <f t="shared" si="25"/>
        <v>13</v>
      </c>
      <c r="H115" s="78">
        <v>0</v>
      </c>
      <c r="I115" s="76">
        <v>0</v>
      </c>
      <c r="J115" s="46">
        <f t="shared" si="26"/>
        <v>13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7</v>
      </c>
      <c r="F116" s="71"/>
      <c r="G116" s="46">
        <f t="shared" si="25"/>
        <v>7</v>
      </c>
      <c r="H116" s="78">
        <v>0</v>
      </c>
      <c r="I116" s="76">
        <v>0</v>
      </c>
      <c r="J116" s="46">
        <f t="shared" si="26"/>
        <v>7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5"/>
        <v>0</v>
      </c>
      <c r="H131" s="78">
        <v>0</v>
      </c>
      <c r="I131" s="76">
        <v>0</v>
      </c>
      <c r="J131" s="46">
        <f t="shared" si="26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5"/>
        <v>0</v>
      </c>
      <c r="H133" s="78">
        <v>0</v>
      </c>
      <c r="I133" s="76">
        <v>0</v>
      </c>
      <c r="J133" s="46">
        <f t="shared" si="26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9"/>
      <c r="R134" s="43">
        <f t="shared" si="11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9"/>
      <c r="R135" s="43">
        <f t="shared" si="11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9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2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2"/>
        <v>0</v>
      </c>
      <c r="H175" s="78">
        <v>0</v>
      </c>
      <c r="I175" s="76">
        <v>0</v>
      </c>
      <c r="J175" s="46">
        <f t="shared" si="33"/>
        <v>0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v>3</v>
      </c>
      <c r="F193" s="71"/>
      <c r="G193" s="46">
        <f t="shared" si="32"/>
        <v>3</v>
      </c>
      <c r="H193" s="78">
        <v>0</v>
      </c>
      <c r="I193" s="76">
        <v>0</v>
      </c>
      <c r="J193" s="46">
        <f t="shared" si="33"/>
        <v>3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7</v>
      </c>
      <c r="F194" s="71"/>
      <c r="G194" s="46">
        <f t="shared" si="32"/>
        <v>7</v>
      </c>
      <c r="H194" s="78">
        <v>0</v>
      </c>
      <c r="I194" s="76">
        <v>0</v>
      </c>
      <c r="J194" s="46">
        <f t="shared" si="33"/>
        <v>7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2"/>
        <v>0</v>
      </c>
      <c r="H205" s="78">
        <v>0</v>
      </c>
      <c r="I205" s="76">
        <v>0</v>
      </c>
      <c r="J205" s="46">
        <f t="shared" si="33"/>
        <v>0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v>2</v>
      </c>
      <c r="F209" s="71"/>
      <c r="G209" s="46">
        <f t="shared" si="32"/>
        <v>2</v>
      </c>
      <c r="H209" s="78">
        <v>0</v>
      </c>
      <c r="I209" s="76">
        <v>0</v>
      </c>
      <c r="J209" s="46">
        <f t="shared" si="33"/>
        <v>2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50">E235+F235</f>
        <v>0</v>
      </c>
      <c r="H235" s="78">
        <v>0</v>
      </c>
      <c r="I235" s="76">
        <v>0</v>
      </c>
      <c r="J235" s="46">
        <f t="shared" ref="J235:J248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5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ref="J250" si="58">+G250-H250-K250-I250</f>
        <v>0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9">E253+F253</f>
        <v>0</v>
      </c>
      <c r="H253" s="78">
        <v>0</v>
      </c>
      <c r="I253" s="76">
        <v>0</v>
      </c>
      <c r="J253" s="46">
        <f t="shared" ref="J253" si="60">+G253-H253-K253-I253</f>
        <v>0</v>
      </c>
      <c r="K253" s="72"/>
      <c r="L253" s="20"/>
      <c r="M253" s="65">
        <f t="shared" ref="M253" si="61">+L253*K253</f>
        <v>0</v>
      </c>
      <c r="N253" s="17" t="s">
        <v>16</v>
      </c>
      <c r="O253" s="18"/>
      <c r="P253" s="23">
        <f t="shared" ref="P253" si="62">SUM(M253-O253)</f>
        <v>0</v>
      </c>
      <c r="Q253" s="90"/>
      <c r="R253" s="43">
        <f t="shared" ref="R253" si="6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4">E257+F257</f>
        <v>0</v>
      </c>
      <c r="H257" s="78">
        <v>0</v>
      </c>
      <c r="I257" s="76">
        <v>0</v>
      </c>
      <c r="J257" s="46">
        <f t="shared" ref="J257" si="65">+G257-H257-K257-I257</f>
        <v>0</v>
      </c>
      <c r="K257" s="72"/>
      <c r="L257" s="20"/>
      <c r="M257" s="65">
        <f t="shared" ref="M257" si="66">+L257*K257</f>
        <v>0</v>
      </c>
      <c r="N257" s="17" t="s">
        <v>16</v>
      </c>
      <c r="O257" s="18"/>
      <c r="P257" s="23">
        <f t="shared" ref="P257" si="67">SUM(M257-O257)</f>
        <v>0</v>
      </c>
      <c r="Q257" s="90"/>
      <c r="R257" s="43">
        <f t="shared" ref="R257" si="6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9">E259+F259</f>
        <v>0</v>
      </c>
      <c r="H259" s="78">
        <v>0</v>
      </c>
      <c r="I259" s="76">
        <v>0</v>
      </c>
      <c r="J259" s="46">
        <f t="shared" ref="J259" si="70">+G259-H259-K259-I259</f>
        <v>0</v>
      </c>
      <c r="K259" s="72"/>
      <c r="L259" s="20"/>
      <c r="M259" s="65">
        <f t="shared" ref="M259" si="71">+L259*K259</f>
        <v>0</v>
      </c>
      <c r="N259" s="17" t="s">
        <v>16</v>
      </c>
      <c r="O259" s="18"/>
      <c r="P259" s="23">
        <f t="shared" ref="P259" si="72">SUM(M259-O259)</f>
        <v>0</v>
      </c>
      <c r="Q259" s="90"/>
      <c r="R259" s="43">
        <f t="shared" ref="R259" si="73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 filterMode="1"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E266" sqref="E266"/>
      <selection pane="topRight" activeCell="E266" sqref="E266"/>
      <selection pane="bottomLeft" activeCell="E266" sqref="E266"/>
      <selection pane="bottomRight" activeCell="E266" sqref="E2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68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69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4</v>
      </c>
      <c r="F5" s="71">
        <v>10</v>
      </c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8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02">
        <f>SUM(M5-O5)</f>
        <v>300</v>
      </c>
      <c r="Q5" s="122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6</v>
      </c>
      <c r="F6" s="71"/>
      <c r="G6" s="46">
        <f t="shared" si="0"/>
        <v>6</v>
      </c>
      <c r="H6" s="78">
        <v>0</v>
      </c>
      <c r="I6" s="76">
        <v>0</v>
      </c>
      <c r="J6" s="46">
        <f t="shared" si="1"/>
        <v>0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02">
        <f>SUM(M6-O6)</f>
        <v>600</v>
      </c>
      <c r="Q6" s="122">
        <v>36.43</v>
      </c>
      <c r="R6" s="43">
        <f t="shared" ref="R6:R80" si="3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8</v>
      </c>
      <c r="K11" s="72">
        <v>7</v>
      </c>
      <c r="L11" s="15">
        <v>50</v>
      </c>
      <c r="M11" s="65">
        <f t="shared" si="2"/>
        <v>350</v>
      </c>
      <c r="N11" s="17" t="s">
        <v>16</v>
      </c>
      <c r="O11" s="18"/>
      <c r="P11" s="102">
        <f t="shared" si="4"/>
        <v>350</v>
      </c>
      <c r="Q11" s="122">
        <v>19.36</v>
      </c>
      <c r="R11" s="43">
        <f t="shared" si="3"/>
        <v>135.51999999999998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2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2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22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2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6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2">
        <f t="shared" si="4"/>
        <v>150</v>
      </c>
      <c r="Q18" s="122">
        <v>19.12</v>
      </c>
      <c r="R18" s="43">
        <f t="shared" si="3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2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0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02">
        <f t="shared" si="4"/>
        <v>195</v>
      </c>
      <c r="Q20" s="90">
        <v>22.25</v>
      </c>
      <c r="R20" s="43">
        <f t="shared" si="3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4"/>
        <v>0</v>
      </c>
      <c r="Q22" s="122">
        <v>27.98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2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122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22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2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122">
        <v>30.86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2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22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25</v>
      </c>
      <c r="F31" s="71"/>
      <c r="G31" s="46">
        <f t="shared" si="5"/>
        <v>25</v>
      </c>
      <c r="H31" s="78">
        <v>0</v>
      </c>
      <c r="I31" s="76">
        <v>0</v>
      </c>
      <c r="J31" s="46">
        <f t="shared" si="6"/>
        <v>20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02">
        <f t="shared" si="4"/>
        <v>500</v>
      </c>
      <c r="Q31" s="122">
        <v>34.64</v>
      </c>
      <c r="R31" s="43">
        <f t="shared" si="3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2">
        <f t="shared" si="4"/>
        <v>260</v>
      </c>
      <c r="Q32" s="90">
        <v>46.37</v>
      </c>
      <c r="R32" s="43">
        <f t="shared" si="3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0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/>
      <c r="P33" s="102">
        <f t="shared" si="4"/>
        <v>390</v>
      </c>
      <c r="Q33" s="90">
        <v>38.9</v>
      </c>
      <c r="R33" s="43">
        <f t="shared" si="3"/>
        <v>116.69999999999999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1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02">
        <f t="shared" si="4"/>
        <v>260</v>
      </c>
      <c r="Q35" s="90">
        <v>40.799999999999997</v>
      </c>
      <c r="R35" s="43">
        <f t="shared" si="3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6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2">
        <f t="shared" si="4"/>
        <v>50</v>
      </c>
      <c r="Q46" s="122">
        <v>17.78</v>
      </c>
      <c r="R46" s="43">
        <f t="shared" si="3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22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4"/>
        <v>50</v>
      </c>
      <c r="Q50" s="122">
        <v>20.32</v>
      </c>
      <c r="R50" s="43">
        <f t="shared" si="3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2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2">
        <f>SUM(M53-O53)</f>
        <v>150</v>
      </c>
      <c r="Q53" s="122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22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22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22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22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22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22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22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22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0</v>
      </c>
      <c r="K67" s="72">
        <v>2</v>
      </c>
      <c r="L67" s="15">
        <v>70</v>
      </c>
      <c r="M67" s="65">
        <f t="shared" si="2"/>
        <v>140</v>
      </c>
      <c r="N67" s="17" t="s">
        <v>16</v>
      </c>
      <c r="O67" s="18"/>
      <c r="P67" s="102">
        <f t="shared" si="4"/>
        <v>140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14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2">
        <f>SUM(M112-O112)</f>
        <v>200</v>
      </c>
      <c r="Q112" s="122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10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02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5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hidden="1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3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>
        <v>120</v>
      </c>
      <c r="P194" s="102">
        <f t="shared" si="35"/>
        <v>360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1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0" si="48">E235+F235</f>
        <v>0</v>
      </c>
      <c r="H235" s="78">
        <v>0</v>
      </c>
      <c r="I235" s="76">
        <v>0</v>
      </c>
      <c r="J235" s="46">
        <f t="shared" ref="J235:J248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55</v>
      </c>
      <c r="M244" s="65">
        <f t="shared" si="53"/>
        <v>0</v>
      </c>
      <c r="N244" s="17" t="s">
        <v>16</v>
      </c>
      <c r="O244" s="18"/>
      <c r="P244" s="23">
        <f t="shared" si="54"/>
        <v>0</v>
      </c>
      <c r="Q244" s="90"/>
      <c r="R244" s="43">
        <f t="shared" si="5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48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48"/>
        <v>0</v>
      </c>
      <c r="H250" s="78">
        <v>0</v>
      </c>
      <c r="I250" s="76">
        <v>0</v>
      </c>
      <c r="J250" s="46">
        <f t="shared" ref="J250" si="56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+ยกมา!J251</f>
        <v>0</v>
      </c>
      <c r="F251" s="71"/>
      <c r="G251" s="46">
        <f t="shared" si="46"/>
        <v>0</v>
      </c>
      <c r="H251" s="78">
        <v>0</v>
      </c>
      <c r="I251" s="76">
        <v>0</v>
      </c>
      <c r="J251" s="46">
        <f t="shared" si="47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+ยกมา!J252</f>
        <v>0</v>
      </c>
      <c r="F252" s="71"/>
      <c r="G252" s="46">
        <f t="shared" si="46"/>
        <v>0</v>
      </c>
      <c r="H252" s="78">
        <v>0</v>
      </c>
      <c r="I252" s="76">
        <v>0</v>
      </c>
      <c r="J252" s="46">
        <f t="shared" si="47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+ยกมา!J253</f>
        <v>0</v>
      </c>
      <c r="F253" s="71"/>
      <c r="G253" s="46">
        <f t="shared" ref="G253" si="57">E253+F253</f>
        <v>0</v>
      </c>
      <c r="H253" s="78">
        <v>0</v>
      </c>
      <c r="I253" s="76">
        <v>0</v>
      </c>
      <c r="J253" s="46">
        <f t="shared" ref="J253" si="58">+G253-H253-K253-I253</f>
        <v>0</v>
      </c>
      <c r="K253" s="72"/>
      <c r="L253" s="20"/>
      <c r="M253" s="65">
        <f t="shared" ref="M253" si="59">+L253*K253</f>
        <v>0</v>
      </c>
      <c r="N253" s="17" t="s">
        <v>16</v>
      </c>
      <c r="O253" s="18"/>
      <c r="P253" s="23">
        <f t="shared" ref="P253" si="60">SUM(M253-O253)</f>
        <v>0</v>
      </c>
      <c r="Q253" s="90"/>
      <c r="R253" s="43">
        <f t="shared" ref="R253" si="6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6"/>
        <v>0</v>
      </c>
      <c r="H254" s="78">
        <v>0</v>
      </c>
      <c r="I254" s="76">
        <v>0</v>
      </c>
      <c r="J254" s="46">
        <f t="shared" si="47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6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6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62">E257+F257</f>
        <v>0</v>
      </c>
      <c r="H257" s="78">
        <v>0</v>
      </c>
      <c r="I257" s="76">
        <v>0</v>
      </c>
      <c r="J257" s="46">
        <f t="shared" ref="J257" si="63">+G257-H257-K257-I257</f>
        <v>0</v>
      </c>
      <c r="K257" s="72"/>
      <c r="L257" s="20"/>
      <c r="M257" s="65">
        <f t="shared" ref="M257" si="64">+L257*K257</f>
        <v>0</v>
      </c>
      <c r="N257" s="17" t="s">
        <v>16</v>
      </c>
      <c r="O257" s="18"/>
      <c r="P257" s="23">
        <f t="shared" ref="P257" si="65">SUM(M257-O257)</f>
        <v>0</v>
      </c>
      <c r="Q257" s="90"/>
      <c r="R257" s="43">
        <f t="shared" ref="R257" si="66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7">E259+F259</f>
        <v>0</v>
      </c>
      <c r="H259" s="78">
        <v>0</v>
      </c>
      <c r="I259" s="76">
        <v>0</v>
      </c>
      <c r="J259" s="46">
        <f t="shared" ref="J259" si="68">+G259-H259-K259-I259</f>
        <v>0</v>
      </c>
      <c r="K259" s="72"/>
      <c r="L259" s="20"/>
      <c r="M259" s="65">
        <f t="shared" ref="M259" si="69">+L259*K259</f>
        <v>0</v>
      </c>
      <c r="N259" s="17" t="s">
        <v>16</v>
      </c>
      <c r="O259" s="18"/>
      <c r="P259" s="23">
        <f t="shared" ref="P259" si="70">SUM(M259-O259)</f>
        <v>0</v>
      </c>
      <c r="Q259" s="90"/>
      <c r="R259" s="43">
        <f t="shared" ref="R259" si="71">+K259*Q259</f>
        <v>0</v>
      </c>
    </row>
    <row r="260" spans="1:23" ht="25.5" x14ac:dyDescent="0.55000000000000004">
      <c r="A260" s="1"/>
      <c r="B260" s="120"/>
      <c r="C260" s="121"/>
      <c r="D260" s="120"/>
      <c r="E260" s="24"/>
      <c r="F260" s="120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1702.1899999999996</v>
      </c>
      <c r="S260" s="75"/>
    </row>
    <row r="261" spans="1:23" ht="25.5" customHeight="1" x14ac:dyDescent="0.5">
      <c r="A261" s="1"/>
      <c r="B261" s="120"/>
      <c r="C261" s="121"/>
      <c r="D261" s="120"/>
      <c r="E261" s="24"/>
      <c r="F261" s="120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3" ht="25.5" x14ac:dyDescent="0.55000000000000004">
      <c r="A262" s="1"/>
      <c r="B262" s="120"/>
      <c r="C262" s="121"/>
      <c r="D262" s="120"/>
      <c r="E262" s="24"/>
      <c r="F262" s="120"/>
      <c r="G262" s="31"/>
      <c r="J262" s="31"/>
      <c r="K262" s="32"/>
      <c r="L262" s="95" t="s">
        <v>202</v>
      </c>
      <c r="M262" s="95"/>
      <c r="N262" s="33">
        <f>SUM(M5:M261)</f>
        <v>4625</v>
      </c>
    </row>
    <row r="263" spans="1:23" ht="25.5" x14ac:dyDescent="0.55000000000000004">
      <c r="A263" s="1"/>
      <c r="B263" s="120"/>
      <c r="C263" s="121"/>
      <c r="D263" s="120"/>
      <c r="E263" s="24"/>
      <c r="F263" s="120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B264" s="120"/>
      <c r="C264" s="121"/>
      <c r="D264" s="120"/>
      <c r="E264" s="24"/>
      <c r="F264" s="120"/>
      <c r="G264" s="31"/>
      <c r="J264" s="31"/>
      <c r="L264" s="34" t="s">
        <v>204</v>
      </c>
      <c r="M264" s="35"/>
      <c r="N264" s="36">
        <f>SUM(O264:AF264)</f>
        <v>1515</v>
      </c>
      <c r="O264" s="2">
        <v>215</v>
      </c>
      <c r="P264" s="2">
        <v>100</v>
      </c>
      <c r="Q264" s="2">
        <v>120</v>
      </c>
      <c r="R264" s="2">
        <v>150</v>
      </c>
      <c r="S264" s="2">
        <v>100</v>
      </c>
      <c r="T264" s="2">
        <v>100</v>
      </c>
      <c r="U264" s="2">
        <v>100</v>
      </c>
      <c r="V264" s="2">
        <v>120</v>
      </c>
      <c r="W264" s="2">
        <v>510</v>
      </c>
    </row>
    <row r="265" spans="1:23" ht="25.5" x14ac:dyDescent="0.55000000000000004">
      <c r="A265" s="1"/>
      <c r="B265" s="120"/>
      <c r="C265" s="121"/>
      <c r="D265" s="120"/>
      <c r="E265" s="24"/>
      <c r="F265" s="120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B266" s="120"/>
      <c r="C266" s="121"/>
      <c r="D266" s="120"/>
      <c r="E266" s="24"/>
      <c r="F266" s="120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B267" s="120"/>
      <c r="C267" s="121"/>
      <c r="D267" s="120"/>
      <c r="E267" s="24"/>
      <c r="F267" s="120"/>
      <c r="G267" s="31"/>
      <c r="J267" s="31"/>
      <c r="L267" s="34" t="s">
        <v>207</v>
      </c>
      <c r="M267" s="35"/>
      <c r="N267" s="37">
        <f>SUM(O5:O260)</f>
        <v>120</v>
      </c>
    </row>
    <row r="268" spans="1:23" ht="25.5" x14ac:dyDescent="0.55000000000000004">
      <c r="A268" s="1"/>
      <c r="B268" s="120"/>
      <c r="C268" s="121"/>
      <c r="D268" s="120"/>
      <c r="E268" s="24"/>
      <c r="F268" s="120"/>
      <c r="G268" s="31"/>
      <c r="J268" s="31"/>
      <c r="L268" s="34" t="s">
        <v>208</v>
      </c>
      <c r="M268" s="35"/>
      <c r="N268" s="33">
        <f>N262-N263-N264-N266-N267</f>
        <v>2975</v>
      </c>
    </row>
    <row r="269" spans="1:23" ht="25.5" x14ac:dyDescent="0.55000000000000004">
      <c r="A269" s="1"/>
      <c r="B269" s="120"/>
      <c r="C269" s="121"/>
      <c r="D269" s="120"/>
      <c r="E269" s="24"/>
      <c r="F269" s="120"/>
      <c r="G269" s="31"/>
      <c r="J269" s="31"/>
      <c r="L269" s="34" t="s">
        <v>209</v>
      </c>
      <c r="M269" s="35"/>
      <c r="N269" s="37">
        <v>2975</v>
      </c>
    </row>
    <row r="270" spans="1:23" ht="25.5" x14ac:dyDescent="0.55000000000000004">
      <c r="A270" s="1"/>
      <c r="B270" s="120"/>
      <c r="C270" s="121"/>
      <c r="D270" s="120"/>
      <c r="E270" s="24"/>
      <c r="F270" s="120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B271" s="120"/>
      <c r="C271" s="121"/>
      <c r="D271" s="120"/>
      <c r="E271" s="24"/>
      <c r="F271" s="120"/>
      <c r="G271" s="12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"/>
        <filter val="120.00"/>
        <filter val="140.00"/>
        <filter val="150.00"/>
        <filter val="180.00"/>
        <filter val="195.00"/>
        <filter val="200.00"/>
        <filter val="260.00"/>
        <filter val="300.00"/>
        <filter val="350.00"/>
        <filter val="390.00"/>
        <filter val="50.00"/>
        <filter val="500.00"/>
        <filter val="60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E266" sqref="E266"/>
      <selection pane="topRight" activeCell="E266" sqref="E266"/>
      <selection pane="bottomLeft" activeCell="E266" sqref="E266"/>
      <selection pane="bottomRight" activeCell="E266" sqref="E2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0</v>
      </c>
      <c r="F6" s="71">
        <v>32</v>
      </c>
      <c r="G6" s="46">
        <f t="shared" si="0"/>
        <v>32</v>
      </c>
      <c r="H6" s="78">
        <v>0</v>
      </c>
      <c r="I6" s="76">
        <v>0</v>
      </c>
      <c r="J6" s="46">
        <f t="shared" si="1"/>
        <v>28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2">
        <f t="shared" ref="P6:P80" si="3">SUM(M6-O6)</f>
        <v>400</v>
      </c>
      <c r="Q6" s="122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8</v>
      </c>
      <c r="F11" s="71">
        <v>10</v>
      </c>
      <c r="G11" s="46">
        <f t="shared" si="0"/>
        <v>18</v>
      </c>
      <c r="H11" s="78">
        <v>0</v>
      </c>
      <c r="I11" s="76">
        <v>0</v>
      </c>
      <c r="J11" s="46">
        <f t="shared" si="1"/>
        <v>7</v>
      </c>
      <c r="K11" s="72">
        <v>11</v>
      </c>
      <c r="L11" s="15">
        <v>50</v>
      </c>
      <c r="M11" s="65">
        <f t="shared" si="2"/>
        <v>550</v>
      </c>
      <c r="N11" s="17" t="s">
        <v>16</v>
      </c>
      <c r="O11" s="18"/>
      <c r="P11" s="102">
        <f t="shared" si="3"/>
        <v>550</v>
      </c>
      <c r="Q11" s="122">
        <v>19.36</v>
      </c>
      <c r="R11" s="43">
        <f t="shared" si="4"/>
        <v>212.95999999999998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6</v>
      </c>
      <c r="F18" s="71">
        <v>10</v>
      </c>
      <c r="G18" s="46">
        <f t="shared" si="0"/>
        <v>16</v>
      </c>
      <c r="H18" s="78">
        <v>0</v>
      </c>
      <c r="I18" s="76">
        <v>0</v>
      </c>
      <c r="J18" s="46">
        <f t="shared" si="1"/>
        <v>11</v>
      </c>
      <c r="K18" s="72">
        <v>5</v>
      </c>
      <c r="L18" s="15">
        <v>50</v>
      </c>
      <c r="M18" s="65">
        <f t="shared" si="2"/>
        <v>250</v>
      </c>
      <c r="N18" s="17" t="s">
        <v>16</v>
      </c>
      <c r="O18" s="18"/>
      <c r="P18" s="102">
        <f t="shared" si="3"/>
        <v>250</v>
      </c>
      <c r="Q18" s="122">
        <v>19.12</v>
      </c>
      <c r="R18" s="43">
        <f t="shared" si="4"/>
        <v>95.600000000000009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20</v>
      </c>
      <c r="F31" s="71"/>
      <c r="G31" s="46">
        <f t="shared" si="5"/>
        <v>20</v>
      </c>
      <c r="H31" s="78">
        <v>0</v>
      </c>
      <c r="I31" s="76">
        <v>0</v>
      </c>
      <c r="J31" s="46">
        <f t="shared" si="6"/>
        <v>16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2">
        <f t="shared" si="3"/>
        <v>400</v>
      </c>
      <c r="Q31" s="122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>
        <v>3</v>
      </c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1</v>
      </c>
      <c r="F35" s="71">
        <v>3</v>
      </c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3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02">
        <f t="shared" si="3"/>
        <v>150</v>
      </c>
      <c r="Q46" s="122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10</v>
      </c>
      <c r="F48" s="71">
        <v>5</v>
      </c>
      <c r="G48" s="46">
        <f t="shared" si="5"/>
        <v>15</v>
      </c>
      <c r="H48" s="78">
        <v>0</v>
      </c>
      <c r="I48" s="76">
        <v>0</v>
      </c>
      <c r="J48" s="46">
        <f t="shared" si="6"/>
        <v>10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/>
      <c r="P48" s="102">
        <f>SUM(M48-O48)</f>
        <v>250</v>
      </c>
      <c r="Q48" s="122">
        <v>18.32</v>
      </c>
      <c r="R48" s="43">
        <f>+K48*Q48</f>
        <v>91.6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2</v>
      </c>
      <c r="F53" s="71">
        <v>5</v>
      </c>
      <c r="G53" s="46">
        <f t="shared" si="5"/>
        <v>7</v>
      </c>
      <c r="H53" s="78">
        <v>0</v>
      </c>
      <c r="I53" s="76">
        <v>0</v>
      </c>
      <c r="J53" s="46">
        <f t="shared" si="6"/>
        <v>4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2">
        <f>SUM(M53-O53)</f>
        <v>150</v>
      </c>
      <c r="Q53" s="122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>
        <v>4</v>
      </c>
      <c r="G68" s="46">
        <f t="shared" si="5"/>
        <v>4</v>
      </c>
      <c r="H68" s="78">
        <v>2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1</v>
      </c>
      <c r="F74" s="71">
        <v>3</v>
      </c>
      <c r="G74" s="46">
        <f t="shared" si="5"/>
        <v>4</v>
      </c>
      <c r="H74" s="78">
        <v>0</v>
      </c>
      <c r="I74" s="76">
        <v>0</v>
      </c>
      <c r="J74" s="46">
        <f t="shared" si="6"/>
        <v>1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02">
        <f t="shared" si="3"/>
        <v>150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11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2">
        <f>SUM(M112-O112)</f>
        <v>300</v>
      </c>
      <c r="Q112" s="122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7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02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3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2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2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1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ref="G243:G250" si="47">E243+F243</f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7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+'1'!J248</f>
        <v>0</v>
      </c>
      <c r="F248" s="71"/>
      <c r="G248" s="46">
        <f t="shared" si="47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+'1'!J249</f>
        <v>0</v>
      </c>
      <c r="F249" s="71"/>
      <c r="G249" s="46">
        <f t="shared" si="47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+'1'!J250</f>
        <v>0</v>
      </c>
      <c r="F250" s="71"/>
      <c r="G250" s="46">
        <f t="shared" si="47"/>
        <v>0</v>
      </c>
      <c r="H250" s="78">
        <v>0</v>
      </c>
      <c r="I250" s="76">
        <v>0</v>
      </c>
      <c r="J250" s="46">
        <f t="shared" ref="J250" si="51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1260.5099999999998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3470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1220</v>
      </c>
      <c r="O264" s="2">
        <v>100</v>
      </c>
      <c r="P264" s="2">
        <v>160</v>
      </c>
      <c r="Q264" s="88">
        <v>100</v>
      </c>
      <c r="R264" s="2">
        <v>160</v>
      </c>
      <c r="S264" s="2">
        <v>250</v>
      </c>
      <c r="T264" s="2">
        <v>150</v>
      </c>
      <c r="U264" s="2">
        <v>100</v>
      </c>
      <c r="V264" s="2">
        <v>200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2235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2235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AB346"/>
  <sheetViews>
    <sheetView zoomScale="70" zoomScaleNormal="70" workbookViewId="0">
      <pane xSplit="10" ySplit="4" topLeftCell="K5" activePane="bottomRight" state="frozen"/>
      <selection activeCell="E266" sqref="E266"/>
      <selection pane="topRight" activeCell="E266" sqref="E266"/>
      <selection pane="bottomLeft" activeCell="E266" sqref="E266"/>
      <selection pane="bottomRight" activeCell="E266" sqref="E2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3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02">
        <f>SUM(M5-O5)</f>
        <v>200</v>
      </c>
      <c r="Q5" s="122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28</v>
      </c>
      <c r="F6" s="71"/>
      <c r="G6" s="46">
        <f t="shared" si="0"/>
        <v>28</v>
      </c>
      <c r="H6" s="78">
        <v>0</v>
      </c>
      <c r="I6" s="76">
        <v>0</v>
      </c>
      <c r="J6" s="46">
        <f t="shared" si="1"/>
        <v>19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/>
      <c r="P6" s="102">
        <f t="shared" ref="P6:P80" si="3">SUM(M6-O6)</f>
        <v>900</v>
      </c>
      <c r="Q6" s="122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6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11</v>
      </c>
      <c r="F18" s="71"/>
      <c r="G18" s="46">
        <f t="shared" si="0"/>
        <v>11</v>
      </c>
      <c r="H18" s="78">
        <v>0</v>
      </c>
      <c r="I18" s="76">
        <v>0</v>
      </c>
      <c r="J18" s="46">
        <f t="shared" si="1"/>
        <v>9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3"/>
        <v>100</v>
      </c>
      <c r="Q18" s="12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16</v>
      </c>
      <c r="F31" s="71"/>
      <c r="G31" s="46">
        <f t="shared" si="5"/>
        <v>16</v>
      </c>
      <c r="H31" s="78">
        <v>0</v>
      </c>
      <c r="I31" s="76">
        <v>0</v>
      </c>
      <c r="J31" s="46">
        <f t="shared" si="6"/>
        <v>0</v>
      </c>
      <c r="K31" s="72">
        <v>16</v>
      </c>
      <c r="L31" s="15">
        <v>100</v>
      </c>
      <c r="M31" s="65">
        <f t="shared" si="2"/>
        <v>1600</v>
      </c>
      <c r="N31" s="17" t="s">
        <v>16</v>
      </c>
      <c r="O31" s="18"/>
      <c r="P31" s="102">
        <f t="shared" si="3"/>
        <v>1600</v>
      </c>
      <c r="Q31" s="122">
        <v>34.64</v>
      </c>
      <c r="R31" s="43">
        <f t="shared" si="4"/>
        <v>554.24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1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02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1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/>
      <c r="P35" s="102">
        <f t="shared" si="3"/>
        <v>390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4</v>
      </c>
      <c r="K48" s="72">
        <v>6</v>
      </c>
      <c r="L48" s="20">
        <v>50</v>
      </c>
      <c r="M48" s="65">
        <f>+L48*K48</f>
        <v>300</v>
      </c>
      <c r="N48" s="17" t="s">
        <v>16</v>
      </c>
      <c r="O48" s="18"/>
      <c r="P48" s="102">
        <f>SUM(M48-O48)</f>
        <v>300</v>
      </c>
      <c r="Q48" s="122">
        <v>18.32</v>
      </c>
      <c r="R48" s="43">
        <f>+K48*Q48</f>
        <v>109.92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9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2">
        <f>SUM(M112-O112)</f>
        <v>200</v>
      </c>
      <c r="Q112" s="122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1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2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3</v>
      </c>
      <c r="K115" s="72">
        <v>4</v>
      </c>
      <c r="L115" s="22">
        <v>60</v>
      </c>
      <c r="M115" s="65">
        <f t="shared" si="7"/>
        <v>240</v>
      </c>
      <c r="N115" s="17" t="s">
        <v>16</v>
      </c>
      <c r="O115" s="18"/>
      <c r="P115" s="102">
        <f t="shared" si="8"/>
        <v>240</v>
      </c>
      <c r="Q115" s="90">
        <v>23.61</v>
      </c>
      <c r="R115" s="43">
        <f t="shared" si="9"/>
        <v>94.44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1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>
        <v>50</v>
      </c>
      <c r="P116" s="102">
        <f t="shared" si="8"/>
        <v>150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8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8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8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1817.59</v>
      </c>
      <c r="S260" s="75"/>
    </row>
    <row r="261" spans="1:28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8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5095</v>
      </c>
    </row>
    <row r="263" spans="1:28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8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2440</v>
      </c>
      <c r="O264" s="2">
        <v>100</v>
      </c>
      <c r="P264" s="2">
        <v>200</v>
      </c>
      <c r="Q264" s="88">
        <v>110</v>
      </c>
      <c r="R264" s="2">
        <v>100</v>
      </c>
      <c r="S264" s="2">
        <v>195</v>
      </c>
      <c r="T264" s="2">
        <v>250</v>
      </c>
      <c r="U264" s="2">
        <v>200</v>
      </c>
      <c r="V264" s="2">
        <v>200</v>
      </c>
      <c r="W264" s="2">
        <v>130</v>
      </c>
      <c r="X264" s="2">
        <v>200</v>
      </c>
      <c r="Y264" s="2">
        <v>55</v>
      </c>
      <c r="Z264" s="2">
        <v>250</v>
      </c>
      <c r="AA264" s="2">
        <v>320</v>
      </c>
      <c r="AB264" s="2">
        <v>130</v>
      </c>
    </row>
    <row r="265" spans="1:28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8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8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28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2590</v>
      </c>
    </row>
    <row r="269" spans="1:28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2590</v>
      </c>
    </row>
    <row r="270" spans="1:28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8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8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E266" sqref="E266"/>
      <selection pane="topRight" activeCell="E266" sqref="E266"/>
      <selection pane="bottomLeft" activeCell="E266" sqref="E266"/>
      <selection pane="bottomRight" activeCell="E266" sqref="E2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19</v>
      </c>
      <c r="F6" s="71">
        <v>10</v>
      </c>
      <c r="G6" s="46">
        <f t="shared" si="0"/>
        <v>29</v>
      </c>
      <c r="H6" s="78">
        <v>0</v>
      </c>
      <c r="I6" s="76">
        <v>0</v>
      </c>
      <c r="J6" s="46">
        <f t="shared" si="1"/>
        <v>29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4</v>
      </c>
      <c r="K18" s="72">
        <v>5</v>
      </c>
      <c r="L18" s="15">
        <v>50</v>
      </c>
      <c r="M18" s="65">
        <f t="shared" si="2"/>
        <v>250</v>
      </c>
      <c r="N18" s="17" t="s">
        <v>16</v>
      </c>
      <c r="O18" s="18"/>
      <c r="P18" s="102">
        <f t="shared" si="3"/>
        <v>250</v>
      </c>
      <c r="Q18" s="122">
        <v>19.12</v>
      </c>
      <c r="R18" s="43">
        <f t="shared" si="4"/>
        <v>95.600000000000009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0</v>
      </c>
      <c r="F50" s="71">
        <v>2</v>
      </c>
      <c r="G50" s="46">
        <f t="shared" si="5"/>
        <v>2</v>
      </c>
      <c r="H50" s="78">
        <v>0</v>
      </c>
      <c r="I50" s="76">
        <v>0</v>
      </c>
      <c r="J50" s="46">
        <f t="shared" si="6"/>
        <v>0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2">
        <f t="shared" si="3"/>
        <v>100</v>
      </c>
      <c r="Q50" s="122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>
        <v>2</v>
      </c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2</v>
      </c>
      <c r="F68" s="71">
        <v>2</v>
      </c>
      <c r="G68" s="46">
        <f t="shared" si="5"/>
        <v>4</v>
      </c>
      <c r="H68" s="78">
        <v>0</v>
      </c>
      <c r="I68" s="76">
        <v>0</v>
      </c>
      <c r="J68" s="46">
        <f t="shared" si="6"/>
        <v>4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9</v>
      </c>
      <c r="F112" s="71">
        <v>5</v>
      </c>
      <c r="G112" s="46">
        <f t="shared" si="23"/>
        <v>14</v>
      </c>
      <c r="H112" s="78">
        <v>0</v>
      </c>
      <c r="I112" s="76">
        <v>0</v>
      </c>
      <c r="J112" s="46">
        <f t="shared" si="24"/>
        <v>13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1</v>
      </c>
      <c r="F113" s="71">
        <v>10</v>
      </c>
      <c r="G113" s="46">
        <f t="shared" si="23"/>
        <v>11</v>
      </c>
      <c r="H113" s="78">
        <v>0</v>
      </c>
      <c r="I113" s="76">
        <v>0</v>
      </c>
      <c r="J113" s="46">
        <f t="shared" si="24"/>
        <v>9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02">
        <f t="shared" si="8"/>
        <v>110</v>
      </c>
      <c r="Q113" s="122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3</v>
      </c>
      <c r="F115" s="71">
        <v>3</v>
      </c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1</v>
      </c>
      <c r="F116" s="71">
        <v>10</v>
      </c>
      <c r="G116" s="46">
        <f t="shared" si="23"/>
        <v>11</v>
      </c>
      <c r="H116" s="78">
        <v>0</v>
      </c>
      <c r="I116" s="76">
        <v>0</v>
      </c>
      <c r="J116" s="46">
        <f t="shared" si="24"/>
        <v>9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2</v>
      </c>
      <c r="F193" s="71">
        <v>10</v>
      </c>
      <c r="G193" s="46">
        <f t="shared" si="30"/>
        <v>12</v>
      </c>
      <c r="H193" s="78">
        <v>0</v>
      </c>
      <c r="I193" s="76">
        <v>0</v>
      </c>
      <c r="J193" s="46">
        <f t="shared" si="31"/>
        <v>11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1</v>
      </c>
      <c r="F194" s="71">
        <v>10</v>
      </c>
      <c r="G194" s="46">
        <f t="shared" si="30"/>
        <v>11</v>
      </c>
      <c r="H194" s="78">
        <v>0</v>
      </c>
      <c r="I194" s="76">
        <v>0</v>
      </c>
      <c r="J194" s="46">
        <f t="shared" si="31"/>
        <v>10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0</v>
      </c>
      <c r="F205" s="71">
        <v>59</v>
      </c>
      <c r="G205" s="46">
        <f t="shared" si="30"/>
        <v>59</v>
      </c>
      <c r="H205" s="78">
        <v>0</v>
      </c>
      <c r="I205" s="76">
        <v>0</v>
      </c>
      <c r="J205" s="46">
        <f t="shared" si="31"/>
        <v>59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0</v>
      </c>
      <c r="F209" s="71">
        <v>3</v>
      </c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407.35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1090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720</v>
      </c>
      <c r="O264" s="2">
        <v>55</v>
      </c>
      <c r="P264" s="2">
        <v>100</v>
      </c>
      <c r="Q264" s="88">
        <v>150</v>
      </c>
      <c r="R264" s="2">
        <v>265</v>
      </c>
      <c r="S264" s="2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E266" sqref="E266"/>
      <selection pane="topRight" activeCell="E266" sqref="E266"/>
      <selection pane="bottomLeft" activeCell="E266" sqref="E266"/>
      <selection pane="bottomRight" activeCell="E266" sqref="E2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2</v>
      </c>
      <c r="F5" s="71">
        <v>2</v>
      </c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29</v>
      </c>
      <c r="F6" s="71"/>
      <c r="G6" s="46">
        <f t="shared" si="0"/>
        <v>29</v>
      </c>
      <c r="H6" s="78">
        <v>0</v>
      </c>
      <c r="I6" s="76">
        <v>0</v>
      </c>
      <c r="J6" s="46">
        <f t="shared" si="1"/>
        <v>28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2">
        <f t="shared" ref="P6:P80" si="3">SUM(M6-O6)</f>
        <v>100</v>
      </c>
      <c r="Q6" s="122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5</v>
      </c>
      <c r="F11" s="71"/>
      <c r="G11" s="46">
        <f t="shared" si="0"/>
        <v>5</v>
      </c>
      <c r="H11" s="78">
        <v>1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1429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0</v>
      </c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0</v>
      </c>
      <c r="K67" s="72">
        <v>2</v>
      </c>
      <c r="L67" s="15">
        <v>70</v>
      </c>
      <c r="M67" s="65">
        <f t="shared" si="2"/>
        <v>140</v>
      </c>
      <c r="N67" s="17" t="s">
        <v>16</v>
      </c>
      <c r="O67" s="18"/>
      <c r="P67" s="102">
        <f t="shared" si="3"/>
        <v>140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4</v>
      </c>
      <c r="F68" s="71"/>
      <c r="G68" s="46">
        <f t="shared" si="5"/>
        <v>4</v>
      </c>
      <c r="H68" s="78">
        <v>0</v>
      </c>
      <c r="I68" s="76">
        <v>0</v>
      </c>
      <c r="J68" s="46">
        <f t="shared" si="6"/>
        <v>2</v>
      </c>
      <c r="K68" s="72">
        <v>2</v>
      </c>
      <c r="L68" s="15">
        <v>80</v>
      </c>
      <c r="M68" s="65">
        <f t="shared" si="2"/>
        <v>160</v>
      </c>
      <c r="N68" s="17" t="s">
        <v>16</v>
      </c>
      <c r="O68" s="18"/>
      <c r="P68" s="102">
        <f t="shared" si="3"/>
        <v>160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3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02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8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11</v>
      </c>
      <c r="F193" s="71"/>
      <c r="G193" s="46">
        <f t="shared" si="30"/>
        <v>11</v>
      </c>
      <c r="H193" s="78">
        <v>0</v>
      </c>
      <c r="I193" s="76">
        <v>0</v>
      </c>
      <c r="J193" s="46">
        <f t="shared" si="31"/>
        <v>11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10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59</v>
      </c>
      <c r="F205" s="71"/>
      <c r="G205" s="46">
        <f t="shared" si="30"/>
        <v>59</v>
      </c>
      <c r="H205" s="78">
        <v>0</v>
      </c>
      <c r="I205" s="76">
        <v>0</v>
      </c>
      <c r="J205" s="46">
        <f t="shared" si="31"/>
        <v>59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+'4'!J251</f>
        <v>0</v>
      </c>
      <c r="F251" s="71">
        <v>30</v>
      </c>
      <c r="G251" s="46">
        <f t="shared" si="40"/>
        <v>30</v>
      </c>
      <c r="H251" s="78">
        <v>0</v>
      </c>
      <c r="I251" s="76">
        <v>0</v>
      </c>
      <c r="J251" s="46">
        <f t="shared" si="41"/>
        <v>6</v>
      </c>
      <c r="K251" s="72">
        <v>24</v>
      </c>
      <c r="L251" s="20">
        <v>15</v>
      </c>
      <c r="M251" s="65">
        <f t="shared" si="34"/>
        <v>360</v>
      </c>
      <c r="N251" s="17" t="s">
        <v>16</v>
      </c>
      <c r="O251" s="18"/>
      <c r="P251" s="102">
        <f t="shared" si="35"/>
        <v>360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+'4'!J253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157.58000000000001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1140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60</v>
      </c>
      <c r="O264" s="2">
        <v>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T346"/>
  <sheetViews>
    <sheetView zoomScale="70" zoomScaleNormal="70" workbookViewId="0">
      <pane xSplit="10" ySplit="4" topLeftCell="M5" activePane="bottomRight" state="frozen"/>
      <selection activeCell="E266" sqref="E266"/>
      <selection pane="topRight" activeCell="E266" sqref="E266"/>
      <selection pane="bottomLeft" activeCell="E266" sqref="E266"/>
      <selection pane="bottomRight" activeCell="E266" sqref="E2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3</v>
      </c>
      <c r="F5" s="71">
        <v>10</v>
      </c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28</v>
      </c>
      <c r="F6" s="71">
        <v>10</v>
      </c>
      <c r="G6" s="46">
        <f t="shared" si="0"/>
        <v>38</v>
      </c>
      <c r="H6" s="78">
        <v>1</v>
      </c>
      <c r="I6" s="76">
        <v>0</v>
      </c>
      <c r="J6" s="46">
        <f t="shared" si="1"/>
        <v>35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2">
        <f t="shared" ref="P6:P80" si="3">SUM(M6-O6)</f>
        <v>200</v>
      </c>
      <c r="Q6" s="122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4</v>
      </c>
      <c r="F11" s="71">
        <v>10</v>
      </c>
      <c r="G11" s="46">
        <f t="shared" si="0"/>
        <v>14</v>
      </c>
      <c r="H11" s="78">
        <v>0</v>
      </c>
      <c r="I11" s="76">
        <v>0</v>
      </c>
      <c r="J11" s="46">
        <f t="shared" si="1"/>
        <v>9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/>
      <c r="P11" s="102">
        <f t="shared" si="3"/>
        <v>250</v>
      </c>
      <c r="Q11" s="122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4</v>
      </c>
      <c r="F18" s="71">
        <v>10</v>
      </c>
      <c r="G18" s="46">
        <f t="shared" si="0"/>
        <v>14</v>
      </c>
      <c r="H18" s="78">
        <v>0</v>
      </c>
      <c r="I18" s="76">
        <v>0</v>
      </c>
      <c r="J18" s="46">
        <f t="shared" si="1"/>
        <v>13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2">
        <f t="shared" si="3"/>
        <v>50</v>
      </c>
      <c r="Q18" s="12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10</v>
      </c>
      <c r="F31" s="71">
        <v>20</v>
      </c>
      <c r="G31" s="46">
        <f t="shared" si="5"/>
        <v>30</v>
      </c>
      <c r="H31" s="78">
        <v>0</v>
      </c>
      <c r="I31" s="76">
        <v>0</v>
      </c>
      <c r="J31" s="46">
        <f t="shared" si="6"/>
        <v>22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/>
      <c r="P31" s="102">
        <f t="shared" si="3"/>
        <v>800</v>
      </c>
      <c r="Q31" s="122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1</v>
      </c>
      <c r="F33" s="71">
        <v>3</v>
      </c>
      <c r="G33" s="46">
        <f t="shared" si="5"/>
        <v>4</v>
      </c>
      <c r="H33" s="78">
        <v>0</v>
      </c>
      <c r="I33" s="76">
        <v>0</v>
      </c>
      <c r="J33" s="46">
        <f t="shared" si="6"/>
        <v>4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1</v>
      </c>
      <c r="F35" s="71">
        <v>3</v>
      </c>
      <c r="G35" s="46">
        <f t="shared" si="5"/>
        <v>4</v>
      </c>
      <c r="H35" s="78">
        <v>0</v>
      </c>
      <c r="I35" s="76">
        <v>0</v>
      </c>
      <c r="J35" s="46">
        <f t="shared" si="6"/>
        <v>3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3</v>
      </c>
      <c r="F46" s="71">
        <v>5</v>
      </c>
      <c r="G46" s="46">
        <f t="shared" si="5"/>
        <v>8</v>
      </c>
      <c r="H46" s="78">
        <v>0</v>
      </c>
      <c r="I46" s="76">
        <v>0</v>
      </c>
      <c r="J46" s="46">
        <f t="shared" si="6"/>
        <v>7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2">
        <f t="shared" si="3"/>
        <v>50</v>
      </c>
      <c r="Q46" s="122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3</v>
      </c>
      <c r="F48" s="71">
        <v>10</v>
      </c>
      <c r="G48" s="46">
        <f t="shared" si="5"/>
        <v>13</v>
      </c>
      <c r="H48" s="78">
        <v>0</v>
      </c>
      <c r="I48" s="76">
        <v>0</v>
      </c>
      <c r="J48" s="46">
        <f t="shared" si="6"/>
        <v>11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>
        <v>50</v>
      </c>
      <c r="P48" s="102">
        <f>SUM(M48-O48)</f>
        <v>50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5</v>
      </c>
      <c r="F49" s="71">
        <v>5</v>
      </c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0</v>
      </c>
      <c r="F50" s="71">
        <v>3</v>
      </c>
      <c r="G50" s="46">
        <f t="shared" si="5"/>
        <v>3</v>
      </c>
      <c r="H50" s="78">
        <v>0</v>
      </c>
      <c r="I50" s="76">
        <v>0</v>
      </c>
      <c r="J50" s="46">
        <f t="shared" si="6"/>
        <v>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2</v>
      </c>
      <c r="F53" s="71">
        <v>10</v>
      </c>
      <c r="G53" s="46">
        <f t="shared" si="5"/>
        <v>12</v>
      </c>
      <c r="H53" s="78">
        <v>0</v>
      </c>
      <c r="I53" s="76">
        <v>0</v>
      </c>
      <c r="J53" s="46">
        <f t="shared" si="6"/>
        <v>11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12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11</v>
      </c>
      <c r="F193" s="71"/>
      <c r="G193" s="46">
        <f t="shared" si="30"/>
        <v>11</v>
      </c>
      <c r="H193" s="78">
        <v>0</v>
      </c>
      <c r="I193" s="76">
        <v>0</v>
      </c>
      <c r="J193" s="46">
        <f t="shared" si="31"/>
        <v>9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10</v>
      </c>
      <c r="F194" s="71">
        <v>10</v>
      </c>
      <c r="G194" s="46">
        <f t="shared" si="30"/>
        <v>20</v>
      </c>
      <c r="H194" s="78">
        <v>0</v>
      </c>
      <c r="I194" s="76">
        <v>0</v>
      </c>
      <c r="J194" s="46">
        <f t="shared" si="31"/>
        <v>19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59</v>
      </c>
      <c r="F205" s="71"/>
      <c r="G205" s="46">
        <f t="shared" si="30"/>
        <v>59</v>
      </c>
      <c r="H205" s="78">
        <v>0</v>
      </c>
      <c r="I205" s="76">
        <v>0</v>
      </c>
      <c r="J205" s="46">
        <f t="shared" si="31"/>
        <v>57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2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1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+'5'!J251</f>
        <v>6</v>
      </c>
      <c r="F251" s="71"/>
      <c r="G251" s="46">
        <f t="shared" si="42"/>
        <v>6</v>
      </c>
      <c r="H251" s="78">
        <v>0</v>
      </c>
      <c r="I251" s="76">
        <v>0</v>
      </c>
      <c r="J251" s="46">
        <f t="shared" si="50"/>
        <v>2</v>
      </c>
      <c r="K251" s="72">
        <v>4</v>
      </c>
      <c r="L251" s="20">
        <v>15</v>
      </c>
      <c r="M251" s="65">
        <f t="shared" si="34"/>
        <v>60</v>
      </c>
      <c r="N251" s="17" t="s">
        <v>16</v>
      </c>
      <c r="O251" s="18"/>
      <c r="P251" s="102">
        <f t="shared" si="35"/>
        <v>60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+'5'!J253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970.9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2500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1065</v>
      </c>
      <c r="O264" s="2">
        <v>55</v>
      </c>
      <c r="P264" s="2">
        <v>320</v>
      </c>
      <c r="Q264" s="88">
        <v>215</v>
      </c>
      <c r="R264" s="2">
        <v>120</v>
      </c>
      <c r="S264" s="2">
        <v>255</v>
      </c>
      <c r="T264" s="2">
        <v>100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1370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1370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E266" sqref="E266"/>
      <selection pane="topRight" activeCell="E266" sqref="E266"/>
      <selection pane="bottomLeft" activeCell="E266" sqref="E266"/>
      <selection pane="bottomRight" activeCell="N17" sqref="N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35</v>
      </c>
      <c r="F6" s="71"/>
      <c r="G6" s="46">
        <f t="shared" si="0"/>
        <v>35</v>
      </c>
      <c r="H6" s="78">
        <v>0</v>
      </c>
      <c r="I6" s="76">
        <v>0</v>
      </c>
      <c r="J6" s="46">
        <f t="shared" si="1"/>
        <v>30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2">
        <f t="shared" ref="P6:P80" si="3">SUM(M6-O6)</f>
        <v>500</v>
      </c>
      <c r="Q6" s="122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13</v>
      </c>
      <c r="F18" s="71"/>
      <c r="G18" s="46">
        <f t="shared" si="0"/>
        <v>13</v>
      </c>
      <c r="H18" s="78">
        <v>0</v>
      </c>
      <c r="I18" s="76">
        <v>0</v>
      </c>
      <c r="J18" s="46">
        <f t="shared" si="1"/>
        <v>13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22</v>
      </c>
      <c r="F31" s="71"/>
      <c r="G31" s="46">
        <f t="shared" si="5"/>
        <v>22</v>
      </c>
      <c r="H31" s="78">
        <v>0</v>
      </c>
      <c r="I31" s="76">
        <v>0</v>
      </c>
      <c r="J31" s="46">
        <f t="shared" si="6"/>
        <v>21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2">
        <f t="shared" si="3"/>
        <v>100</v>
      </c>
      <c r="Q31" s="122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4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9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102">
        <f>SUM(M53-O53)</f>
        <v>50</v>
      </c>
      <c r="Q53" s="122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1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9</v>
      </c>
      <c r="F193" s="71"/>
      <c r="G193" s="46">
        <f t="shared" si="30"/>
        <v>9</v>
      </c>
      <c r="H193" s="78">
        <v>0</v>
      </c>
      <c r="I193" s="76">
        <v>0</v>
      </c>
      <c r="J193" s="46">
        <f t="shared" si="31"/>
        <v>6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02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19</v>
      </c>
      <c r="F194" s="71"/>
      <c r="G194" s="46">
        <f t="shared" si="30"/>
        <v>19</v>
      </c>
      <c r="H194" s="78">
        <v>0</v>
      </c>
      <c r="I194" s="76">
        <v>0</v>
      </c>
      <c r="J194" s="46">
        <f t="shared" si="31"/>
        <v>15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02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57</v>
      </c>
      <c r="F205" s="71"/>
      <c r="G205" s="46">
        <f t="shared" si="30"/>
        <v>57</v>
      </c>
      <c r="H205" s="78">
        <v>0</v>
      </c>
      <c r="I205" s="76">
        <v>0</v>
      </c>
      <c r="J205" s="46">
        <f t="shared" si="31"/>
        <v>50</v>
      </c>
      <c r="K205" s="72">
        <v>7</v>
      </c>
      <c r="L205" s="20">
        <v>55</v>
      </c>
      <c r="M205" s="65">
        <f t="shared" si="34"/>
        <v>385</v>
      </c>
      <c r="N205" s="17" t="s">
        <v>16</v>
      </c>
      <c r="O205" s="18"/>
      <c r="P205" s="102">
        <f t="shared" si="35"/>
        <v>385</v>
      </c>
      <c r="Q205" s="90">
        <v>40</v>
      </c>
      <c r="R205" s="43">
        <f t="shared" si="36"/>
        <v>280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+'6'!J251</f>
        <v>2</v>
      </c>
      <c r="F251" s="71"/>
      <c r="G251" s="46">
        <f t="shared" si="40"/>
        <v>2</v>
      </c>
      <c r="H251" s="78">
        <v>0</v>
      </c>
      <c r="I251" s="76">
        <v>0</v>
      </c>
      <c r="J251" s="46">
        <f t="shared" si="41"/>
        <v>0</v>
      </c>
      <c r="K251" s="72">
        <v>2</v>
      </c>
      <c r="L251" s="20">
        <v>15</v>
      </c>
      <c r="M251" s="65">
        <f t="shared" si="34"/>
        <v>30</v>
      </c>
      <c r="N251" s="17" t="s">
        <v>16</v>
      </c>
      <c r="O251" s="18"/>
      <c r="P251" s="102">
        <f t="shared" si="35"/>
        <v>30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+'6'!J252</f>
        <v>0</v>
      </c>
      <c r="F252" s="71">
        <v>15</v>
      </c>
      <c r="G252" s="46">
        <f t="shared" si="40"/>
        <v>15</v>
      </c>
      <c r="H252" s="78">
        <v>0</v>
      </c>
      <c r="I252" s="76">
        <v>0</v>
      </c>
      <c r="J252" s="46">
        <f t="shared" si="41"/>
        <v>2</v>
      </c>
      <c r="K252" s="72">
        <v>13</v>
      </c>
      <c r="L252" s="20">
        <v>15</v>
      </c>
      <c r="M252" s="65">
        <f t="shared" si="34"/>
        <v>195</v>
      </c>
      <c r="N252" s="17" t="s">
        <v>16</v>
      </c>
      <c r="O252" s="18"/>
      <c r="P252" s="102">
        <f t="shared" si="35"/>
        <v>195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+'6'!J253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1074.8899999999999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2370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885</v>
      </c>
      <c r="O264" s="2">
        <v>30</v>
      </c>
      <c r="P264" s="2">
        <v>60</v>
      </c>
      <c r="Q264" s="88">
        <v>55</v>
      </c>
      <c r="R264" s="2">
        <v>560</v>
      </c>
      <c r="S264" s="2">
        <v>180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V346"/>
  <sheetViews>
    <sheetView zoomScale="70" zoomScaleNormal="70" workbookViewId="0">
      <pane xSplit="10" ySplit="4" topLeftCell="M5" activePane="bottomRight" state="frozen"/>
      <selection activeCell="E266" sqref="E266"/>
      <selection pane="topRight" activeCell="E266" sqref="E266"/>
      <selection pane="bottomLeft" activeCell="E266" sqref="E266"/>
      <selection pane="bottomRight" activeCell="M16" sqref="M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10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2">
        <f>SUM(M5-O5)</f>
        <v>100</v>
      </c>
      <c r="Q5" s="122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30</v>
      </c>
      <c r="F6" s="71"/>
      <c r="G6" s="46">
        <f t="shared" si="0"/>
        <v>30</v>
      </c>
      <c r="H6" s="78">
        <v>0</v>
      </c>
      <c r="I6" s="76">
        <v>0</v>
      </c>
      <c r="J6" s="46">
        <f t="shared" si="1"/>
        <v>20</v>
      </c>
      <c r="K6" s="72">
        <v>10</v>
      </c>
      <c r="L6" s="15">
        <v>100</v>
      </c>
      <c r="M6" s="65">
        <f t="shared" ref="M6:M80" si="2">+L6*K6</f>
        <v>1000</v>
      </c>
      <c r="N6" s="17" t="s">
        <v>16</v>
      </c>
      <c r="O6" s="18"/>
      <c r="P6" s="102">
        <f t="shared" ref="P6:P80" si="3">SUM(M6-O6)</f>
        <v>1000</v>
      </c>
      <c r="Q6" s="122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6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2">
        <f t="shared" si="3"/>
        <v>150</v>
      </c>
      <c r="Q11" s="122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13</v>
      </c>
      <c r="F18" s="71"/>
      <c r="G18" s="46">
        <f t="shared" si="0"/>
        <v>13</v>
      </c>
      <c r="H18" s="78">
        <v>0</v>
      </c>
      <c r="I18" s="76">
        <v>0</v>
      </c>
      <c r="J18" s="46">
        <f t="shared" si="1"/>
        <v>10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2">
        <f t="shared" si="3"/>
        <v>150</v>
      </c>
      <c r="Q18" s="122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21</v>
      </c>
      <c r="F31" s="71"/>
      <c r="G31" s="46">
        <f t="shared" si="5"/>
        <v>21</v>
      </c>
      <c r="H31" s="78">
        <v>0</v>
      </c>
      <c r="I31" s="76">
        <v>0</v>
      </c>
      <c r="J31" s="46">
        <f t="shared" si="6"/>
        <v>18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2">
        <f t="shared" si="3"/>
        <v>300</v>
      </c>
      <c r="Q31" s="122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3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6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2">
        <f t="shared" si="3"/>
        <v>50</v>
      </c>
      <c r="Q46" s="122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5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02">
        <f>SUM(M53-O53)</f>
        <v>200</v>
      </c>
      <c r="Q53" s="122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9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2">
        <f>SUM(M112-O112)</f>
        <v>200</v>
      </c>
      <c r="Q112" s="122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5</v>
      </c>
      <c r="K113" s="72">
        <v>4</v>
      </c>
      <c r="L113" s="20">
        <v>55</v>
      </c>
      <c r="M113" s="65">
        <f t="shared" si="7"/>
        <v>220</v>
      </c>
      <c r="N113" s="17" t="s">
        <v>16</v>
      </c>
      <c r="O113" s="18"/>
      <c r="P113" s="102">
        <f t="shared" si="8"/>
        <v>220</v>
      </c>
      <c r="Q113" s="122">
        <v>22.55</v>
      </c>
      <c r="R113" s="43">
        <f t="shared" si="9"/>
        <v>90.2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6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15</v>
      </c>
      <c r="F194" s="71"/>
      <c r="G194" s="46">
        <f t="shared" si="30"/>
        <v>15</v>
      </c>
      <c r="H194" s="78">
        <v>0</v>
      </c>
      <c r="I194" s="76">
        <v>0</v>
      </c>
      <c r="J194" s="46">
        <f t="shared" si="31"/>
        <v>12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50</v>
      </c>
      <c r="F205" s="71"/>
      <c r="G205" s="46">
        <f t="shared" si="30"/>
        <v>50</v>
      </c>
      <c r="H205" s="78">
        <v>0</v>
      </c>
      <c r="I205" s="76">
        <v>0</v>
      </c>
      <c r="J205" s="46">
        <f t="shared" si="31"/>
        <v>49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1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02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+'7'!J252</f>
        <v>2</v>
      </c>
      <c r="F252" s="71"/>
      <c r="G252" s="46">
        <f t="shared" si="42"/>
        <v>2</v>
      </c>
      <c r="H252" s="78">
        <v>0</v>
      </c>
      <c r="I252" s="76">
        <v>0</v>
      </c>
      <c r="J252" s="46">
        <f t="shared" si="50"/>
        <v>2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1487.0599999999997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3745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1225</v>
      </c>
      <c r="O264" s="2">
        <v>200</v>
      </c>
      <c r="P264" s="2">
        <v>120</v>
      </c>
      <c r="Q264" s="88">
        <v>100</v>
      </c>
      <c r="R264" s="2">
        <v>55</v>
      </c>
      <c r="S264" s="2">
        <v>300</v>
      </c>
      <c r="T264" s="2">
        <v>130</v>
      </c>
      <c r="U264" s="2">
        <v>100</v>
      </c>
      <c r="V264" s="2">
        <v>220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2505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2505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T346"/>
  <sheetViews>
    <sheetView zoomScale="70" zoomScaleNormal="70" workbookViewId="0">
      <pane xSplit="10" ySplit="4" topLeftCell="L5" activePane="bottomRight" state="frozen"/>
      <selection activeCell="E266" sqref="E266"/>
      <selection pane="topRight" activeCell="E266" sqref="E266"/>
      <selection pane="bottomLeft" activeCell="E266" sqref="E266"/>
      <selection pane="bottomRight" activeCell="L17" sqref="L16:L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10</v>
      </c>
      <c r="F5" s="71">
        <v>10</v>
      </c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18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2">
        <f>SUM(M5-O5)</f>
        <v>100</v>
      </c>
      <c r="Q5" s="122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20</v>
      </c>
      <c r="F6" s="71">
        <v>5</v>
      </c>
      <c r="G6" s="46">
        <f t="shared" si="0"/>
        <v>25</v>
      </c>
      <c r="H6" s="78">
        <v>0</v>
      </c>
      <c r="I6" s="76">
        <v>0</v>
      </c>
      <c r="J6" s="46">
        <f t="shared" si="1"/>
        <v>23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2">
        <f t="shared" ref="P6:P80" si="3">SUM(M6-O6)</f>
        <v>200</v>
      </c>
      <c r="Q6" s="122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6</v>
      </c>
      <c r="F11" s="71">
        <v>10</v>
      </c>
      <c r="G11" s="46">
        <f t="shared" si="0"/>
        <v>16</v>
      </c>
      <c r="H11" s="78">
        <v>0</v>
      </c>
      <c r="I11" s="76">
        <v>0</v>
      </c>
      <c r="J11" s="46">
        <f t="shared" si="1"/>
        <v>15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10</v>
      </c>
      <c r="F18" s="71">
        <v>10</v>
      </c>
      <c r="G18" s="46">
        <f t="shared" si="0"/>
        <v>20</v>
      </c>
      <c r="H18" s="78">
        <v>0</v>
      </c>
      <c r="I18" s="76">
        <v>0</v>
      </c>
      <c r="J18" s="46">
        <f t="shared" si="1"/>
        <v>18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3"/>
        <v>100</v>
      </c>
      <c r="Q18" s="12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18</v>
      </c>
      <c r="F31" s="71">
        <v>10</v>
      </c>
      <c r="G31" s="46">
        <f t="shared" si="5"/>
        <v>28</v>
      </c>
      <c r="H31" s="78">
        <v>0</v>
      </c>
      <c r="I31" s="76">
        <v>0</v>
      </c>
      <c r="J31" s="46">
        <f t="shared" si="6"/>
        <v>27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2">
        <f t="shared" si="3"/>
        <v>100</v>
      </c>
      <c r="Q31" s="122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02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3</v>
      </c>
      <c r="F33" s="71">
        <v>2</v>
      </c>
      <c r="G33" s="46">
        <f t="shared" si="5"/>
        <v>5</v>
      </c>
      <c r="H33" s="78">
        <v>0</v>
      </c>
      <c r="I33" s="76">
        <v>0</v>
      </c>
      <c r="J33" s="46">
        <f t="shared" si="6"/>
        <v>4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1</v>
      </c>
      <c r="F35" s="71">
        <v>3</v>
      </c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6</v>
      </c>
      <c r="F46" s="71">
        <v>5</v>
      </c>
      <c r="G46" s="46">
        <f t="shared" si="5"/>
        <v>11</v>
      </c>
      <c r="H46" s="78">
        <v>0</v>
      </c>
      <c r="I46" s="76">
        <v>0</v>
      </c>
      <c r="J46" s="46">
        <f t="shared" si="6"/>
        <v>11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11</v>
      </c>
      <c r="F48" s="71">
        <v>5</v>
      </c>
      <c r="G48" s="46">
        <f t="shared" si="5"/>
        <v>16</v>
      </c>
      <c r="H48" s="78">
        <v>0</v>
      </c>
      <c r="I48" s="76">
        <v>0</v>
      </c>
      <c r="J48" s="46">
        <f t="shared" si="6"/>
        <v>15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0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2">
        <f t="shared" si="3"/>
        <v>100</v>
      </c>
      <c r="Q50" s="122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5</v>
      </c>
      <c r="F53" s="71">
        <v>5</v>
      </c>
      <c r="G53" s="46">
        <f t="shared" si="5"/>
        <v>10</v>
      </c>
      <c r="H53" s="78">
        <v>0</v>
      </c>
      <c r="I53" s="76">
        <v>0</v>
      </c>
      <c r="J53" s="46">
        <f t="shared" si="6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1</v>
      </c>
      <c r="F74" s="71">
        <v>2</v>
      </c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7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2">
        <f>SUM(M112-O112)</f>
        <v>200</v>
      </c>
      <c r="Q112" s="122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4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2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12</v>
      </c>
      <c r="F194" s="71"/>
      <c r="G194" s="46">
        <f t="shared" si="30"/>
        <v>12</v>
      </c>
      <c r="H194" s="78">
        <v>0</v>
      </c>
      <c r="I194" s="76">
        <v>0</v>
      </c>
      <c r="J194" s="46">
        <f t="shared" si="31"/>
        <v>12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49</v>
      </c>
      <c r="F205" s="71"/>
      <c r="G205" s="46">
        <f t="shared" si="30"/>
        <v>49</v>
      </c>
      <c r="H205" s="78">
        <v>0</v>
      </c>
      <c r="I205" s="76">
        <v>0</v>
      </c>
      <c r="J205" s="46">
        <f t="shared" si="31"/>
        <v>47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2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+'8'!J248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+'8'!J249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+'8'!J250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+'8'!J251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+'8'!J252</f>
        <v>2</v>
      </c>
      <c r="F252" s="71"/>
      <c r="G252" s="46">
        <f t="shared" si="42"/>
        <v>2</v>
      </c>
      <c r="H252" s="78">
        <v>0</v>
      </c>
      <c r="I252" s="76">
        <v>0</v>
      </c>
      <c r="J252" s="46">
        <f t="shared" si="50"/>
        <v>0</v>
      </c>
      <c r="K252" s="72">
        <v>2</v>
      </c>
      <c r="L252" s="20">
        <v>15</v>
      </c>
      <c r="M252" s="65">
        <f t="shared" si="34"/>
        <v>30</v>
      </c>
      <c r="N252" s="17" t="s">
        <v>16</v>
      </c>
      <c r="O252" s="18"/>
      <c r="P252" s="102">
        <f t="shared" si="35"/>
        <v>30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+'8'!J253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627.42999999999984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1665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890</v>
      </c>
      <c r="O264" s="2">
        <v>100</v>
      </c>
      <c r="P264" s="2">
        <v>50</v>
      </c>
      <c r="Q264" s="88">
        <v>260</v>
      </c>
      <c r="R264" s="2">
        <v>250</v>
      </c>
      <c r="S264" s="2">
        <v>100</v>
      </c>
      <c r="T264" s="2">
        <v>130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760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760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T346"/>
  <sheetViews>
    <sheetView zoomScale="70" zoomScaleNormal="70" workbookViewId="0">
      <pane xSplit="10" ySplit="4" topLeftCell="L5" activePane="bottomRight" state="frozen"/>
      <selection activeCell="AB252" sqref="AA252:AB252"/>
      <selection pane="topRight" activeCell="AB252" sqref="AA252:AB252"/>
      <selection pane="bottomLeft" activeCell="AB252" sqref="AA252:AB252"/>
      <selection pane="bottomRight" activeCell="J16" sqref="J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18</v>
      </c>
      <c r="F5" s="71"/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15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2">
        <f>SUM(M5-O5)</f>
        <v>150</v>
      </c>
      <c r="Q5" s="122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23</v>
      </c>
      <c r="F6" s="71"/>
      <c r="G6" s="46">
        <f t="shared" si="0"/>
        <v>23</v>
      </c>
      <c r="H6" s="78">
        <v>0</v>
      </c>
      <c r="I6" s="76">
        <v>0</v>
      </c>
      <c r="J6" s="46">
        <f t="shared" si="1"/>
        <v>23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14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18</v>
      </c>
      <c r="F18" s="71"/>
      <c r="G18" s="46">
        <f t="shared" si="0"/>
        <v>18</v>
      </c>
      <c r="H18" s="78">
        <v>0</v>
      </c>
      <c r="I18" s="76">
        <v>0</v>
      </c>
      <c r="J18" s="46">
        <f t="shared" si="1"/>
        <v>18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27</v>
      </c>
      <c r="F31" s="71"/>
      <c r="G31" s="46">
        <f t="shared" si="5"/>
        <v>27</v>
      </c>
      <c r="H31" s="78">
        <v>0</v>
      </c>
      <c r="I31" s="76">
        <v>0</v>
      </c>
      <c r="J31" s="46">
        <f t="shared" si="6"/>
        <v>20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/>
      <c r="P31" s="102">
        <f t="shared" si="3"/>
        <v>700</v>
      </c>
      <c r="Q31" s="122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3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3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11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15</v>
      </c>
      <c r="F48" s="71"/>
      <c r="G48" s="46">
        <f t="shared" si="5"/>
        <v>15</v>
      </c>
      <c r="H48" s="78">
        <v>0</v>
      </c>
      <c r="I48" s="76">
        <v>0</v>
      </c>
      <c r="J48" s="46">
        <f t="shared" si="6"/>
        <v>14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2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4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2">
        <f>SUM(M112-O112)</f>
        <v>300</v>
      </c>
      <c r="Q112" s="122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3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/>
      <c r="P116" s="102">
        <f t="shared" si="8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12</v>
      </c>
      <c r="F194" s="71"/>
      <c r="G194" s="46">
        <f t="shared" si="30"/>
        <v>12</v>
      </c>
      <c r="H194" s="78">
        <v>0</v>
      </c>
      <c r="I194" s="76">
        <v>0</v>
      </c>
      <c r="J194" s="46">
        <f t="shared" si="31"/>
        <v>11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47</v>
      </c>
      <c r="F205" s="71"/>
      <c r="G205" s="46">
        <f t="shared" si="30"/>
        <v>47</v>
      </c>
      <c r="H205" s="78">
        <v>0</v>
      </c>
      <c r="I205" s="76">
        <v>0</v>
      </c>
      <c r="J205" s="46">
        <f t="shared" si="31"/>
        <v>47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+'9'!J248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+'9'!J249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+'9'!J251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+'9'!J252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+'9'!J253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704.41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2145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900</v>
      </c>
      <c r="O264" s="2">
        <v>120</v>
      </c>
      <c r="P264" s="2">
        <v>100</v>
      </c>
      <c r="Q264" s="88">
        <v>50</v>
      </c>
      <c r="R264" s="2">
        <v>100</v>
      </c>
      <c r="S264" s="2">
        <v>100</v>
      </c>
      <c r="T264" s="2">
        <v>430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1230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1230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AB252" sqref="AA252:AB252"/>
      <selection pane="topRight" activeCell="AB252" sqref="AA252:AB252"/>
      <selection pane="bottomLeft" activeCell="AB252" sqref="AA252:AB252"/>
      <selection pane="bottomRight" activeCell="E13" sqref="E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13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2">
        <f>SUM(M5-O5)</f>
        <v>100</v>
      </c>
      <c r="Q5" s="122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23</v>
      </c>
      <c r="F6" s="71"/>
      <c r="G6" s="46">
        <f t="shared" si="0"/>
        <v>23</v>
      </c>
      <c r="H6" s="78">
        <v>0</v>
      </c>
      <c r="I6" s="76">
        <v>0</v>
      </c>
      <c r="J6" s="46">
        <f t="shared" si="1"/>
        <v>20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2">
        <f t="shared" ref="P6:P80" si="3">SUM(M6-O6)</f>
        <v>300</v>
      </c>
      <c r="Q6" s="12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12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2">
        <f t="shared" si="3"/>
        <v>100</v>
      </c>
      <c r="Q11" s="122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18</v>
      </c>
      <c r="F18" s="71"/>
      <c r="G18" s="46">
        <f t="shared" si="0"/>
        <v>18</v>
      </c>
      <c r="H18" s="78">
        <v>0</v>
      </c>
      <c r="I18" s="76">
        <v>0</v>
      </c>
      <c r="J18" s="46">
        <f t="shared" si="1"/>
        <v>15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2">
        <f t="shared" si="3"/>
        <v>150</v>
      </c>
      <c r="Q18" s="122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20</v>
      </c>
      <c r="F31" s="71"/>
      <c r="G31" s="46">
        <f t="shared" si="5"/>
        <v>20</v>
      </c>
      <c r="H31" s="78">
        <v>0</v>
      </c>
      <c r="I31" s="76">
        <v>0</v>
      </c>
      <c r="J31" s="46">
        <f t="shared" si="6"/>
        <v>19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2">
        <f t="shared" si="3"/>
        <v>100</v>
      </c>
      <c r="Q31" s="122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2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11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9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0</v>
      </c>
      <c r="F50" s="71">
        <v>5</v>
      </c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6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2">
        <f>SUM(M53-O53)</f>
        <v>100</v>
      </c>
      <c r="Q53" s="122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>
        <v>2</v>
      </c>
      <c r="G67" s="46">
        <f t="shared" si="5"/>
        <v>2</v>
      </c>
      <c r="H67" s="78">
        <v>0</v>
      </c>
      <c r="I67" s="76">
        <v>0</v>
      </c>
      <c r="J67" s="46">
        <f t="shared" si="6"/>
        <v>1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1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4</v>
      </c>
      <c r="F112" s="71">
        <v>10</v>
      </c>
      <c r="G112" s="46">
        <f t="shared" si="23"/>
        <v>14</v>
      </c>
      <c r="H112" s="78">
        <v>0</v>
      </c>
      <c r="I112" s="76">
        <v>0</v>
      </c>
      <c r="J112" s="46">
        <f t="shared" si="24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4</v>
      </c>
      <c r="F113" s="71">
        <v>10</v>
      </c>
      <c r="G113" s="46">
        <f t="shared" si="23"/>
        <v>14</v>
      </c>
      <c r="H113" s="78">
        <v>0</v>
      </c>
      <c r="I113" s="76">
        <v>0</v>
      </c>
      <c r="J113" s="46">
        <f t="shared" si="24"/>
        <v>14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1</v>
      </c>
      <c r="F115" s="71">
        <v>10</v>
      </c>
      <c r="G115" s="46">
        <f t="shared" si="23"/>
        <v>11</v>
      </c>
      <c r="H115" s="78">
        <v>0</v>
      </c>
      <c r="I115" s="76">
        <v>0</v>
      </c>
      <c r="J115" s="46">
        <f t="shared" si="24"/>
        <v>11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3</v>
      </c>
      <c r="F116" s="71">
        <v>10</v>
      </c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0</v>
      </c>
      <c r="F131" s="71">
        <v>3</v>
      </c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6</v>
      </c>
      <c r="F193" s="71">
        <v>10</v>
      </c>
      <c r="G193" s="46">
        <f t="shared" si="30"/>
        <v>16</v>
      </c>
      <c r="H193" s="78">
        <v>0</v>
      </c>
      <c r="I193" s="76">
        <v>0</v>
      </c>
      <c r="J193" s="46">
        <f t="shared" si="31"/>
        <v>15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11</v>
      </c>
      <c r="F194" s="71">
        <v>10</v>
      </c>
      <c r="G194" s="46">
        <f t="shared" si="30"/>
        <v>21</v>
      </c>
      <c r="H194" s="78">
        <v>0</v>
      </c>
      <c r="I194" s="76">
        <v>0</v>
      </c>
      <c r="J194" s="46">
        <f t="shared" si="31"/>
        <v>18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47</v>
      </c>
      <c r="F205" s="71"/>
      <c r="G205" s="46">
        <f t="shared" si="30"/>
        <v>47</v>
      </c>
      <c r="H205" s="78">
        <v>0</v>
      </c>
      <c r="I205" s="76">
        <v>0</v>
      </c>
      <c r="J205" s="46">
        <f t="shared" si="31"/>
        <v>46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1</v>
      </c>
      <c r="F209" s="71">
        <v>3</v>
      </c>
      <c r="G209" s="46">
        <f t="shared" si="30"/>
        <v>4</v>
      </c>
      <c r="H209" s="78">
        <v>0</v>
      </c>
      <c r="I209" s="76">
        <v>0</v>
      </c>
      <c r="J209" s="46">
        <f t="shared" si="31"/>
        <v>4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+'10'!J251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+'10'!J252</f>
        <v>0</v>
      </c>
      <c r="F252" s="71">
        <v>10</v>
      </c>
      <c r="G252" s="46">
        <f t="shared" si="42"/>
        <v>10</v>
      </c>
      <c r="H252" s="78">
        <v>0</v>
      </c>
      <c r="I252" s="76">
        <v>0</v>
      </c>
      <c r="J252" s="46">
        <f t="shared" si="50"/>
        <v>10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727.54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1820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370</v>
      </c>
      <c r="O264" s="2">
        <v>150</v>
      </c>
      <c r="P264" s="2">
        <v>120</v>
      </c>
      <c r="Q264" s="88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B252" sqref="AA252:AB252"/>
      <selection pane="topRight" activeCell="AB252" sqref="AA252:AB252"/>
      <selection pane="bottomLeft" activeCell="AB252" sqref="AA252:AB252"/>
      <selection pane="bottomRight" activeCell="I15" sqref="I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11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2">
        <f>SUM(M5-O5)</f>
        <v>100</v>
      </c>
      <c r="Q5" s="122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20</v>
      </c>
      <c r="F6" s="71"/>
      <c r="G6" s="46">
        <f t="shared" si="0"/>
        <v>20</v>
      </c>
      <c r="H6" s="78">
        <v>0</v>
      </c>
      <c r="I6" s="76">
        <v>0</v>
      </c>
      <c r="J6" s="46">
        <f t="shared" si="1"/>
        <v>18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2">
        <f t="shared" ref="P6:P80" si="3">SUM(M6-O6)</f>
        <v>200</v>
      </c>
      <c r="Q6" s="122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12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15</v>
      </c>
      <c r="F18" s="71"/>
      <c r="G18" s="46">
        <f t="shared" si="0"/>
        <v>15</v>
      </c>
      <c r="H18" s="78">
        <v>0</v>
      </c>
      <c r="I18" s="76">
        <v>0</v>
      </c>
      <c r="J18" s="46">
        <f t="shared" si="1"/>
        <v>12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2">
        <f t="shared" si="3"/>
        <v>150</v>
      </c>
      <c r="Q18" s="122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19</v>
      </c>
      <c r="F31" s="71"/>
      <c r="G31" s="46">
        <f t="shared" si="5"/>
        <v>19</v>
      </c>
      <c r="H31" s="78">
        <v>0</v>
      </c>
      <c r="I31" s="76">
        <v>0</v>
      </c>
      <c r="J31" s="46">
        <f t="shared" si="6"/>
        <v>15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2">
        <f t="shared" si="3"/>
        <v>400</v>
      </c>
      <c r="Q31" s="122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11</v>
      </c>
      <c r="F46" s="71"/>
      <c r="G46" s="46">
        <f t="shared" si="5"/>
        <v>11</v>
      </c>
      <c r="H46" s="78">
        <v>1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8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14</v>
      </c>
      <c r="F113" s="71"/>
      <c r="G113" s="46">
        <f t="shared" si="23"/>
        <v>14</v>
      </c>
      <c r="H113" s="78">
        <v>0</v>
      </c>
      <c r="I113" s="76">
        <v>0</v>
      </c>
      <c r="J113" s="46">
        <f t="shared" si="24"/>
        <v>13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2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9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10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/>
      <c r="P116" s="102">
        <f t="shared" si="8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13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18</v>
      </c>
      <c r="F194" s="71"/>
      <c r="G194" s="46">
        <f t="shared" si="30"/>
        <v>18</v>
      </c>
      <c r="H194" s="78">
        <v>0</v>
      </c>
      <c r="I194" s="76">
        <v>0</v>
      </c>
      <c r="J194" s="46">
        <f t="shared" si="31"/>
        <v>16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46</v>
      </c>
      <c r="F205" s="71"/>
      <c r="G205" s="46">
        <f t="shared" si="30"/>
        <v>46</v>
      </c>
      <c r="H205" s="78">
        <v>0</v>
      </c>
      <c r="I205" s="76">
        <v>0</v>
      </c>
      <c r="J205" s="46">
        <f t="shared" si="31"/>
        <v>45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2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02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+'11'!J251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+'11'!J252</f>
        <v>10</v>
      </c>
      <c r="F252" s="71"/>
      <c r="G252" s="46">
        <f t="shared" si="42"/>
        <v>10</v>
      </c>
      <c r="H252" s="78">
        <v>0</v>
      </c>
      <c r="I252" s="76">
        <v>0</v>
      </c>
      <c r="J252" s="46">
        <f t="shared" si="50"/>
        <v>0</v>
      </c>
      <c r="K252" s="72">
        <v>10</v>
      </c>
      <c r="L252" s="20">
        <v>15</v>
      </c>
      <c r="M252" s="65">
        <f t="shared" si="34"/>
        <v>150</v>
      </c>
      <c r="N252" s="17" t="s">
        <v>16</v>
      </c>
      <c r="O252" s="18"/>
      <c r="P252" s="102">
        <f t="shared" si="35"/>
        <v>150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+'11'!J253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897.8900000000001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2280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580</v>
      </c>
      <c r="O264" s="2">
        <v>100</v>
      </c>
      <c r="P264" s="2">
        <v>160</v>
      </c>
      <c r="Q264" s="88">
        <v>320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1685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B252" sqref="AA252:AB252"/>
      <selection pane="topRight" activeCell="AB252" sqref="AA252:AB252"/>
      <selection pane="bottomLeft" activeCell="AB252" sqref="AA252:AB252"/>
      <selection pane="bottomRight" activeCell="I18" sqref="I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11</v>
      </c>
      <c r="F5" s="71">
        <v>5</v>
      </c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18</v>
      </c>
      <c r="F6" s="71">
        <v>15</v>
      </c>
      <c r="G6" s="46">
        <f t="shared" si="0"/>
        <v>33</v>
      </c>
      <c r="H6" s="78">
        <v>0</v>
      </c>
      <c r="I6" s="76">
        <v>0</v>
      </c>
      <c r="J6" s="46">
        <f t="shared" si="1"/>
        <v>30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2">
        <f t="shared" ref="P6:P80" si="3">SUM(M6-O6)</f>
        <v>300</v>
      </c>
      <c r="Q6" s="12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12</v>
      </c>
      <c r="F11" s="71">
        <v>5</v>
      </c>
      <c r="G11" s="46">
        <f t="shared" si="0"/>
        <v>17</v>
      </c>
      <c r="H11" s="78">
        <v>0</v>
      </c>
      <c r="I11" s="76">
        <v>0</v>
      </c>
      <c r="J11" s="46">
        <f t="shared" si="1"/>
        <v>13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02">
        <f t="shared" si="3"/>
        <v>200</v>
      </c>
      <c r="Q11" s="122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12</v>
      </c>
      <c r="F18" s="71"/>
      <c r="G18" s="46">
        <f t="shared" si="0"/>
        <v>12</v>
      </c>
      <c r="H18" s="78">
        <v>0</v>
      </c>
      <c r="I18" s="76">
        <v>0</v>
      </c>
      <c r="J18" s="46">
        <f t="shared" si="1"/>
        <v>12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15</v>
      </c>
      <c r="F31" s="71">
        <v>15</v>
      </c>
      <c r="G31" s="46">
        <f t="shared" si="5"/>
        <v>30</v>
      </c>
      <c r="H31" s="78">
        <v>0</v>
      </c>
      <c r="I31" s="76">
        <v>0</v>
      </c>
      <c r="J31" s="46">
        <f t="shared" si="6"/>
        <v>29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2">
        <f t="shared" si="3"/>
        <v>100</v>
      </c>
      <c r="Q31" s="122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2</v>
      </c>
      <c r="F33" s="71">
        <v>3</v>
      </c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3</v>
      </c>
      <c r="F35" s="71">
        <v>3</v>
      </c>
      <c r="G35" s="46">
        <f t="shared" si="5"/>
        <v>6</v>
      </c>
      <c r="H35" s="78">
        <v>0</v>
      </c>
      <c r="I35" s="76">
        <v>0</v>
      </c>
      <c r="J35" s="46">
        <f t="shared" si="6"/>
        <v>6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6</v>
      </c>
      <c r="F53" s="71">
        <v>5</v>
      </c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1</v>
      </c>
      <c r="F68" s="71">
        <v>2</v>
      </c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1</v>
      </c>
      <c r="F74" s="71">
        <v>2</v>
      </c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12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13</v>
      </c>
      <c r="F113" s="71"/>
      <c r="G113" s="46">
        <f t="shared" si="23"/>
        <v>13</v>
      </c>
      <c r="H113" s="78">
        <v>0</v>
      </c>
      <c r="I113" s="76">
        <v>0</v>
      </c>
      <c r="J113" s="46">
        <f t="shared" si="24"/>
        <v>13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6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02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8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13</v>
      </c>
      <c r="F193" s="71"/>
      <c r="G193" s="46">
        <f t="shared" si="30"/>
        <v>13</v>
      </c>
      <c r="H193" s="78">
        <v>0</v>
      </c>
      <c r="I193" s="76">
        <v>0</v>
      </c>
      <c r="J193" s="46">
        <f t="shared" si="31"/>
        <v>12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16</v>
      </c>
      <c r="F194" s="71"/>
      <c r="G194" s="46">
        <f t="shared" si="30"/>
        <v>16</v>
      </c>
      <c r="H194" s="78">
        <v>0</v>
      </c>
      <c r="I194" s="76">
        <v>0</v>
      </c>
      <c r="J194" s="46">
        <f t="shared" si="31"/>
        <v>14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45</v>
      </c>
      <c r="F205" s="71"/>
      <c r="G205" s="46">
        <f t="shared" si="30"/>
        <v>45</v>
      </c>
      <c r="H205" s="78">
        <v>0</v>
      </c>
      <c r="I205" s="76">
        <v>0</v>
      </c>
      <c r="J205" s="46">
        <f t="shared" si="31"/>
        <v>45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1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+'12'!J251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+'12'!J252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+'12'!J253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638.48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1550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V346"/>
  <sheetViews>
    <sheetView zoomScale="70" zoomScaleNormal="70" workbookViewId="0">
      <pane xSplit="10" ySplit="4" topLeftCell="L5" activePane="bottomRight" state="frozen"/>
      <selection activeCell="AB252" sqref="AA252:AB252"/>
      <selection pane="topRight" activeCell="AB252" sqref="AA252:AB252"/>
      <selection pane="bottomLeft" activeCell="AB252" sqref="AA252:AB252"/>
      <selection pane="bottomRight" activeCell="L16" sqref="L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8</v>
      </c>
      <c r="K5" s="72">
        <v>7</v>
      </c>
      <c r="L5" s="15">
        <v>50</v>
      </c>
      <c r="M5" s="65">
        <f>+L5*K5</f>
        <v>350</v>
      </c>
      <c r="N5" s="17" t="s">
        <v>16</v>
      </c>
      <c r="O5" s="18"/>
      <c r="P5" s="102">
        <f>SUM(M5-O5)</f>
        <v>350</v>
      </c>
      <c r="Q5" s="122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30</v>
      </c>
      <c r="F6" s="71"/>
      <c r="G6" s="46">
        <f t="shared" si="0"/>
        <v>30</v>
      </c>
      <c r="H6" s="78">
        <v>0</v>
      </c>
      <c r="I6" s="76">
        <v>0</v>
      </c>
      <c r="J6" s="46">
        <f t="shared" si="1"/>
        <v>29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2">
        <f t="shared" ref="P6:P80" si="3">SUM(M6-O6)</f>
        <v>100</v>
      </c>
      <c r="Q6" s="122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13</v>
      </c>
      <c r="F11" s="71"/>
      <c r="G11" s="46">
        <f t="shared" si="0"/>
        <v>13</v>
      </c>
      <c r="H11" s="78">
        <v>0</v>
      </c>
      <c r="I11" s="76">
        <v>0</v>
      </c>
      <c r="J11" s="46">
        <f t="shared" si="1"/>
        <v>7</v>
      </c>
      <c r="K11" s="72">
        <v>6</v>
      </c>
      <c r="L11" s="15">
        <v>50</v>
      </c>
      <c r="M11" s="65">
        <f t="shared" si="2"/>
        <v>300</v>
      </c>
      <c r="N11" s="17" t="s">
        <v>16</v>
      </c>
      <c r="O11" s="18">
        <v>50</v>
      </c>
      <c r="P11" s="102">
        <f t="shared" si="3"/>
        <v>250</v>
      </c>
      <c r="Q11" s="122">
        <v>19.36</v>
      </c>
      <c r="R11" s="43">
        <f t="shared" si="4"/>
        <v>116.16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12</v>
      </c>
      <c r="F18" s="71">
        <v>5</v>
      </c>
      <c r="G18" s="46">
        <f t="shared" si="0"/>
        <v>17</v>
      </c>
      <c r="H18" s="78">
        <v>0</v>
      </c>
      <c r="I18" s="76">
        <v>0</v>
      </c>
      <c r="J18" s="46">
        <f t="shared" si="1"/>
        <v>5</v>
      </c>
      <c r="K18" s="72">
        <v>12</v>
      </c>
      <c r="L18" s="15">
        <v>50</v>
      </c>
      <c r="M18" s="65">
        <f t="shared" si="2"/>
        <v>600</v>
      </c>
      <c r="N18" s="17" t="s">
        <v>16</v>
      </c>
      <c r="O18" s="18"/>
      <c r="P18" s="102">
        <f t="shared" si="3"/>
        <v>600</v>
      </c>
      <c r="Q18" s="122">
        <v>19.12</v>
      </c>
      <c r="R18" s="43">
        <f t="shared" si="4"/>
        <v>229.44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29</v>
      </c>
      <c r="F31" s="71"/>
      <c r="G31" s="46">
        <f t="shared" si="5"/>
        <v>29</v>
      </c>
      <c r="H31" s="78">
        <v>0</v>
      </c>
      <c r="I31" s="76">
        <v>0</v>
      </c>
      <c r="J31" s="46">
        <f t="shared" si="6"/>
        <v>26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2">
        <f t="shared" si="3"/>
        <v>300</v>
      </c>
      <c r="Q31" s="122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6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8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2">
        <f t="shared" si="3"/>
        <v>100</v>
      </c>
      <c r="Q46" s="122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0</v>
      </c>
      <c r="F47" s="71">
        <v>5</v>
      </c>
      <c r="G47" s="46">
        <f t="shared" si="5"/>
        <v>5</v>
      </c>
      <c r="H47" s="78">
        <v>0</v>
      </c>
      <c r="I47" s="76">
        <v>0</v>
      </c>
      <c r="J47" s="46">
        <f t="shared" si="6"/>
        <v>1</v>
      </c>
      <c r="K47" s="72">
        <v>4</v>
      </c>
      <c r="L47" s="15">
        <v>50</v>
      </c>
      <c r="M47" s="65">
        <f t="shared" si="2"/>
        <v>200</v>
      </c>
      <c r="N47" s="17" t="s">
        <v>16</v>
      </c>
      <c r="O47" s="18"/>
      <c r="P47" s="102">
        <f t="shared" si="3"/>
        <v>200</v>
      </c>
      <c r="Q47" s="122">
        <v>17.989999999999998</v>
      </c>
      <c r="R47" s="43">
        <f t="shared" si="4"/>
        <v>71.959999999999994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7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7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02">
        <f>SUM(M53-O53)</f>
        <v>200</v>
      </c>
      <c r="Q53" s="122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0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0</v>
      </c>
      <c r="K68" s="72">
        <v>3</v>
      </c>
      <c r="L68" s="15">
        <v>80</v>
      </c>
      <c r="M68" s="65">
        <f t="shared" si="2"/>
        <v>240</v>
      </c>
      <c r="N68" s="17" t="s">
        <v>16</v>
      </c>
      <c r="O68" s="18"/>
      <c r="P68" s="102">
        <f t="shared" si="3"/>
        <v>240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13</v>
      </c>
      <c r="F113" s="71"/>
      <c r="G113" s="46">
        <f t="shared" si="23"/>
        <v>13</v>
      </c>
      <c r="H113" s="78">
        <v>0</v>
      </c>
      <c r="I113" s="76">
        <v>0</v>
      </c>
      <c r="J113" s="46">
        <f t="shared" si="24"/>
        <v>13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4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7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12</v>
      </c>
      <c r="F193" s="71"/>
      <c r="G193" s="46">
        <f t="shared" si="30"/>
        <v>12</v>
      </c>
      <c r="H193" s="78">
        <v>0</v>
      </c>
      <c r="I193" s="76">
        <v>0</v>
      </c>
      <c r="J193" s="46">
        <f t="shared" si="31"/>
        <v>10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14</v>
      </c>
      <c r="F194" s="71"/>
      <c r="G194" s="46">
        <f t="shared" si="30"/>
        <v>14</v>
      </c>
      <c r="H194" s="78">
        <v>0</v>
      </c>
      <c r="I194" s="76">
        <v>0</v>
      </c>
      <c r="J194" s="46">
        <f t="shared" si="31"/>
        <v>13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45</v>
      </c>
      <c r="F205" s="71"/>
      <c r="G205" s="46">
        <f t="shared" si="30"/>
        <v>45</v>
      </c>
      <c r="H205" s="78">
        <v>0</v>
      </c>
      <c r="I205" s="76">
        <v>0</v>
      </c>
      <c r="J205" s="46">
        <f t="shared" si="31"/>
        <v>43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2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+'13'!J251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+'13'!J252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+'13'!J253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1321.29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3590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795</v>
      </c>
      <c r="O264" s="2">
        <v>100</v>
      </c>
      <c r="P264" s="2">
        <v>200</v>
      </c>
      <c r="Q264" s="88">
        <v>60</v>
      </c>
      <c r="R264" s="2">
        <v>50</v>
      </c>
      <c r="S264" s="2">
        <v>165</v>
      </c>
      <c r="T264" s="2">
        <v>120</v>
      </c>
      <c r="U264" s="2">
        <v>50</v>
      </c>
      <c r="V264" s="2">
        <v>50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2730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2730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X346"/>
  <sheetViews>
    <sheetView zoomScale="70" zoomScaleNormal="70" workbookViewId="0">
      <pane xSplit="10" ySplit="4" topLeftCell="K5" activePane="bottomRight" state="frozen"/>
      <selection activeCell="AB252" sqref="AA252:AB252"/>
      <selection pane="topRight" activeCell="AB252" sqref="AA252:AB252"/>
      <selection pane="bottomLeft" activeCell="AB252" sqref="AA252:AB252"/>
      <selection pane="bottomRight" activeCell="J16" sqref="J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29</v>
      </c>
      <c r="F6" s="71"/>
      <c r="G6" s="46">
        <f t="shared" si="0"/>
        <v>29</v>
      </c>
      <c r="H6" s="78">
        <v>0</v>
      </c>
      <c r="I6" s="76">
        <v>0</v>
      </c>
      <c r="J6" s="46">
        <f t="shared" si="1"/>
        <v>17</v>
      </c>
      <c r="K6" s="72">
        <v>12</v>
      </c>
      <c r="L6" s="15">
        <v>100</v>
      </c>
      <c r="M6" s="65">
        <f t="shared" ref="M6:M80" si="2">+L6*K6</f>
        <v>1200</v>
      </c>
      <c r="N6" s="17" t="s">
        <v>16</v>
      </c>
      <c r="O6" s="18"/>
      <c r="P6" s="102">
        <f t="shared" ref="P6:P80" si="3">SUM(M6-O6)</f>
        <v>1200</v>
      </c>
      <c r="Q6" s="122">
        <v>36.43</v>
      </c>
      <c r="R6" s="43">
        <f t="shared" ref="R6:R80" si="4">+K6*Q6</f>
        <v>437.15999999999997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1</v>
      </c>
      <c r="K11" s="72">
        <v>6</v>
      </c>
      <c r="L11" s="15">
        <v>50</v>
      </c>
      <c r="M11" s="65">
        <f t="shared" si="2"/>
        <v>300</v>
      </c>
      <c r="N11" s="17" t="s">
        <v>16</v>
      </c>
      <c r="O11" s="18"/>
      <c r="P11" s="102">
        <f t="shared" si="3"/>
        <v>300</v>
      </c>
      <c r="Q11" s="122">
        <v>19.36</v>
      </c>
      <c r="R11" s="43">
        <f t="shared" si="4"/>
        <v>116.16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1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/>
      <c r="P18" s="102">
        <f t="shared" si="3"/>
        <v>200</v>
      </c>
      <c r="Q18" s="122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26</v>
      </c>
      <c r="F31" s="71"/>
      <c r="G31" s="46">
        <f t="shared" si="5"/>
        <v>26</v>
      </c>
      <c r="H31" s="78">
        <v>0</v>
      </c>
      <c r="I31" s="76">
        <v>0</v>
      </c>
      <c r="J31" s="46">
        <f t="shared" si="6"/>
        <v>19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/>
      <c r="P31" s="102">
        <f t="shared" si="3"/>
        <v>700</v>
      </c>
      <c r="Q31" s="122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2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/>
      <c r="P33" s="102">
        <f t="shared" si="3"/>
        <v>390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5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10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2">
        <f>SUM(M48-O48)</f>
        <v>150</v>
      </c>
      <c r="Q48" s="122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2</v>
      </c>
      <c r="K49" s="72">
        <v>5</v>
      </c>
      <c r="L49" s="20">
        <v>50</v>
      </c>
      <c r="M49" s="65">
        <f>+L49*K49</f>
        <v>250</v>
      </c>
      <c r="N49" s="17" t="s">
        <v>16</v>
      </c>
      <c r="O49" s="18">
        <v>50</v>
      </c>
      <c r="P49" s="102">
        <f>SUM(M49-O49)</f>
        <v>200</v>
      </c>
      <c r="Q49" s="122">
        <v>20.059999999999999</v>
      </c>
      <c r="R49" s="43">
        <f>+K49*Q49</f>
        <v>100.3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5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2">
        <f>SUM(M53-O53)</f>
        <v>100</v>
      </c>
      <c r="Q53" s="122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13</v>
      </c>
      <c r="F113" s="71"/>
      <c r="G113" s="46">
        <f t="shared" si="23"/>
        <v>13</v>
      </c>
      <c r="H113" s="78">
        <v>0</v>
      </c>
      <c r="I113" s="76">
        <v>0</v>
      </c>
      <c r="J113" s="46">
        <f t="shared" si="24"/>
        <v>12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2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1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02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6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10</v>
      </c>
      <c r="F193" s="71"/>
      <c r="G193" s="46">
        <f t="shared" si="30"/>
        <v>10</v>
      </c>
      <c r="H193" s="78">
        <v>0</v>
      </c>
      <c r="I193" s="76">
        <v>0</v>
      </c>
      <c r="J193" s="46">
        <f t="shared" si="31"/>
        <v>5</v>
      </c>
      <c r="K193" s="72">
        <v>5</v>
      </c>
      <c r="L193" s="20">
        <v>60</v>
      </c>
      <c r="M193" s="65">
        <f t="shared" si="34"/>
        <v>300</v>
      </c>
      <c r="N193" s="17" t="s">
        <v>16</v>
      </c>
      <c r="O193" s="18"/>
      <c r="P193" s="102">
        <f t="shared" si="35"/>
        <v>300</v>
      </c>
      <c r="Q193" s="90">
        <v>38</v>
      </c>
      <c r="R193" s="43">
        <f t="shared" si="36"/>
        <v>190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13</v>
      </c>
      <c r="F194" s="71"/>
      <c r="G194" s="46">
        <f t="shared" si="30"/>
        <v>13</v>
      </c>
      <c r="H194" s="78">
        <v>0</v>
      </c>
      <c r="I194" s="76">
        <v>0</v>
      </c>
      <c r="J194" s="46">
        <f t="shared" si="31"/>
        <v>8</v>
      </c>
      <c r="K194" s="72">
        <v>5</v>
      </c>
      <c r="L194" s="20">
        <v>120</v>
      </c>
      <c r="M194" s="65">
        <f t="shared" si="34"/>
        <v>600</v>
      </c>
      <c r="N194" s="17" t="s">
        <v>16</v>
      </c>
      <c r="O194" s="18"/>
      <c r="P194" s="102">
        <f t="shared" si="35"/>
        <v>600</v>
      </c>
      <c r="Q194" s="90">
        <v>73</v>
      </c>
      <c r="R194" s="43">
        <f t="shared" si="36"/>
        <v>365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43</v>
      </c>
      <c r="F205" s="71"/>
      <c r="G205" s="46">
        <f t="shared" si="30"/>
        <v>43</v>
      </c>
      <c r="H205" s="78">
        <v>0</v>
      </c>
      <c r="I205" s="76">
        <v>0</v>
      </c>
      <c r="J205" s="46">
        <f t="shared" si="31"/>
        <v>39</v>
      </c>
      <c r="K205" s="72">
        <v>4</v>
      </c>
      <c r="L205" s="20">
        <v>55</v>
      </c>
      <c r="M205" s="65">
        <f t="shared" si="34"/>
        <v>220</v>
      </c>
      <c r="N205" s="17" t="s">
        <v>16</v>
      </c>
      <c r="O205" s="18"/>
      <c r="P205" s="102">
        <f t="shared" si="35"/>
        <v>220</v>
      </c>
      <c r="Q205" s="90">
        <v>40</v>
      </c>
      <c r="R205" s="43">
        <f t="shared" si="36"/>
        <v>160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+'14'!J251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+'14'!J252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+'14'!J253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2166.6799999999998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5255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2050</v>
      </c>
      <c r="O264" s="2">
        <v>280</v>
      </c>
      <c r="P264" s="2">
        <v>200</v>
      </c>
      <c r="Q264" s="88">
        <v>55</v>
      </c>
      <c r="R264" s="2">
        <v>310</v>
      </c>
      <c r="S264" s="2">
        <v>55</v>
      </c>
      <c r="T264" s="2">
        <v>150</v>
      </c>
      <c r="U264" s="2">
        <v>110</v>
      </c>
      <c r="V264" s="2">
        <v>300</v>
      </c>
      <c r="W264" s="2">
        <v>490</v>
      </c>
      <c r="X264" s="2">
        <v>100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3140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3140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B252" sqref="AA252:AB252"/>
      <selection pane="topRight" activeCell="AB252" sqref="AA252:AB252"/>
      <selection pane="bottomLeft" activeCell="AB252" sqref="AA252:AB252"/>
      <selection pane="bottomRight" activeCell="P113" sqref="P113:P20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7</v>
      </c>
      <c r="F5" s="71">
        <v>10</v>
      </c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9</v>
      </c>
      <c r="K5" s="72">
        <v>8</v>
      </c>
      <c r="L5" s="15">
        <v>50</v>
      </c>
      <c r="M5" s="65">
        <f>+L5*K5</f>
        <v>400</v>
      </c>
      <c r="N5" s="17" t="s">
        <v>16</v>
      </c>
      <c r="O5" s="18"/>
      <c r="P5" s="102">
        <f>SUM(M5-O5)</f>
        <v>400</v>
      </c>
      <c r="Q5" s="122">
        <v>18.97</v>
      </c>
      <c r="R5" s="43">
        <f>+K5*Q5</f>
        <v>151.76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17</v>
      </c>
      <c r="F6" s="71">
        <v>10</v>
      </c>
      <c r="G6" s="46">
        <f t="shared" si="0"/>
        <v>27</v>
      </c>
      <c r="H6" s="78">
        <v>0</v>
      </c>
      <c r="I6" s="76">
        <v>0</v>
      </c>
      <c r="J6" s="46">
        <f t="shared" si="1"/>
        <v>24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2">
        <f t="shared" ref="P6:P80" si="3">SUM(M6-O6)</f>
        <v>300</v>
      </c>
      <c r="Q6" s="12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1</v>
      </c>
      <c r="F11" s="71">
        <v>5</v>
      </c>
      <c r="G11" s="46">
        <f t="shared" si="0"/>
        <v>6</v>
      </c>
      <c r="H11" s="78">
        <v>0</v>
      </c>
      <c r="I11" s="76">
        <v>0</v>
      </c>
      <c r="J11" s="46">
        <f t="shared" si="1"/>
        <v>2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02">
        <f t="shared" si="3"/>
        <v>200</v>
      </c>
      <c r="Q11" s="122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1</v>
      </c>
      <c r="F18" s="71">
        <v>5</v>
      </c>
      <c r="G18" s="46">
        <f t="shared" si="0"/>
        <v>6</v>
      </c>
      <c r="H18" s="78">
        <v>0</v>
      </c>
      <c r="I18" s="76">
        <v>0</v>
      </c>
      <c r="J18" s="46">
        <f t="shared" si="1"/>
        <v>3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2">
        <f t="shared" si="3"/>
        <v>150</v>
      </c>
      <c r="Q18" s="122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19</v>
      </c>
      <c r="F31" s="71">
        <v>10</v>
      </c>
      <c r="G31" s="46">
        <f t="shared" si="5"/>
        <v>29</v>
      </c>
      <c r="H31" s="78">
        <v>0</v>
      </c>
      <c r="I31" s="76">
        <v>0</v>
      </c>
      <c r="J31" s="46">
        <f t="shared" si="6"/>
        <v>28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2">
        <f t="shared" si="3"/>
        <v>100</v>
      </c>
      <c r="Q31" s="122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2</v>
      </c>
      <c r="F33" s="71">
        <v>2</v>
      </c>
      <c r="G33" s="46">
        <f t="shared" si="5"/>
        <v>4</v>
      </c>
      <c r="H33" s="78">
        <v>0</v>
      </c>
      <c r="I33" s="76">
        <v>0</v>
      </c>
      <c r="J33" s="46">
        <f t="shared" si="6"/>
        <v>3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0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2">
        <f>SUM(M49-O49)</f>
        <v>100</v>
      </c>
      <c r="Q49" s="122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5</v>
      </c>
      <c r="F53" s="71">
        <v>5</v>
      </c>
      <c r="G53" s="46">
        <f t="shared" si="5"/>
        <v>10</v>
      </c>
      <c r="H53" s="78">
        <v>0</v>
      </c>
      <c r="I53" s="76">
        <v>0</v>
      </c>
      <c r="J53" s="46">
        <f t="shared" si="6"/>
        <v>6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02">
        <f>SUM(M53-O53)</f>
        <v>200</v>
      </c>
      <c r="Q53" s="122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3</v>
      </c>
      <c r="F74" s="71">
        <v>2</v>
      </c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11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2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0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2</v>
      </c>
      <c r="F131" s="71">
        <v>2</v>
      </c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4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6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39</v>
      </c>
      <c r="F205" s="71"/>
      <c r="G205" s="46">
        <f t="shared" si="30"/>
        <v>39</v>
      </c>
      <c r="H205" s="78">
        <v>0</v>
      </c>
      <c r="I205" s="76">
        <v>0</v>
      </c>
      <c r="J205" s="46">
        <f t="shared" si="31"/>
        <v>38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+'15'!J251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+'15'!J252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+'15'!J253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884.4899999999999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2165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200</v>
      </c>
      <c r="O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B252" sqref="AA252:AB252"/>
      <selection pane="topRight" activeCell="AB252" sqref="AA252:AB252"/>
      <selection pane="bottomLeft" activeCell="AB252" sqref="AA252:AB252"/>
      <selection pane="bottomRight" activeCell="H15" sqref="H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24</v>
      </c>
      <c r="F6" s="71"/>
      <c r="G6" s="46">
        <f t="shared" si="0"/>
        <v>24</v>
      </c>
      <c r="H6" s="78">
        <v>0</v>
      </c>
      <c r="I6" s="76">
        <v>0</v>
      </c>
      <c r="J6" s="46">
        <f t="shared" si="1"/>
        <v>23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2">
        <f t="shared" ref="P6:P80" si="3">SUM(M6-O6)</f>
        <v>100</v>
      </c>
      <c r="Q6" s="122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0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2">
        <f t="shared" si="3"/>
        <v>100</v>
      </c>
      <c r="Q11" s="122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1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3"/>
        <v>100</v>
      </c>
      <c r="Q18" s="12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28</v>
      </c>
      <c r="F31" s="71"/>
      <c r="G31" s="46">
        <f t="shared" si="5"/>
        <v>28</v>
      </c>
      <c r="H31" s="78">
        <v>0</v>
      </c>
      <c r="I31" s="76">
        <v>0</v>
      </c>
      <c r="J31" s="46">
        <f t="shared" si="6"/>
        <v>26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2">
        <f t="shared" si="3"/>
        <v>200</v>
      </c>
      <c r="Q31" s="122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7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2">
        <f t="shared" si="3"/>
        <v>50</v>
      </c>
      <c r="Q46" s="122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5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/>
      <c r="P48" s="102">
        <f>SUM(M48-O48)</f>
        <v>250</v>
      </c>
      <c r="Q48" s="122">
        <v>18.32</v>
      </c>
      <c r="R48" s="43">
        <f>+K48*Q48</f>
        <v>91.6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5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>
        <v>10</v>
      </c>
      <c r="G142" s="46">
        <f t="shared" si="23"/>
        <v>10</v>
      </c>
      <c r="H142" s="78">
        <v>0</v>
      </c>
      <c r="I142" s="76">
        <v>0</v>
      </c>
      <c r="J142" s="46">
        <f t="shared" si="24"/>
        <v>10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3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2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02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38</v>
      </c>
      <c r="F205" s="71"/>
      <c r="G205" s="46">
        <f t="shared" si="30"/>
        <v>38</v>
      </c>
      <c r="H205" s="78">
        <v>0</v>
      </c>
      <c r="I205" s="76">
        <v>0</v>
      </c>
      <c r="J205" s="46">
        <f t="shared" si="31"/>
        <v>37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+'16'!J251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+'16'!J252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730.74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1645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240</v>
      </c>
      <c r="O264" s="2">
        <v>240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AB252" sqref="AA252:AB252"/>
      <selection pane="topRight" activeCell="AB252" sqref="AA252:AB252"/>
      <selection pane="bottomLeft" activeCell="AB252" sqref="AA252:AB252"/>
      <selection pane="bottomRight" activeCell="Z22" sqref="Z2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23</v>
      </c>
      <c r="F6" s="71"/>
      <c r="G6" s="46">
        <f t="shared" si="0"/>
        <v>23</v>
      </c>
      <c r="H6" s="78">
        <v>1</v>
      </c>
      <c r="I6" s="76">
        <v>0</v>
      </c>
      <c r="J6" s="46">
        <f t="shared" si="1"/>
        <v>17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2">
        <f t="shared" ref="P6:P80" si="3">SUM(M6-O6)</f>
        <v>500</v>
      </c>
      <c r="Q6" s="122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26</v>
      </c>
      <c r="F31" s="71"/>
      <c r="G31" s="46">
        <f t="shared" si="5"/>
        <v>26</v>
      </c>
      <c r="H31" s="78">
        <v>0</v>
      </c>
      <c r="I31" s="76">
        <v>0</v>
      </c>
      <c r="J31" s="46">
        <f t="shared" si="6"/>
        <v>24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2">
        <f t="shared" si="3"/>
        <v>200</v>
      </c>
      <c r="Q31" s="122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4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0</v>
      </c>
      <c r="F47" s="71">
        <v>5</v>
      </c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0</v>
      </c>
      <c r="F49" s="71">
        <v>5</v>
      </c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3</v>
      </c>
      <c r="F50" s="71">
        <v>5</v>
      </c>
      <c r="G50" s="46">
        <f t="shared" si="5"/>
        <v>8</v>
      </c>
      <c r="H50" s="78">
        <v>0</v>
      </c>
      <c r="I50" s="76">
        <v>0</v>
      </c>
      <c r="J50" s="46">
        <f t="shared" si="6"/>
        <v>7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>
        <v>2</v>
      </c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>
        <v>2</v>
      </c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4</v>
      </c>
      <c r="F74" s="71"/>
      <c r="G74" s="46">
        <f t="shared" si="5"/>
        <v>4</v>
      </c>
      <c r="H74" s="78">
        <v>1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11</v>
      </c>
      <c r="F112" s="71">
        <v>10</v>
      </c>
      <c r="G112" s="46">
        <f t="shared" si="23"/>
        <v>21</v>
      </c>
      <c r="H112" s="78">
        <v>0</v>
      </c>
      <c r="I112" s="76">
        <v>0</v>
      </c>
      <c r="J112" s="46">
        <f t="shared" si="24"/>
        <v>21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0</v>
      </c>
      <c r="F115" s="71">
        <v>10</v>
      </c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5</v>
      </c>
      <c r="F116" s="71">
        <v>10</v>
      </c>
      <c r="G116" s="46">
        <f t="shared" si="23"/>
        <v>15</v>
      </c>
      <c r="H116" s="78">
        <v>0</v>
      </c>
      <c r="I116" s="76">
        <v>0</v>
      </c>
      <c r="J116" s="46">
        <f t="shared" si="24"/>
        <v>14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10</v>
      </c>
      <c r="F142" s="71"/>
      <c r="G142" s="46">
        <f t="shared" si="23"/>
        <v>10</v>
      </c>
      <c r="H142" s="78">
        <v>0</v>
      </c>
      <c r="I142" s="76">
        <v>0</v>
      </c>
      <c r="J142" s="46">
        <f t="shared" si="24"/>
        <v>8</v>
      </c>
      <c r="K142" s="72">
        <v>2</v>
      </c>
      <c r="L142" s="20">
        <v>10</v>
      </c>
      <c r="M142" s="65">
        <f t="shared" si="7"/>
        <v>20</v>
      </c>
      <c r="N142" s="17" t="s">
        <v>16</v>
      </c>
      <c r="O142" s="18"/>
      <c r="P142" s="102">
        <f t="shared" si="8"/>
        <v>20</v>
      </c>
      <c r="Q142" s="90">
        <v>2.17</v>
      </c>
      <c r="R142" s="43">
        <f t="shared" si="9"/>
        <v>4.34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3</v>
      </c>
      <c r="F193" s="71">
        <v>10</v>
      </c>
      <c r="G193" s="46">
        <f t="shared" si="30"/>
        <v>13</v>
      </c>
      <c r="H193" s="78">
        <v>0</v>
      </c>
      <c r="I193" s="76">
        <v>0</v>
      </c>
      <c r="J193" s="46">
        <f t="shared" si="31"/>
        <v>13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2</v>
      </c>
      <c r="F194" s="71">
        <v>10</v>
      </c>
      <c r="G194" s="46">
        <f t="shared" si="30"/>
        <v>12</v>
      </c>
      <c r="H194" s="78">
        <v>0</v>
      </c>
      <c r="I194" s="76">
        <v>0</v>
      </c>
      <c r="J194" s="46">
        <f t="shared" si="31"/>
        <v>10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37</v>
      </c>
      <c r="F205" s="71"/>
      <c r="G205" s="46">
        <f t="shared" si="30"/>
        <v>37</v>
      </c>
      <c r="H205" s="78">
        <v>0</v>
      </c>
      <c r="I205" s="76">
        <v>0</v>
      </c>
      <c r="J205" s="46">
        <f t="shared" si="31"/>
        <v>36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>
        <v>3</v>
      </c>
      <c r="G209" s="46">
        <f t="shared" si="30"/>
        <v>3</v>
      </c>
      <c r="H209" s="78">
        <v>0</v>
      </c>
      <c r="I209" s="76">
        <v>0</v>
      </c>
      <c r="J209" s="46">
        <f t="shared" si="31"/>
        <v>2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+'17'!J251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+'17'!J252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703.84999999999991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1710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480</v>
      </c>
      <c r="O264" s="2">
        <v>50</v>
      </c>
      <c r="P264" s="2">
        <v>50</v>
      </c>
      <c r="Q264" s="88">
        <v>50</v>
      </c>
      <c r="R264" s="2">
        <v>130</v>
      </c>
      <c r="S264" s="2">
        <v>100</v>
      </c>
      <c r="T264" s="2">
        <v>100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1215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1215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B252" sqref="AA252:AB252"/>
      <selection pane="topRight" activeCell="AB252" sqref="AA252:AB252"/>
      <selection pane="bottomLeft" activeCell="AB252" sqref="AA252:AB252"/>
      <selection pane="bottomRight" activeCell="V18" sqref="V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68" si="1">+G5-H5-K5-I5</f>
        <v>7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50</v>
      </c>
      <c r="P5" s="23">
        <f>SUM(M5-O5)</f>
        <v>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17</v>
      </c>
      <c r="F6" s="71"/>
      <c r="G6" s="46">
        <f t="shared" si="0"/>
        <v>17</v>
      </c>
      <c r="H6" s="78">
        <v>0</v>
      </c>
      <c r="I6" s="76">
        <v>0</v>
      </c>
      <c r="J6" s="46">
        <f t="shared" si="1"/>
        <v>15</v>
      </c>
      <c r="K6" s="72">
        <v>2</v>
      </c>
      <c r="L6" s="15">
        <v>100</v>
      </c>
      <c r="M6" s="65">
        <f t="shared" ref="M6:M69" si="2">+L6*K6</f>
        <v>200</v>
      </c>
      <c r="N6" s="17" t="s">
        <v>16</v>
      </c>
      <c r="O6" s="18"/>
      <c r="P6" s="102">
        <f t="shared" ref="P6:P80" si="3">SUM(M6-O6)</f>
        <v>200</v>
      </c>
      <c r="Q6" s="122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/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24</v>
      </c>
      <c r="F31" s="71"/>
      <c r="G31" s="46">
        <f t="shared" si="5"/>
        <v>24</v>
      </c>
      <c r="H31" s="78">
        <v>0</v>
      </c>
      <c r="I31" s="76">
        <v>0</v>
      </c>
      <c r="J31" s="46">
        <f t="shared" si="1"/>
        <v>22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2">
        <f t="shared" si="3"/>
        <v>200</v>
      </c>
      <c r="Q31" s="122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1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1"/>
        <v>0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/>
      <c r="P33" s="102">
        <f t="shared" si="3"/>
        <v>390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1"/>
        <v>3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7</v>
      </c>
      <c r="F46" s="71">
        <v>5</v>
      </c>
      <c r="G46" s="46">
        <f t="shared" si="5"/>
        <v>12</v>
      </c>
      <c r="H46" s="78">
        <v>0</v>
      </c>
      <c r="I46" s="76">
        <v>0</v>
      </c>
      <c r="J46" s="46">
        <f t="shared" si="1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1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4</v>
      </c>
      <c r="F48" s="71">
        <v>5</v>
      </c>
      <c r="G48" s="46">
        <f t="shared" si="5"/>
        <v>9</v>
      </c>
      <c r="H48" s="78">
        <v>0</v>
      </c>
      <c r="I48" s="76">
        <v>0</v>
      </c>
      <c r="J48" s="46">
        <f t="shared" si="1"/>
        <v>9</v>
      </c>
      <c r="K48" s="72"/>
      <c r="L48" s="20">
        <v>50</v>
      </c>
      <c r="M48" s="65">
        <f t="shared" si="2"/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1"/>
        <v>5</v>
      </c>
      <c r="K49" s="72"/>
      <c r="L49" s="20">
        <v>50</v>
      </c>
      <c r="M49" s="65">
        <f t="shared" si="2"/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1"/>
        <v>4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/>
      <c r="P50" s="102">
        <f t="shared" si="3"/>
        <v>150</v>
      </c>
      <c r="Q50" s="122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1"/>
        <v>3</v>
      </c>
      <c r="K53" s="72">
        <v>2</v>
      </c>
      <c r="L53" s="20">
        <v>50</v>
      </c>
      <c r="M53" s="65">
        <f t="shared" si="2"/>
        <v>100</v>
      </c>
      <c r="N53" s="17" t="s">
        <v>16</v>
      </c>
      <c r="O53" s="18">
        <v>50</v>
      </c>
      <c r="P53" s="102">
        <f>SUM(M53-O53)</f>
        <v>50</v>
      </c>
      <c r="Q53" s="122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1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1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7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7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ref="P87" si="13">SUM(M87-O87)</f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ref="P88" si="16">SUM(M88-O88)</f>
        <v>0</v>
      </c>
      <c r="Q88" s="90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8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8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8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8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8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18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9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8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19"/>
        <v>0</v>
      </c>
      <c r="Q100" s="119"/>
      <c r="R100" s="43">
        <f t="shared" si="20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8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19"/>
        <v>0</v>
      </c>
      <c r="Q101" s="119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1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19"/>
        <v>0</v>
      </c>
      <c r="Q102" s="119"/>
      <c r="R102" s="43">
        <f t="shared" si="20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19"/>
        <v>0</v>
      </c>
      <c r="Q103" s="90"/>
      <c r="R103" s="43">
        <f t="shared" si="20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19"/>
        <v>0</v>
      </c>
      <c r="Q104" s="90"/>
      <c r="R104" s="43">
        <f t="shared" si="20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19"/>
        <v>0</v>
      </c>
      <c r="Q105" s="90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8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8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8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8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8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8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21</v>
      </c>
      <c r="F112" s="71"/>
      <c r="G112" s="46">
        <f t="shared" si="18"/>
        <v>21</v>
      </c>
      <c r="H112" s="78">
        <v>0</v>
      </c>
      <c r="I112" s="76">
        <v>0</v>
      </c>
      <c r="J112" s="46">
        <f t="shared" si="6"/>
        <v>21</v>
      </c>
      <c r="K112" s="72"/>
      <c r="L112" s="20">
        <v>100</v>
      </c>
      <c r="M112" s="65">
        <f t="shared" si="7"/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11</v>
      </c>
      <c r="F113" s="71"/>
      <c r="G113" s="46">
        <f t="shared" si="18"/>
        <v>11</v>
      </c>
      <c r="H113" s="78">
        <v>0</v>
      </c>
      <c r="I113" s="76">
        <v>0</v>
      </c>
      <c r="J113" s="46">
        <f t="shared" si="6"/>
        <v>9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02">
        <f t="shared" si="8"/>
        <v>110</v>
      </c>
      <c r="Q113" s="122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8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10</v>
      </c>
      <c r="F115" s="71"/>
      <c r="G115" s="46">
        <f t="shared" si="18"/>
        <v>10</v>
      </c>
      <c r="H115" s="78">
        <v>0</v>
      </c>
      <c r="I115" s="76">
        <v>0</v>
      </c>
      <c r="J115" s="46">
        <f t="shared" si="6"/>
        <v>9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14</v>
      </c>
      <c r="F116" s="71"/>
      <c r="G116" s="46">
        <f t="shared" si="18"/>
        <v>14</v>
      </c>
      <c r="H116" s="78">
        <v>0</v>
      </c>
      <c r="I116" s="76">
        <v>0</v>
      </c>
      <c r="J116" s="46">
        <f t="shared" si="6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0</v>
      </c>
      <c r="F117" s="71"/>
      <c r="G117" s="46">
        <f t="shared" si="18"/>
        <v>0</v>
      </c>
      <c r="H117" s="78">
        <v>0</v>
      </c>
      <c r="I117" s="76">
        <v>0</v>
      </c>
      <c r="J117" s="46">
        <f t="shared" si="6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8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8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8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8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8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8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8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18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18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8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8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8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8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4</v>
      </c>
      <c r="F131" s="71"/>
      <c r="G131" s="46">
        <f t="shared" si="18"/>
        <v>4</v>
      </c>
      <c r="H131" s="78">
        <v>0</v>
      </c>
      <c r="I131" s="76">
        <v>0</v>
      </c>
      <c r="J131" s="46">
        <f t="shared" si="6"/>
        <v>2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50</v>
      </c>
      <c r="P131" s="102">
        <f t="shared" si="8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18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0</v>
      </c>
      <c r="F133" s="71"/>
      <c r="G133" s="46">
        <f t="shared" si="18"/>
        <v>0</v>
      </c>
      <c r="H133" s="78">
        <v>0</v>
      </c>
      <c r="I133" s="76">
        <v>0</v>
      </c>
      <c r="J133" s="46">
        <f t="shared" ref="J133:J196" si="22">+G133-H133-K133-I133</f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8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8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23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8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23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8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 t="shared" si="23"/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8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23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8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23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8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23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8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23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8</v>
      </c>
      <c r="F142" s="71"/>
      <c r="G142" s="46">
        <f t="shared" si="18"/>
        <v>8</v>
      </c>
      <c r="H142" s="78">
        <v>0</v>
      </c>
      <c r="I142" s="76">
        <v>0</v>
      </c>
      <c r="J142" s="46">
        <f t="shared" si="22"/>
        <v>7</v>
      </c>
      <c r="K142" s="72">
        <v>1</v>
      </c>
      <c r="L142" s="20">
        <v>10</v>
      </c>
      <c r="M142" s="65">
        <f t="shared" si="23"/>
        <v>10</v>
      </c>
      <c r="N142" s="17" t="s">
        <v>16</v>
      </c>
      <c r="O142" s="18"/>
      <c r="P142" s="102">
        <f t="shared" si="8"/>
        <v>10</v>
      </c>
      <c r="Q142" s="90">
        <v>2.17</v>
      </c>
      <c r="R142" s="43">
        <f t="shared" si="9"/>
        <v>2.17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8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23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8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23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8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23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8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23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8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23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8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23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8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23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8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23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8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23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8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23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8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23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8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 t="shared" si="23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8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23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8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23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8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23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8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23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8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23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8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23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8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23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4">E162+F162</f>
        <v>0</v>
      </c>
      <c r="H162" s="78">
        <v>0</v>
      </c>
      <c r="I162" s="76">
        <v>0</v>
      </c>
      <c r="J162" s="46">
        <f t="shared" si="22"/>
        <v>0</v>
      </c>
      <c r="K162" s="72"/>
      <c r="L162" s="20">
        <v>60</v>
      </c>
      <c r="M162" s="65">
        <f t="shared" si="23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4"/>
        <v>0</v>
      </c>
      <c r="H163" s="78">
        <v>0</v>
      </c>
      <c r="I163" s="76">
        <v>0</v>
      </c>
      <c r="J163" s="46">
        <f t="shared" si="22"/>
        <v>0</v>
      </c>
      <c r="K163" s="72"/>
      <c r="L163" s="20">
        <v>25</v>
      </c>
      <c r="M163" s="65">
        <f t="shared" si="23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4"/>
        <v>0</v>
      </c>
      <c r="H164" s="78">
        <v>0</v>
      </c>
      <c r="I164" s="76">
        <v>0</v>
      </c>
      <c r="J164" s="46">
        <f t="shared" si="22"/>
        <v>0</v>
      </c>
      <c r="K164" s="72"/>
      <c r="L164" s="20">
        <v>45</v>
      </c>
      <c r="M164" s="65">
        <f t="shared" si="23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4"/>
        <v>0</v>
      </c>
      <c r="H165" s="78">
        <v>0</v>
      </c>
      <c r="I165" s="76">
        <v>0</v>
      </c>
      <c r="J165" s="46">
        <f t="shared" si="22"/>
        <v>0</v>
      </c>
      <c r="K165" s="72"/>
      <c r="L165" s="20">
        <v>45</v>
      </c>
      <c r="M165" s="65">
        <f t="shared" si="23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4"/>
        <v>0</v>
      </c>
      <c r="H166" s="78">
        <v>0</v>
      </c>
      <c r="I166" s="76">
        <v>0</v>
      </c>
      <c r="J166" s="46">
        <f t="shared" si="22"/>
        <v>0</v>
      </c>
      <c r="K166" s="72"/>
      <c r="L166" s="20">
        <v>45</v>
      </c>
      <c r="M166" s="65">
        <f t="shared" si="23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4"/>
        <v>0</v>
      </c>
      <c r="H167" s="78">
        <v>0</v>
      </c>
      <c r="I167" s="76">
        <v>0</v>
      </c>
      <c r="J167" s="46">
        <f t="shared" si="22"/>
        <v>0</v>
      </c>
      <c r="K167" s="72"/>
      <c r="L167" s="20">
        <v>45</v>
      </c>
      <c r="M167" s="65">
        <f t="shared" si="23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4"/>
        <v>0</v>
      </c>
      <c r="H168" s="78">
        <v>0</v>
      </c>
      <c r="I168" s="76">
        <v>0</v>
      </c>
      <c r="J168" s="46">
        <f t="shared" si="22"/>
        <v>0</v>
      </c>
      <c r="K168" s="72"/>
      <c r="L168" s="20">
        <v>45</v>
      </c>
      <c r="M168" s="65">
        <f t="shared" si="23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4"/>
        <v>0</v>
      </c>
      <c r="H169" s="78">
        <v>0</v>
      </c>
      <c r="I169" s="76">
        <v>0</v>
      </c>
      <c r="J169" s="46">
        <f t="shared" si="22"/>
        <v>0</v>
      </c>
      <c r="K169" s="72"/>
      <c r="L169" s="20">
        <v>45</v>
      </c>
      <c r="M169" s="65">
        <f t="shared" si="23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4"/>
        <v>0</v>
      </c>
      <c r="H170" s="78">
        <v>0</v>
      </c>
      <c r="I170" s="76">
        <v>0</v>
      </c>
      <c r="J170" s="46">
        <f t="shared" si="22"/>
        <v>0</v>
      </c>
      <c r="K170" s="72"/>
      <c r="L170" s="22">
        <v>35</v>
      </c>
      <c r="M170" s="65">
        <f t="shared" si="23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4"/>
        <v>0</v>
      </c>
      <c r="H171" s="78">
        <v>0</v>
      </c>
      <c r="I171" s="76">
        <v>0</v>
      </c>
      <c r="J171" s="46">
        <f t="shared" si="22"/>
        <v>0</v>
      </c>
      <c r="K171" s="72"/>
      <c r="L171" s="22">
        <v>25</v>
      </c>
      <c r="M171" s="65">
        <f t="shared" si="23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4"/>
        <v>0</v>
      </c>
      <c r="H172" s="78">
        <v>0</v>
      </c>
      <c r="I172" s="76">
        <v>0</v>
      </c>
      <c r="J172" s="46">
        <f t="shared" si="22"/>
        <v>0</v>
      </c>
      <c r="K172" s="72"/>
      <c r="L172" s="20">
        <v>100</v>
      </c>
      <c r="M172" s="65">
        <f t="shared" si="23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2"/>
        <v>0</v>
      </c>
      <c r="K173" s="72"/>
      <c r="L173" s="20">
        <v>35</v>
      </c>
      <c r="M173" s="65">
        <f t="shared" si="23"/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5">E174+F174</f>
        <v>0</v>
      </c>
      <c r="H174" s="78">
        <v>0</v>
      </c>
      <c r="I174" s="76">
        <v>0</v>
      </c>
      <c r="J174" s="46">
        <f t="shared" si="22"/>
        <v>0</v>
      </c>
      <c r="K174" s="72"/>
      <c r="L174" s="15">
        <v>65</v>
      </c>
      <c r="M174" s="65">
        <f t="shared" si="23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0</v>
      </c>
      <c r="F175" s="71"/>
      <c r="G175" s="46">
        <f t="shared" si="24"/>
        <v>0</v>
      </c>
      <c r="H175" s="78">
        <v>0</v>
      </c>
      <c r="I175" s="76">
        <v>0</v>
      </c>
      <c r="J175" s="46">
        <f t="shared" si="22"/>
        <v>0</v>
      </c>
      <c r="K175" s="72"/>
      <c r="L175" s="15">
        <v>50</v>
      </c>
      <c r="M175" s="65">
        <f t="shared" si="23"/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4"/>
        <v>0</v>
      </c>
      <c r="H176" s="78">
        <v>0</v>
      </c>
      <c r="I176" s="76">
        <v>0</v>
      </c>
      <c r="J176" s="46">
        <f t="shared" si="22"/>
        <v>0</v>
      </c>
      <c r="K176" s="72"/>
      <c r="L176" s="20">
        <v>35</v>
      </c>
      <c r="M176" s="65">
        <f t="shared" si="23"/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4"/>
        <v>0</v>
      </c>
      <c r="H177" s="78">
        <v>0</v>
      </c>
      <c r="I177" s="76">
        <v>0</v>
      </c>
      <c r="J177" s="46">
        <f t="shared" si="22"/>
        <v>0</v>
      </c>
      <c r="K177" s="72"/>
      <c r="L177" s="20">
        <v>55</v>
      </c>
      <c r="M177" s="65">
        <f t="shared" si="23"/>
        <v>0</v>
      </c>
      <c r="N177" s="17" t="s">
        <v>16</v>
      </c>
      <c r="O177" s="18"/>
      <c r="P177" s="23">
        <f t="shared" ref="P177:P258" si="26">SUM(M177-O177)</f>
        <v>0</v>
      </c>
      <c r="Q177" s="90"/>
      <c r="R177" s="43">
        <f t="shared" ref="R177:R258" si="2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24"/>
        <v>0</v>
      </c>
      <c r="H178" s="78">
        <v>0</v>
      </c>
      <c r="I178" s="76">
        <v>0</v>
      </c>
      <c r="J178" s="46">
        <f t="shared" si="22"/>
        <v>0</v>
      </c>
      <c r="K178" s="72"/>
      <c r="L178" s="20">
        <v>55</v>
      </c>
      <c r="M178" s="65">
        <f t="shared" si="23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4"/>
        <v>0</v>
      </c>
      <c r="H179" s="78">
        <v>0</v>
      </c>
      <c r="I179" s="76">
        <v>0</v>
      </c>
      <c r="J179" s="46">
        <f t="shared" si="22"/>
        <v>0</v>
      </c>
      <c r="K179" s="72"/>
      <c r="L179" s="20">
        <v>10</v>
      </c>
      <c r="M179" s="65">
        <f t="shared" si="23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0</v>
      </c>
      <c r="F180" s="71"/>
      <c r="G180" s="46">
        <f t="shared" si="24"/>
        <v>0</v>
      </c>
      <c r="H180" s="78">
        <v>0</v>
      </c>
      <c r="I180" s="76">
        <v>0</v>
      </c>
      <c r="J180" s="46">
        <f t="shared" si="22"/>
        <v>0</v>
      </c>
      <c r="K180" s="72"/>
      <c r="L180" s="20">
        <v>35</v>
      </c>
      <c r="M180" s="65">
        <f t="shared" si="23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4"/>
        <v>0</v>
      </c>
      <c r="H181" s="78">
        <v>0</v>
      </c>
      <c r="I181" s="76">
        <v>0</v>
      </c>
      <c r="J181" s="46">
        <f t="shared" si="22"/>
        <v>0</v>
      </c>
      <c r="K181" s="72"/>
      <c r="L181" s="20">
        <v>50</v>
      </c>
      <c r="M181" s="65">
        <f t="shared" si="23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4"/>
        <v>0</v>
      </c>
      <c r="H182" s="78">
        <v>0</v>
      </c>
      <c r="I182" s="76">
        <v>0</v>
      </c>
      <c r="J182" s="46">
        <f t="shared" si="22"/>
        <v>0</v>
      </c>
      <c r="K182" s="72"/>
      <c r="L182" s="20">
        <v>40</v>
      </c>
      <c r="M182" s="65">
        <f t="shared" si="23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4"/>
        <v>0</v>
      </c>
      <c r="H183" s="78">
        <v>0</v>
      </c>
      <c r="I183" s="76">
        <v>0</v>
      </c>
      <c r="J183" s="46">
        <f t="shared" si="22"/>
        <v>0</v>
      </c>
      <c r="K183" s="72"/>
      <c r="L183" s="20">
        <v>65</v>
      </c>
      <c r="M183" s="65">
        <f t="shared" si="23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4"/>
        <v>0</v>
      </c>
      <c r="H184" s="78">
        <v>0</v>
      </c>
      <c r="I184" s="76">
        <v>0</v>
      </c>
      <c r="J184" s="46">
        <f t="shared" si="22"/>
        <v>0</v>
      </c>
      <c r="K184" s="72"/>
      <c r="L184" s="20">
        <v>50</v>
      </c>
      <c r="M184" s="65">
        <f t="shared" si="23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0</v>
      </c>
      <c r="F185" s="71"/>
      <c r="G185" s="46">
        <f t="shared" si="24"/>
        <v>0</v>
      </c>
      <c r="H185" s="78">
        <v>0</v>
      </c>
      <c r="I185" s="76">
        <v>0</v>
      </c>
      <c r="J185" s="46">
        <f t="shared" si="22"/>
        <v>0</v>
      </c>
      <c r="K185" s="72"/>
      <c r="L185" s="20">
        <v>80</v>
      </c>
      <c r="M185" s="65">
        <f t="shared" si="23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2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4"/>
        <v>0</v>
      </c>
      <c r="H186" s="78">
        <v>0</v>
      </c>
      <c r="I186" s="76">
        <v>0</v>
      </c>
      <c r="J186" s="46">
        <f t="shared" si="22"/>
        <v>0</v>
      </c>
      <c r="K186" s="72"/>
      <c r="L186" s="20">
        <v>15</v>
      </c>
      <c r="M186" s="65">
        <f t="shared" si="23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2"/>
        <v>0</v>
      </c>
      <c r="K187" s="72"/>
      <c r="L187" s="20">
        <v>15</v>
      </c>
      <c r="M187" s="65">
        <f t="shared" si="23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2"/>
        <v>0</v>
      </c>
      <c r="K188" s="72"/>
      <c r="L188" s="20">
        <v>15</v>
      </c>
      <c r="M188" s="65">
        <f t="shared" si="23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2"/>
        <v>0</v>
      </c>
      <c r="K189" s="72"/>
      <c r="L189" s="20">
        <v>15</v>
      </c>
      <c r="M189" s="65">
        <f t="shared" si="23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4"/>
        <v>0</v>
      </c>
      <c r="H190" s="78">
        <v>0</v>
      </c>
      <c r="I190" s="76">
        <v>0</v>
      </c>
      <c r="J190" s="46">
        <f t="shared" si="22"/>
        <v>0</v>
      </c>
      <c r="K190" s="72"/>
      <c r="L190" s="20">
        <v>80</v>
      </c>
      <c r="M190" s="65">
        <f t="shared" si="23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4"/>
        <v>0</v>
      </c>
      <c r="H191" s="78">
        <v>0</v>
      </c>
      <c r="I191" s="76">
        <v>0</v>
      </c>
      <c r="J191" s="46">
        <f t="shared" si="22"/>
        <v>0</v>
      </c>
      <c r="K191" s="72"/>
      <c r="L191" s="20">
        <v>35</v>
      </c>
      <c r="M191" s="65">
        <f t="shared" si="23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4"/>
        <v>0</v>
      </c>
      <c r="H192" s="78">
        <v>0</v>
      </c>
      <c r="I192" s="76">
        <v>0</v>
      </c>
      <c r="J192" s="46">
        <f t="shared" si="22"/>
        <v>0</v>
      </c>
      <c r="K192" s="72"/>
      <c r="L192" s="20">
        <v>35</v>
      </c>
      <c r="M192" s="65">
        <f t="shared" si="23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13</v>
      </c>
      <c r="F193" s="71"/>
      <c r="G193" s="46">
        <f t="shared" si="24"/>
        <v>13</v>
      </c>
      <c r="H193" s="78">
        <v>0</v>
      </c>
      <c r="I193" s="76">
        <v>0</v>
      </c>
      <c r="J193" s="46">
        <f t="shared" si="22"/>
        <v>12</v>
      </c>
      <c r="K193" s="72">
        <v>1</v>
      </c>
      <c r="L193" s="20">
        <v>60</v>
      </c>
      <c r="M193" s="65">
        <f t="shared" si="23"/>
        <v>60</v>
      </c>
      <c r="N193" s="17" t="s">
        <v>16</v>
      </c>
      <c r="O193" s="18"/>
      <c r="P193" s="102">
        <f t="shared" si="26"/>
        <v>60</v>
      </c>
      <c r="Q193" s="90">
        <v>38</v>
      </c>
      <c r="R193" s="43">
        <f t="shared" si="27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10</v>
      </c>
      <c r="F194" s="71"/>
      <c r="G194" s="46">
        <f t="shared" si="24"/>
        <v>10</v>
      </c>
      <c r="H194" s="78">
        <v>0</v>
      </c>
      <c r="I194" s="76">
        <v>0</v>
      </c>
      <c r="J194" s="46">
        <f t="shared" si="22"/>
        <v>10</v>
      </c>
      <c r="K194" s="72"/>
      <c r="L194" s="20">
        <v>120</v>
      </c>
      <c r="M194" s="65">
        <f t="shared" si="23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2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/>
      <c r="G195" s="46">
        <f t="shared" si="24"/>
        <v>0</v>
      </c>
      <c r="H195" s="78">
        <v>0</v>
      </c>
      <c r="I195" s="76">
        <v>0</v>
      </c>
      <c r="J195" s="46">
        <f t="shared" si="22"/>
        <v>0</v>
      </c>
      <c r="K195" s="72"/>
      <c r="L195" s="20">
        <v>60</v>
      </c>
      <c r="M195" s="65">
        <f t="shared" si="23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24"/>
        <v>0</v>
      </c>
      <c r="H196" s="78">
        <v>0</v>
      </c>
      <c r="I196" s="76">
        <v>0</v>
      </c>
      <c r="J196" s="46">
        <f t="shared" si="22"/>
        <v>0</v>
      </c>
      <c r="K196" s="72"/>
      <c r="L196" s="20">
        <v>120</v>
      </c>
      <c r="M196" s="65">
        <f t="shared" si="23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2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4"/>
        <v>0</v>
      </c>
      <c r="H197" s="78">
        <v>0</v>
      </c>
      <c r="I197" s="76">
        <v>0</v>
      </c>
      <c r="J197" s="46">
        <f t="shared" ref="J197:J258" si="30">+G197-H197-K197-I197</f>
        <v>0</v>
      </c>
      <c r="K197" s="72"/>
      <c r="L197" s="20">
        <v>50</v>
      </c>
      <c r="M197" s="65">
        <f t="shared" si="23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4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ref="M198:M258" si="31">+L198*K198</f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4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4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4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4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4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4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36</v>
      </c>
      <c r="F205" s="71"/>
      <c r="G205" s="46">
        <f t="shared" si="24"/>
        <v>36</v>
      </c>
      <c r="H205" s="78">
        <v>0</v>
      </c>
      <c r="I205" s="76">
        <v>0</v>
      </c>
      <c r="J205" s="46">
        <f t="shared" si="30"/>
        <v>34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/>
      <c r="P205" s="102">
        <f t="shared" si="26"/>
        <v>110</v>
      </c>
      <c r="Q205" s="90">
        <v>40</v>
      </c>
      <c r="R205" s="43">
        <f t="shared" si="27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4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0"/>
        <v>0</v>
      </c>
      <c r="K207" s="72"/>
      <c r="L207" s="20">
        <v>50</v>
      </c>
      <c r="M207" s="65">
        <f t="shared" si="31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4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2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2</v>
      </c>
      <c r="F209" s="71"/>
      <c r="G209" s="46">
        <f t="shared" si="24"/>
        <v>2</v>
      </c>
      <c r="H209" s="78">
        <v>0</v>
      </c>
      <c r="I209" s="76">
        <v>0</v>
      </c>
      <c r="J209" s="46">
        <f t="shared" si="30"/>
        <v>1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02">
        <f t="shared" si="26"/>
        <v>120</v>
      </c>
      <c r="Q209" s="90">
        <v>83</v>
      </c>
      <c r="R209" s="43">
        <f t="shared" si="27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4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 t="shared" si="31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4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26"/>
        <v>0</v>
      </c>
      <c r="Q211" s="90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4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26"/>
        <v>0</v>
      </c>
      <c r="Q212" s="90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4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26"/>
        <v>0</v>
      </c>
      <c r="Q213" s="90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4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4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 t="shared" si="31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4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26"/>
        <v>0</v>
      </c>
      <c r="Q216" s="90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4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26"/>
        <v>0</v>
      </c>
      <c r="Q217" s="90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4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26"/>
        <v>0</v>
      </c>
      <c r="Q218" s="90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4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26"/>
        <v>0</v>
      </c>
      <c r="Q219" s="90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4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26"/>
        <v>0</v>
      </c>
      <c r="Q220" s="90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4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26"/>
        <v>0</v>
      </c>
      <c r="Q221" s="90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4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26"/>
        <v>0</v>
      </c>
      <c r="Q222" s="90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4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26"/>
        <v>0</v>
      </c>
      <c r="Q223" s="90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4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26"/>
        <v>0</v>
      </c>
      <c r="Q224" s="90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4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26"/>
        <v>0</v>
      </c>
      <c r="Q225" s="90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4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26"/>
        <v>0</v>
      </c>
      <c r="Q226" s="90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4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26"/>
        <v>0</v>
      </c>
      <c r="Q227" s="90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4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 t="shared" si="31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4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26"/>
        <v>0</v>
      </c>
      <c r="Q229" s="90"/>
      <c r="R229" s="43">
        <f t="shared" si="2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4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26"/>
        <v>0</v>
      </c>
      <c r="Q230" s="90"/>
      <c r="R230" s="43">
        <f t="shared" si="2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3">E231+F231</f>
        <v>0</v>
      </c>
      <c r="H231" s="78">
        <v>0</v>
      </c>
      <c r="I231" s="76">
        <v>0</v>
      </c>
      <c r="J231" s="46">
        <f t="shared" si="30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26"/>
        <v>0</v>
      </c>
      <c r="Q231" s="90"/>
      <c r="R231" s="43">
        <f t="shared" si="2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3"/>
        <v>0</v>
      </c>
      <c r="H232" s="78">
        <v>0</v>
      </c>
      <c r="I232" s="76">
        <v>0</v>
      </c>
      <c r="J232" s="46">
        <f t="shared" si="30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26"/>
        <v>0</v>
      </c>
      <c r="Q232" s="90"/>
      <c r="R232" s="43">
        <f t="shared" si="2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3"/>
        <v>0</v>
      </c>
      <c r="H233" s="78">
        <v>0</v>
      </c>
      <c r="I233" s="76">
        <v>0</v>
      </c>
      <c r="J233" s="46">
        <f t="shared" si="30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26"/>
        <v>0</v>
      </c>
      <c r="Q233" s="90"/>
      <c r="R233" s="43">
        <f t="shared" si="2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3"/>
        <v>0</v>
      </c>
      <c r="H234" s="78">
        <v>0</v>
      </c>
      <c r="I234" s="76">
        <v>0</v>
      </c>
      <c r="J234" s="46">
        <f t="shared" si="30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26"/>
        <v>0</v>
      </c>
      <c r="Q234" s="90"/>
      <c r="R234" s="43">
        <f t="shared" si="2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2" si="34">E235+F235</f>
        <v>0</v>
      </c>
      <c r="H235" s="78">
        <v>0</v>
      </c>
      <c r="I235" s="76">
        <v>0</v>
      </c>
      <c r="J235" s="46">
        <f t="shared" si="30"/>
        <v>0</v>
      </c>
      <c r="K235" s="72"/>
      <c r="L235" s="20">
        <v>100</v>
      </c>
      <c r="M235" s="65">
        <f t="shared" si="31"/>
        <v>0</v>
      </c>
      <c r="N235" s="17" t="s">
        <v>16</v>
      </c>
      <c r="O235" s="18"/>
      <c r="P235" s="23">
        <f t="shared" ref="P235:P247" si="35">SUM(M235-O235)</f>
        <v>0</v>
      </c>
      <c r="Q235" s="90"/>
      <c r="R235" s="43">
        <f t="shared" ref="R235:R247" si="3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4"/>
        <v>0</v>
      </c>
      <c r="H236" s="78">
        <v>0</v>
      </c>
      <c r="I236" s="76">
        <v>0</v>
      </c>
      <c r="J236" s="46">
        <f t="shared" si="30"/>
        <v>0</v>
      </c>
      <c r="K236" s="72"/>
      <c r="L236" s="20">
        <v>120</v>
      </c>
      <c r="M236" s="65">
        <f t="shared" si="3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3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4"/>
        <v>0</v>
      </c>
      <c r="H237" s="78">
        <v>0</v>
      </c>
      <c r="I237" s="76">
        <v>0</v>
      </c>
      <c r="J237" s="46">
        <f t="shared" si="30"/>
        <v>0</v>
      </c>
      <c r="K237" s="72"/>
      <c r="L237" s="20">
        <v>60</v>
      </c>
      <c r="M237" s="65">
        <f t="shared" si="3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3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4"/>
        <v>0</v>
      </c>
      <c r="H238" s="78">
        <v>0</v>
      </c>
      <c r="I238" s="76">
        <v>0</v>
      </c>
      <c r="J238" s="46">
        <f t="shared" si="30"/>
        <v>0</v>
      </c>
      <c r="K238" s="72"/>
      <c r="L238" s="20">
        <v>150</v>
      </c>
      <c r="M238" s="65">
        <f t="shared" si="3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3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4"/>
        <v>0</v>
      </c>
      <c r="H239" s="78">
        <v>0</v>
      </c>
      <c r="I239" s="76">
        <v>0</v>
      </c>
      <c r="J239" s="46">
        <f t="shared" si="30"/>
        <v>0</v>
      </c>
      <c r="K239" s="72"/>
      <c r="L239" s="20">
        <v>150</v>
      </c>
      <c r="M239" s="65">
        <f t="shared" si="3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3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4"/>
        <v>0</v>
      </c>
      <c r="H240" s="78">
        <v>0</v>
      </c>
      <c r="I240" s="76">
        <v>0</v>
      </c>
      <c r="J240" s="46">
        <f t="shared" si="30"/>
        <v>0</v>
      </c>
      <c r="K240" s="72"/>
      <c r="L240" s="20">
        <v>200</v>
      </c>
      <c r="M240" s="65">
        <f t="shared" si="3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3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4"/>
        <v>0</v>
      </c>
      <c r="H241" s="78">
        <v>0</v>
      </c>
      <c r="I241" s="76">
        <v>0</v>
      </c>
      <c r="J241" s="46">
        <f t="shared" si="30"/>
        <v>0</v>
      </c>
      <c r="K241" s="72"/>
      <c r="L241" s="20"/>
      <c r="M241" s="65">
        <f t="shared" si="3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3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4"/>
        <v>0</v>
      </c>
      <c r="H242" s="78">
        <v>0</v>
      </c>
      <c r="I242" s="76">
        <v>0</v>
      </c>
      <c r="J242" s="46">
        <f t="shared" si="30"/>
        <v>0</v>
      </c>
      <c r="K242" s="72"/>
      <c r="L242" s="20">
        <v>35</v>
      </c>
      <c r="M242" s="65">
        <f t="shared" si="3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3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34"/>
        <v>0</v>
      </c>
      <c r="H243" s="78">
        <v>0</v>
      </c>
      <c r="I243" s="76">
        <v>0</v>
      </c>
      <c r="J243" s="46">
        <f t="shared" si="30"/>
        <v>0</v>
      </c>
      <c r="K243" s="72"/>
      <c r="L243" s="20">
        <v>39</v>
      </c>
      <c r="M243" s="65">
        <f t="shared" si="31"/>
        <v>0</v>
      </c>
      <c r="N243" s="17" t="s">
        <v>16</v>
      </c>
      <c r="O243" s="18"/>
      <c r="P243" s="23">
        <f t="shared" ref="P243:P246" si="37">SUM(M243-O243)</f>
        <v>0</v>
      </c>
      <c r="Q243" s="90"/>
      <c r="R243" s="43">
        <f t="shared" ref="R243:R246" si="3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0</v>
      </c>
      <c r="F244" s="71"/>
      <c r="G244" s="46">
        <f t="shared" si="34"/>
        <v>0</v>
      </c>
      <c r="H244" s="78">
        <v>0</v>
      </c>
      <c r="I244" s="76">
        <v>0</v>
      </c>
      <c r="J244" s="46">
        <f t="shared" si="30"/>
        <v>0</v>
      </c>
      <c r="K244" s="72"/>
      <c r="L244" s="20">
        <v>55</v>
      </c>
      <c r="M244" s="65">
        <f t="shared" si="31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3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0</v>
      </c>
      <c r="F245" s="71"/>
      <c r="G245" s="46">
        <f t="shared" si="34"/>
        <v>0</v>
      </c>
      <c r="H245" s="78">
        <v>0</v>
      </c>
      <c r="I245" s="76">
        <v>0</v>
      </c>
      <c r="J245" s="46">
        <f t="shared" si="30"/>
        <v>0</v>
      </c>
      <c r="K245" s="72"/>
      <c r="L245" s="20">
        <v>40</v>
      </c>
      <c r="M245" s="65">
        <f t="shared" si="31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3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0</v>
      </c>
      <c r="F246" s="71"/>
      <c r="G246" s="46">
        <f t="shared" si="34"/>
        <v>0</v>
      </c>
      <c r="H246" s="78">
        <v>0</v>
      </c>
      <c r="I246" s="76">
        <v>0</v>
      </c>
      <c r="J246" s="46">
        <f t="shared" si="30"/>
        <v>0</v>
      </c>
      <c r="K246" s="72"/>
      <c r="L246" s="20">
        <v>49</v>
      </c>
      <c r="M246" s="65">
        <f t="shared" si="31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3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34"/>
        <v>0</v>
      </c>
      <c r="H247" s="78">
        <v>0</v>
      </c>
      <c r="I247" s="76">
        <v>0</v>
      </c>
      <c r="J247" s="46">
        <f t="shared" si="30"/>
        <v>0</v>
      </c>
      <c r="K247" s="72"/>
      <c r="L247" s="20">
        <v>39</v>
      </c>
      <c r="M247" s="65">
        <f t="shared" si="3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3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+'18'!J248</f>
        <v>0</v>
      </c>
      <c r="F248" s="71"/>
      <c r="G248" s="46">
        <f t="shared" si="34"/>
        <v>0</v>
      </c>
      <c r="H248" s="78">
        <v>0</v>
      </c>
      <c r="I248" s="76">
        <v>0</v>
      </c>
      <c r="J248" s="46">
        <f t="shared" si="3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26"/>
        <v>0</v>
      </c>
      <c r="Q248" s="90"/>
      <c r="R248" s="43">
        <f t="shared" si="2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+'18'!J249</f>
        <v>0</v>
      </c>
      <c r="F249" s="71"/>
      <c r="G249" s="46">
        <f t="shared" si="34"/>
        <v>0</v>
      </c>
      <c r="H249" s="78">
        <v>0</v>
      </c>
      <c r="I249" s="76">
        <v>0</v>
      </c>
      <c r="J249" s="46">
        <f t="shared" si="3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26"/>
        <v>0</v>
      </c>
      <c r="Q249" s="90"/>
      <c r="R249" s="43">
        <f t="shared" si="2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+'18'!J250</f>
        <v>0</v>
      </c>
      <c r="F250" s="71"/>
      <c r="G250" s="46">
        <f t="shared" si="34"/>
        <v>0</v>
      </c>
      <c r="H250" s="78">
        <v>0</v>
      </c>
      <c r="I250" s="76">
        <v>0</v>
      </c>
      <c r="J250" s="46">
        <f t="shared" si="3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26"/>
        <v>0</v>
      </c>
      <c r="Q250" s="90"/>
      <c r="R250" s="43">
        <f t="shared" si="27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+'18'!J251</f>
        <v>0</v>
      </c>
      <c r="F251" s="71"/>
      <c r="G251" s="46">
        <f t="shared" si="34"/>
        <v>0</v>
      </c>
      <c r="H251" s="78">
        <v>0</v>
      </c>
      <c r="I251" s="76">
        <v>0</v>
      </c>
      <c r="J251" s="46">
        <f t="shared" si="30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26"/>
        <v>0</v>
      </c>
      <c r="Q251" s="90"/>
      <c r="R251" s="43">
        <f t="shared" si="27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+'18'!J252</f>
        <v>0</v>
      </c>
      <c r="F252" s="71"/>
      <c r="G252" s="46">
        <f t="shared" si="34"/>
        <v>0</v>
      </c>
      <c r="H252" s="78">
        <v>0</v>
      </c>
      <c r="I252" s="76">
        <v>0</v>
      </c>
      <c r="J252" s="46">
        <f t="shared" si="3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26"/>
        <v>0</v>
      </c>
      <c r="Q252" s="90"/>
      <c r="R252" s="43">
        <f t="shared" si="2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+'18'!J253</f>
        <v>0</v>
      </c>
      <c r="F253" s="71"/>
      <c r="G253" s="46">
        <f t="shared" ref="G253" si="39">E253+F253</f>
        <v>0</v>
      </c>
      <c r="H253" s="78">
        <v>0</v>
      </c>
      <c r="I253" s="76">
        <v>0</v>
      </c>
      <c r="J253" s="46">
        <f t="shared" si="30"/>
        <v>0</v>
      </c>
      <c r="K253" s="72"/>
      <c r="L253" s="20"/>
      <c r="M253" s="65">
        <f t="shared" si="31"/>
        <v>0</v>
      </c>
      <c r="N253" s="17" t="s">
        <v>16</v>
      </c>
      <c r="O253" s="18"/>
      <c r="P253" s="23">
        <f t="shared" ref="P253" si="40">SUM(M253-O253)</f>
        <v>0</v>
      </c>
      <c r="Q253" s="90"/>
      <c r="R253" s="43">
        <f t="shared" ref="R253" si="4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3"/>
        <v>0</v>
      </c>
      <c r="H254" s="78">
        <v>0</v>
      </c>
      <c r="I254" s="76">
        <v>0</v>
      </c>
      <c r="J254" s="46">
        <f t="shared" si="3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26"/>
        <v>0</v>
      </c>
      <c r="Q254" s="90"/>
      <c r="R254" s="43">
        <f t="shared" si="2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3"/>
        <v>0</v>
      </c>
      <c r="H255" s="78">
        <v>0</v>
      </c>
      <c r="I255" s="76">
        <v>0</v>
      </c>
      <c r="J255" s="46">
        <f t="shared" si="3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26"/>
        <v>0</v>
      </c>
      <c r="Q255" s="90"/>
      <c r="R255" s="43">
        <f t="shared" si="2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3"/>
        <v>0</v>
      </c>
      <c r="H256" s="78">
        <v>0</v>
      </c>
      <c r="I256" s="76">
        <v>0</v>
      </c>
      <c r="J256" s="46">
        <f t="shared" si="3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26"/>
        <v>0</v>
      </c>
      <c r="Q256" s="90"/>
      <c r="R256" s="43">
        <f t="shared" si="2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42">E257+F257</f>
        <v>0</v>
      </c>
      <c r="H257" s="78">
        <v>0</v>
      </c>
      <c r="I257" s="76">
        <v>0</v>
      </c>
      <c r="J257" s="46">
        <f t="shared" si="3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ref="P257" si="43">SUM(M257-O257)</f>
        <v>0</v>
      </c>
      <c r="Q257" s="90"/>
      <c r="R257" s="43">
        <f t="shared" ref="R257" si="4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3"/>
        <v>0</v>
      </c>
      <c r="H258" s="78">
        <v>0</v>
      </c>
      <c r="I258" s="76">
        <v>0</v>
      </c>
      <c r="J258" s="46">
        <f t="shared" si="3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26"/>
        <v>0</v>
      </c>
      <c r="Q258" s="90"/>
      <c r="R258" s="43">
        <f t="shared" si="2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45">E259+F259</f>
        <v>0</v>
      </c>
      <c r="H259" s="78">
        <v>0</v>
      </c>
      <c r="I259" s="76">
        <v>0</v>
      </c>
      <c r="J259" s="46">
        <f t="shared" ref="J259" si="46">+G259-H259-K259-I259</f>
        <v>0</v>
      </c>
      <c r="K259" s="72"/>
      <c r="L259" s="20"/>
      <c r="M259" s="65">
        <f t="shared" ref="M259" si="47">+L259*K259</f>
        <v>0</v>
      </c>
      <c r="N259" s="17" t="s">
        <v>16</v>
      </c>
      <c r="O259" s="18"/>
      <c r="P259" s="23">
        <f t="shared" ref="P259" si="48">SUM(M259-O259)</f>
        <v>0</v>
      </c>
      <c r="Q259" s="90"/>
      <c r="R259" s="43">
        <f t="shared" ref="R259" si="4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796.75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2050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685</v>
      </c>
      <c r="O264" s="2">
        <v>55</v>
      </c>
      <c r="P264" s="2">
        <v>100</v>
      </c>
      <c r="Q264" s="88">
        <v>530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AB252" sqref="AA252:AB252"/>
      <selection pane="topRight" activeCell="AB252" sqref="AA252:AB252"/>
      <selection pane="bottomLeft" activeCell="AB252" sqref="AA252:AB252"/>
      <selection pane="bottomRight" activeCell="P5" sqref="P5:P20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7</v>
      </c>
      <c r="F5" s="71">
        <v>10</v>
      </c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15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2">
        <f>SUM(M5-O5)</f>
        <v>100</v>
      </c>
      <c r="Q5" s="122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15</v>
      </c>
      <c r="F6" s="71">
        <v>15</v>
      </c>
      <c r="G6" s="46">
        <f t="shared" si="0"/>
        <v>30</v>
      </c>
      <c r="H6" s="78">
        <v>0</v>
      </c>
      <c r="I6" s="76">
        <v>0</v>
      </c>
      <c r="J6" s="46">
        <f t="shared" si="1"/>
        <v>28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2">
        <f t="shared" ref="P6:P69" si="3">SUM(M6-O6)</f>
        <v>200</v>
      </c>
      <c r="Q6" s="122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0</v>
      </c>
      <c r="F11" s="71">
        <v>10</v>
      </c>
      <c r="G11" s="46">
        <f t="shared" si="0"/>
        <v>10</v>
      </c>
      <c r="H11" s="78">
        <v>0</v>
      </c>
      <c r="I11" s="76">
        <v>0</v>
      </c>
      <c r="J11" s="46">
        <f t="shared" si="1"/>
        <v>4</v>
      </c>
      <c r="K11" s="72">
        <v>6</v>
      </c>
      <c r="L11" s="15">
        <v>50</v>
      </c>
      <c r="M11" s="65">
        <f t="shared" si="2"/>
        <v>300</v>
      </c>
      <c r="N11" s="17" t="s">
        <v>16</v>
      </c>
      <c r="O11" s="18"/>
      <c r="P11" s="102">
        <f t="shared" si="3"/>
        <v>300</v>
      </c>
      <c r="Q11" s="122">
        <v>19.36</v>
      </c>
      <c r="R11" s="43">
        <f t="shared" si="4"/>
        <v>116.16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1</v>
      </c>
      <c r="F18" s="71">
        <v>10</v>
      </c>
      <c r="G18" s="46">
        <f t="shared" si="0"/>
        <v>11</v>
      </c>
      <c r="H18" s="78">
        <v>0</v>
      </c>
      <c r="I18" s="76">
        <v>0</v>
      </c>
      <c r="J18" s="46">
        <f t="shared" si="1"/>
        <v>11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22</v>
      </c>
      <c r="F31" s="71">
        <v>10</v>
      </c>
      <c r="G31" s="46">
        <f t="shared" si="5"/>
        <v>32</v>
      </c>
      <c r="H31" s="78">
        <v>0</v>
      </c>
      <c r="I31" s="76">
        <v>0</v>
      </c>
      <c r="J31" s="46">
        <f t="shared" si="6"/>
        <v>31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2">
        <f t="shared" si="3"/>
        <v>100</v>
      </c>
      <c r="Q31" s="122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>
        <v>2</v>
      </c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2">
        <f t="shared" si="3"/>
        <v>50</v>
      </c>
      <c r="Q46" s="122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8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 t="shared" si="3"/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3</v>
      </c>
      <c r="F53" s="71">
        <v>10</v>
      </c>
      <c r="G53" s="46">
        <f t="shared" si="5"/>
        <v>13</v>
      </c>
      <c r="H53" s="78">
        <v>0</v>
      </c>
      <c r="I53" s="76">
        <v>0</v>
      </c>
      <c r="J53" s="46">
        <f t="shared" si="6"/>
        <v>11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2">
        <f t="shared" si="3"/>
        <v>100</v>
      </c>
      <c r="Q53" s="122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21</v>
      </c>
      <c r="F112" s="71"/>
      <c r="G112" s="46">
        <f t="shared" si="20"/>
        <v>21</v>
      </c>
      <c r="H112" s="78">
        <v>0</v>
      </c>
      <c r="I112" s="76">
        <v>0</v>
      </c>
      <c r="J112" s="46">
        <f t="shared" si="21"/>
        <v>21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8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0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14</v>
      </c>
      <c r="F116" s="71"/>
      <c r="G116" s="46">
        <f t="shared" si="20"/>
        <v>14</v>
      </c>
      <c r="H116" s="78">
        <v>0</v>
      </c>
      <c r="I116" s="76">
        <v>0</v>
      </c>
      <c r="J116" s="46">
        <f t="shared" si="21"/>
        <v>13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02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8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7</v>
      </c>
      <c r="F142" s="71"/>
      <c r="G142" s="46">
        <f t="shared" si="20"/>
        <v>7</v>
      </c>
      <c r="H142" s="78">
        <v>0</v>
      </c>
      <c r="I142" s="76">
        <v>0</v>
      </c>
      <c r="J142" s="46">
        <f t="shared" si="21"/>
        <v>2</v>
      </c>
      <c r="K142" s="72">
        <v>5</v>
      </c>
      <c r="L142" s="20">
        <v>10</v>
      </c>
      <c r="M142" s="65">
        <f t="shared" si="8"/>
        <v>50</v>
      </c>
      <c r="N142" s="17" t="s">
        <v>16</v>
      </c>
      <c r="O142" s="18"/>
      <c r="P142" s="102">
        <f t="shared" si="26"/>
        <v>50</v>
      </c>
      <c r="Q142" s="90">
        <v>2.17</v>
      </c>
      <c r="R142" s="43">
        <f t="shared" si="9"/>
        <v>10.85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ref="P189:P252" si="34"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34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34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34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12</v>
      </c>
      <c r="F193" s="71"/>
      <c r="G193" s="46">
        <f t="shared" si="27"/>
        <v>12</v>
      </c>
      <c r="H193" s="78">
        <v>0</v>
      </c>
      <c r="I193" s="76">
        <v>0</v>
      </c>
      <c r="J193" s="46">
        <f t="shared" si="28"/>
        <v>12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34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10</v>
      </c>
      <c r="F194" s="71">
        <v>10</v>
      </c>
      <c r="G194" s="46">
        <f t="shared" si="27"/>
        <v>20</v>
      </c>
      <c r="H194" s="78">
        <v>0</v>
      </c>
      <c r="I194" s="76">
        <v>0</v>
      </c>
      <c r="J194" s="46">
        <f t="shared" si="28"/>
        <v>19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02">
        <f t="shared" si="34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34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34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34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4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4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4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4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4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4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4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34</v>
      </c>
      <c r="F205" s="71"/>
      <c r="G205" s="46">
        <f t="shared" si="27"/>
        <v>34</v>
      </c>
      <c r="H205" s="78">
        <v>0</v>
      </c>
      <c r="I205" s="76">
        <v>0</v>
      </c>
      <c r="J205" s="46">
        <f t="shared" si="28"/>
        <v>32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/>
      <c r="P205" s="102">
        <f t="shared" si="34"/>
        <v>110</v>
      </c>
      <c r="Q205" s="90">
        <v>40</v>
      </c>
      <c r="R205" s="43">
        <f t="shared" si="32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4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4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4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4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4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4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4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4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4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4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4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4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4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4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4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4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4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4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4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4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4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4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4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4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4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4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4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4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4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4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4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4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4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4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4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4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4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4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4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4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4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4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4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4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:J252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4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+'19'!J251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5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4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+'19'!J252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5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4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+'19'!J253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ref="P253:P258" si="49">SUM(M253-O253)</f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49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49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9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49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9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530.93000000000006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1340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350</v>
      </c>
      <c r="O264" s="2">
        <v>50</v>
      </c>
      <c r="P264" s="2">
        <v>100</v>
      </c>
      <c r="Q264" s="88">
        <v>100</v>
      </c>
      <c r="R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975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U346"/>
  <sheetViews>
    <sheetView zoomScale="70" zoomScaleNormal="70" workbookViewId="0">
      <pane xSplit="10" ySplit="4" topLeftCell="M5" activePane="bottomRight" state="frozen"/>
      <selection activeCell="AB252" sqref="AA252:AB252"/>
      <selection pane="topRight" activeCell="AB252" sqref="AA252:AB252"/>
      <selection pane="bottomLeft" activeCell="AB252" sqref="AA252:AB252"/>
      <selection pane="bottomRight" activeCell="E14" sqref="E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28</v>
      </c>
      <c r="F6" s="71"/>
      <c r="G6" s="46">
        <f t="shared" si="0"/>
        <v>28</v>
      </c>
      <c r="H6" s="78">
        <v>0</v>
      </c>
      <c r="I6" s="76">
        <v>0</v>
      </c>
      <c r="J6" s="46">
        <f t="shared" si="1"/>
        <v>15</v>
      </c>
      <c r="K6" s="72">
        <v>13</v>
      </c>
      <c r="L6" s="15">
        <v>100</v>
      </c>
      <c r="M6" s="65">
        <f t="shared" ref="M6:M80" si="2">+L6*K6</f>
        <v>1300</v>
      </c>
      <c r="N6" s="17" t="s">
        <v>16</v>
      </c>
      <c r="O6" s="18">
        <v>100</v>
      </c>
      <c r="P6" s="102">
        <f t="shared" ref="P6:P80" si="3">SUM(M6-O6)</f>
        <v>1200</v>
      </c>
      <c r="Q6" s="122">
        <v>36.43</v>
      </c>
      <c r="R6" s="43">
        <f t="shared" ref="R6:R80" si="4">+K6*Q6</f>
        <v>473.59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2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2">
        <f t="shared" si="3"/>
        <v>100</v>
      </c>
      <c r="Q11" s="122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11</v>
      </c>
      <c r="F18" s="71"/>
      <c r="G18" s="46">
        <f t="shared" si="0"/>
        <v>11</v>
      </c>
      <c r="H18" s="78">
        <v>0</v>
      </c>
      <c r="I18" s="76">
        <v>0</v>
      </c>
      <c r="J18" s="46">
        <f t="shared" si="1"/>
        <v>11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31</v>
      </c>
      <c r="F31" s="71"/>
      <c r="G31" s="46">
        <f t="shared" si="5"/>
        <v>31</v>
      </c>
      <c r="H31" s="78">
        <v>0</v>
      </c>
      <c r="I31" s="76">
        <v>0</v>
      </c>
      <c r="J31" s="46">
        <f t="shared" si="6"/>
        <v>18</v>
      </c>
      <c r="K31" s="72">
        <v>13</v>
      </c>
      <c r="L31" s="15">
        <v>100</v>
      </c>
      <c r="M31" s="65">
        <f t="shared" si="2"/>
        <v>1300</v>
      </c>
      <c r="N31" s="17" t="s">
        <v>16</v>
      </c>
      <c r="O31" s="18"/>
      <c r="P31" s="102">
        <f t="shared" si="3"/>
        <v>1300</v>
      </c>
      <c r="Q31" s="122">
        <v>34.64</v>
      </c>
      <c r="R31" s="43">
        <f t="shared" si="4"/>
        <v>450.32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1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11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6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>SUM(M48-O48)</f>
        <v>100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9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2">
        <f>SUM(M53-O53)</f>
        <v>100</v>
      </c>
      <c r="Q53" s="122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21</v>
      </c>
      <c r="F112" s="71"/>
      <c r="G112" s="46">
        <f t="shared" si="23"/>
        <v>21</v>
      </c>
      <c r="H112" s="78">
        <v>0</v>
      </c>
      <c r="I112" s="76">
        <v>0</v>
      </c>
      <c r="J112" s="46">
        <f t="shared" si="24"/>
        <v>20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6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2</v>
      </c>
      <c r="F142" s="71"/>
      <c r="G142" s="46">
        <f t="shared" si="23"/>
        <v>2</v>
      </c>
      <c r="H142" s="78">
        <v>0</v>
      </c>
      <c r="I142" s="76">
        <v>0</v>
      </c>
      <c r="J142" s="46">
        <f t="shared" si="24"/>
        <v>2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12</v>
      </c>
      <c r="F193" s="71"/>
      <c r="G193" s="46">
        <f t="shared" si="30"/>
        <v>12</v>
      </c>
      <c r="H193" s="78">
        <v>0</v>
      </c>
      <c r="I193" s="76">
        <v>0</v>
      </c>
      <c r="J193" s="46">
        <f t="shared" si="31"/>
        <v>12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19</v>
      </c>
      <c r="F194" s="71"/>
      <c r="G194" s="46">
        <f t="shared" si="30"/>
        <v>19</v>
      </c>
      <c r="H194" s="78">
        <v>0</v>
      </c>
      <c r="I194" s="76">
        <v>0</v>
      </c>
      <c r="J194" s="46">
        <f t="shared" si="31"/>
        <v>18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32</v>
      </c>
      <c r="F205" s="71"/>
      <c r="G205" s="46">
        <f t="shared" si="30"/>
        <v>32</v>
      </c>
      <c r="H205" s="78">
        <v>0</v>
      </c>
      <c r="I205" s="76">
        <v>0</v>
      </c>
      <c r="J205" s="46">
        <f t="shared" si="31"/>
        <v>32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+'20'!J251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+'20'!J252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+'20'!J253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>
        <v>20.36</v>
      </c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>
        <v>20.36</v>
      </c>
      <c r="R257" s="43">
        <f t="shared" ref="R257" si="60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+'20'!J258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>
        <v>20.36</v>
      </c>
      <c r="R259" s="43">
        <f t="shared" ref="R259" si="65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1348.62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3605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2110</v>
      </c>
      <c r="O264" s="2">
        <v>300</v>
      </c>
      <c r="P264" s="2">
        <v>100</v>
      </c>
      <c r="Q264" s="2">
        <v>130</v>
      </c>
      <c r="R264" s="2">
        <v>60</v>
      </c>
      <c r="S264" s="2">
        <v>1300</v>
      </c>
      <c r="T264" s="2">
        <v>100</v>
      </c>
      <c r="U264" s="2">
        <v>120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1380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1380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AA346"/>
  <sheetViews>
    <sheetView zoomScale="70" zoomScaleNormal="70" workbookViewId="0">
      <pane xSplit="10" ySplit="4" topLeftCell="L5" activePane="bottomRight" state="frozen"/>
      <selection activeCell="AB252" sqref="AA252:AB252"/>
      <selection pane="topRight" activeCell="AB252" sqref="AA252:AB252"/>
      <selection pane="bottomLeft" activeCell="AB252" sqref="AA252:AB252"/>
      <selection pane="bottomRight" activeCell="C59" sqref="C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5</v>
      </c>
      <c r="K5" s="72">
        <v>10</v>
      </c>
      <c r="L5" s="15">
        <v>50</v>
      </c>
      <c r="M5" s="65">
        <f>+L5*K5</f>
        <v>500</v>
      </c>
      <c r="N5" s="17" t="s">
        <v>16</v>
      </c>
      <c r="O5" s="18"/>
      <c r="P5" s="102">
        <f>SUM(M5-O5)</f>
        <v>500</v>
      </c>
      <c r="Q5" s="122">
        <v>18.97</v>
      </c>
      <c r="R5" s="43">
        <f>+K5*Q5</f>
        <v>189.7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11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2">
        <f t="shared" ref="P6:P80" si="3">SUM(M6-O6)</f>
        <v>400</v>
      </c>
      <c r="Q6" s="122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0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2">
        <f t="shared" si="3"/>
        <v>100</v>
      </c>
      <c r="Q11" s="122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11</v>
      </c>
      <c r="F18" s="71"/>
      <c r="G18" s="46">
        <f t="shared" si="0"/>
        <v>11</v>
      </c>
      <c r="H18" s="78">
        <v>0</v>
      </c>
      <c r="I18" s="76">
        <v>0</v>
      </c>
      <c r="J18" s="46">
        <f t="shared" si="1"/>
        <v>7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/>
      <c r="P18" s="102">
        <f t="shared" si="3"/>
        <v>200</v>
      </c>
      <c r="Q18" s="122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18</v>
      </c>
      <c r="F31" s="71"/>
      <c r="G31" s="46">
        <f t="shared" si="5"/>
        <v>18</v>
      </c>
      <c r="H31" s="78">
        <v>0</v>
      </c>
      <c r="I31" s="76">
        <v>0</v>
      </c>
      <c r="J31" s="46">
        <f t="shared" si="6"/>
        <v>10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/>
      <c r="P31" s="102">
        <f t="shared" si="3"/>
        <v>800</v>
      </c>
      <c r="Q31" s="122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0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1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02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8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02">
        <f t="shared" si="3"/>
        <v>150</v>
      </c>
      <c r="Q46" s="122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 t="shared" si="3"/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3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2">
        <f t="shared" si="3"/>
        <v>100</v>
      </c>
      <c r="Q49" s="122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2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2">
        <f t="shared" si="3"/>
        <v>100</v>
      </c>
      <c r="Q50" s="122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5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02">
        <f t="shared" si="3"/>
        <v>200</v>
      </c>
      <c r="Q53" s="122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2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20</v>
      </c>
      <c r="F112" s="71"/>
      <c r="G112" s="46">
        <f t="shared" si="23"/>
        <v>20</v>
      </c>
      <c r="H112" s="78">
        <v>0</v>
      </c>
      <c r="I112" s="76">
        <v>0</v>
      </c>
      <c r="J112" s="46">
        <f t="shared" si="24"/>
        <v>16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/>
      <c r="P112" s="102">
        <f>SUM(M112-O112)</f>
        <v>400</v>
      </c>
      <c r="Q112" s="122">
        <v>34.25</v>
      </c>
      <c r="R112" s="43">
        <f>+K112*Q112</f>
        <v>137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8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2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3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02">
        <f>SUM(M115-O115)</f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9</v>
      </c>
      <c r="K116" s="72">
        <v>4</v>
      </c>
      <c r="L116" s="22">
        <v>100</v>
      </c>
      <c r="M116" s="65">
        <f t="shared" si="7"/>
        <v>400</v>
      </c>
      <c r="N116" s="17" t="s">
        <v>16</v>
      </c>
      <c r="O116" s="18"/>
      <c r="P116" s="102">
        <f t="shared" si="8"/>
        <v>400</v>
      </c>
      <c r="Q116" s="90">
        <v>13.03</v>
      </c>
      <c r="R116" s="43">
        <f t="shared" si="9"/>
        <v>52.12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2</v>
      </c>
      <c r="F142" s="71"/>
      <c r="G142" s="46">
        <f t="shared" si="23"/>
        <v>2</v>
      </c>
      <c r="H142" s="78">
        <v>0</v>
      </c>
      <c r="I142" s="76">
        <v>0</v>
      </c>
      <c r="J142" s="46">
        <f t="shared" si="24"/>
        <v>2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12</v>
      </c>
      <c r="F193" s="71"/>
      <c r="G193" s="46">
        <f t="shared" si="30"/>
        <v>12</v>
      </c>
      <c r="H193" s="78">
        <v>0</v>
      </c>
      <c r="I193" s="76">
        <v>0</v>
      </c>
      <c r="J193" s="46">
        <f t="shared" si="31"/>
        <v>6</v>
      </c>
      <c r="K193" s="72">
        <v>6</v>
      </c>
      <c r="L193" s="20">
        <v>60</v>
      </c>
      <c r="M193" s="65">
        <f t="shared" si="34"/>
        <v>360</v>
      </c>
      <c r="N193" s="17" t="s">
        <v>16</v>
      </c>
      <c r="O193" s="18"/>
      <c r="P193" s="102">
        <f t="shared" si="35"/>
        <v>360</v>
      </c>
      <c r="Q193" s="90">
        <v>38</v>
      </c>
      <c r="R193" s="43">
        <f t="shared" si="36"/>
        <v>228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18</v>
      </c>
      <c r="F194" s="71"/>
      <c r="G194" s="46">
        <f t="shared" si="30"/>
        <v>18</v>
      </c>
      <c r="H194" s="78">
        <v>0</v>
      </c>
      <c r="I194" s="76">
        <v>0</v>
      </c>
      <c r="J194" s="46">
        <f t="shared" si="31"/>
        <v>17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32</v>
      </c>
      <c r="F205" s="71"/>
      <c r="G205" s="46">
        <f t="shared" si="30"/>
        <v>32</v>
      </c>
      <c r="H205" s="78">
        <v>0</v>
      </c>
      <c r="I205" s="76">
        <v>0</v>
      </c>
      <c r="J205" s="46">
        <f t="shared" si="31"/>
        <v>31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+'21'!J251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+'21'!J252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+'21'!J253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>
        <v>20.36</v>
      </c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6"/>
        <v>0</v>
      </c>
    </row>
    <row r="257" spans="1:27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>
        <v>20.36</v>
      </c>
      <c r="R257" s="43">
        <f t="shared" ref="R257" si="60">+K257*Q257</f>
        <v>0</v>
      </c>
    </row>
    <row r="258" spans="1:27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6"/>
        <v>0</v>
      </c>
    </row>
    <row r="259" spans="1:27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>
        <v>20.36</v>
      </c>
      <c r="R259" s="43">
        <f t="shared" ref="R259" si="65">+K259*Q259</f>
        <v>0</v>
      </c>
    </row>
    <row r="260" spans="1:27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1856.7999999999997</v>
      </c>
      <c r="S260" s="75"/>
    </row>
    <row r="261" spans="1:27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27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5035</v>
      </c>
    </row>
    <row r="263" spans="1:27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7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1905</v>
      </c>
      <c r="O264" s="2">
        <v>150</v>
      </c>
      <c r="P264" s="2">
        <v>100</v>
      </c>
      <c r="Q264" s="2">
        <v>100</v>
      </c>
      <c r="R264" s="2">
        <v>150</v>
      </c>
      <c r="S264" s="2">
        <v>190</v>
      </c>
      <c r="T264" s="2">
        <v>115</v>
      </c>
      <c r="U264" s="2">
        <v>100</v>
      </c>
      <c r="V264" s="2">
        <v>320</v>
      </c>
      <c r="W264" s="2">
        <v>130</v>
      </c>
      <c r="X264" s="2">
        <v>130</v>
      </c>
      <c r="Y264" s="2">
        <v>100</v>
      </c>
      <c r="Z264" s="2">
        <v>220</v>
      </c>
      <c r="AA264" s="2">
        <v>100</v>
      </c>
    </row>
    <row r="265" spans="1:27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7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7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7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3115</v>
      </c>
    </row>
    <row r="269" spans="1:27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3115</v>
      </c>
    </row>
    <row r="270" spans="1:27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7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7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B252" sqref="AA252:AB252"/>
      <selection pane="topRight" activeCell="AB252" sqref="AA252:AB252"/>
      <selection pane="bottomLeft" activeCell="AB252" sqref="AA252:AB252"/>
      <selection pane="bottomRight" activeCell="L16" sqref="L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5</v>
      </c>
      <c r="F5" s="71">
        <v>5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5</v>
      </c>
      <c r="K5" s="72">
        <v>5</v>
      </c>
      <c r="L5" s="15">
        <v>50</v>
      </c>
      <c r="M5" s="65">
        <f>+L5*K5</f>
        <v>250</v>
      </c>
      <c r="N5" s="17" t="s">
        <v>16</v>
      </c>
      <c r="O5" s="18">
        <v>50</v>
      </c>
      <c r="P5" s="102">
        <f>SUM(M5-O5)</f>
        <v>200</v>
      </c>
      <c r="Q5" s="122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11</v>
      </c>
      <c r="F6" s="71">
        <v>10</v>
      </c>
      <c r="G6" s="46">
        <f t="shared" si="0"/>
        <v>21</v>
      </c>
      <c r="H6" s="78">
        <v>0</v>
      </c>
      <c r="I6" s="76">
        <v>0</v>
      </c>
      <c r="J6" s="46">
        <f t="shared" si="1"/>
        <v>19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2">
        <f t="shared" ref="P6:P69" si="3">SUM(M6-O6)</f>
        <v>200</v>
      </c>
      <c r="Q6" s="122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0</v>
      </c>
      <c r="F11" s="71">
        <v>10</v>
      </c>
      <c r="G11" s="46">
        <f t="shared" si="0"/>
        <v>10</v>
      </c>
      <c r="H11" s="78">
        <v>0</v>
      </c>
      <c r="I11" s="76">
        <v>0</v>
      </c>
      <c r="J11" s="46">
        <f t="shared" si="1"/>
        <v>9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7</v>
      </c>
      <c r="F18" s="71">
        <v>5</v>
      </c>
      <c r="G18" s="46">
        <f t="shared" si="0"/>
        <v>12</v>
      </c>
      <c r="H18" s="78">
        <v>0</v>
      </c>
      <c r="I18" s="76">
        <v>0</v>
      </c>
      <c r="J18" s="46">
        <f t="shared" si="1"/>
        <v>8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/>
      <c r="P18" s="102">
        <f t="shared" si="3"/>
        <v>200</v>
      </c>
      <c r="Q18" s="122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10</v>
      </c>
      <c r="F31" s="71">
        <v>10</v>
      </c>
      <c r="G31" s="46">
        <f t="shared" si="5"/>
        <v>20</v>
      </c>
      <c r="H31" s="78">
        <v>0</v>
      </c>
      <c r="I31" s="76">
        <v>0</v>
      </c>
      <c r="J31" s="46">
        <f t="shared" si="6"/>
        <v>15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02">
        <f t="shared" si="3"/>
        <v>500</v>
      </c>
      <c r="Q31" s="122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>
        <v>2</v>
      </c>
      <c r="G33" s="46">
        <f t="shared" si="5"/>
        <v>2</v>
      </c>
      <c r="H33" s="78">
        <v>0</v>
      </c>
      <c r="I33" s="76">
        <v>0</v>
      </c>
      <c r="J33" s="46">
        <f t="shared" si="6"/>
        <v>1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1</v>
      </c>
      <c r="F35" s="71">
        <v>2</v>
      </c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5</v>
      </c>
      <c r="F48" s="71">
        <v>5</v>
      </c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5</v>
      </c>
      <c r="F53" s="71">
        <v>5</v>
      </c>
      <c r="G53" s="46">
        <f t="shared" si="5"/>
        <v>10</v>
      </c>
      <c r="H53" s="78">
        <v>0</v>
      </c>
      <c r="I53" s="76">
        <v>0</v>
      </c>
      <c r="J53" s="46">
        <f t="shared" si="6"/>
        <v>5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/>
      <c r="P53" s="102">
        <f t="shared" si="3"/>
        <v>250</v>
      </c>
      <c r="Q53" s="122">
        <v>16.37</v>
      </c>
      <c r="R53" s="43">
        <f>+K53*Q53</f>
        <v>81.850000000000009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1</v>
      </c>
      <c r="F74" s="71">
        <v>2</v>
      </c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02">
        <f t="shared" si="7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16</v>
      </c>
      <c r="F112" s="71"/>
      <c r="G112" s="46">
        <f t="shared" si="20"/>
        <v>16</v>
      </c>
      <c r="H112" s="78">
        <v>0</v>
      </c>
      <c r="I112" s="76">
        <v>0</v>
      </c>
      <c r="J112" s="46">
        <f t="shared" si="21"/>
        <v>14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2">
        <f t="shared" si="7"/>
        <v>200</v>
      </c>
      <c r="Q112" s="122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8</v>
      </c>
      <c r="F113" s="71"/>
      <c r="G113" s="46">
        <f t="shared" si="20"/>
        <v>8</v>
      </c>
      <c r="H113" s="78">
        <v>0</v>
      </c>
      <c r="I113" s="76">
        <v>0</v>
      </c>
      <c r="J113" s="46">
        <f t="shared" si="21"/>
        <v>8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3</v>
      </c>
      <c r="F115" s="71"/>
      <c r="G115" s="46">
        <f t="shared" si="20"/>
        <v>3</v>
      </c>
      <c r="H115" s="78">
        <v>0</v>
      </c>
      <c r="I115" s="76">
        <v>0</v>
      </c>
      <c r="J115" s="46">
        <f t="shared" si="21"/>
        <v>1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02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7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/>
      <c r="P116" s="102">
        <f t="shared" si="7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0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>
        <v>50</v>
      </c>
      <c r="P131" s="102">
        <f t="shared" si="7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2</v>
      </c>
      <c r="F142" s="71"/>
      <c r="G142" s="46">
        <f t="shared" si="20"/>
        <v>2</v>
      </c>
      <c r="H142" s="78">
        <v>0</v>
      </c>
      <c r="I142" s="76">
        <v>0</v>
      </c>
      <c r="J142" s="46">
        <f t="shared" si="21"/>
        <v>0</v>
      </c>
      <c r="K142" s="72">
        <v>2</v>
      </c>
      <c r="L142" s="20">
        <v>10</v>
      </c>
      <c r="M142" s="65">
        <f t="shared" si="8"/>
        <v>20</v>
      </c>
      <c r="N142" s="17" t="s">
        <v>16</v>
      </c>
      <c r="O142" s="18"/>
      <c r="P142" s="102">
        <f t="shared" si="26"/>
        <v>20</v>
      </c>
      <c r="Q142" s="90">
        <v>2.17</v>
      </c>
      <c r="R142" s="43">
        <f t="shared" si="9"/>
        <v>4.34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6</v>
      </c>
      <c r="F193" s="71"/>
      <c r="G193" s="46">
        <f t="shared" si="27"/>
        <v>6</v>
      </c>
      <c r="H193" s="78">
        <v>0</v>
      </c>
      <c r="I193" s="76">
        <v>0</v>
      </c>
      <c r="J193" s="46">
        <f t="shared" si="28"/>
        <v>5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02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17</v>
      </c>
      <c r="F194" s="71"/>
      <c r="G194" s="46">
        <f t="shared" si="27"/>
        <v>17</v>
      </c>
      <c r="H194" s="78">
        <v>0</v>
      </c>
      <c r="I194" s="76">
        <v>0</v>
      </c>
      <c r="J194" s="46">
        <f t="shared" si="28"/>
        <v>16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02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31</v>
      </c>
      <c r="F205" s="71"/>
      <c r="G205" s="46">
        <f t="shared" si="27"/>
        <v>31</v>
      </c>
      <c r="H205" s="78">
        <v>0</v>
      </c>
      <c r="I205" s="76">
        <v>0</v>
      </c>
      <c r="J205" s="46">
        <f t="shared" si="28"/>
        <v>30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+'22'!J248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+'22'!J249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+'22'!J250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:J252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+'22'!J251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5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+'22'!J252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5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+'22'!J253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si="35"/>
        <v>0</v>
      </c>
      <c r="Q253" s="90">
        <v>20.36</v>
      </c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5"/>
        <v>0</v>
      </c>
      <c r="Q257" s="90">
        <v>20.36</v>
      </c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+'22'!J258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>
        <v>20.36</v>
      </c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952.65000000000009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2685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360</v>
      </c>
      <c r="O264" s="2">
        <v>130</v>
      </c>
      <c r="P264" s="2">
        <v>100</v>
      </c>
      <c r="Q264" s="2">
        <v>130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2185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2185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B252" sqref="AA252:AB252"/>
      <selection pane="topRight" activeCell="AB252" sqref="AA252:AB252"/>
      <selection pane="bottomLeft" activeCell="AB252" sqref="AA252:AB252"/>
      <selection pane="bottomRight" activeCell="I13" sqref="I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19</v>
      </c>
      <c r="F6" s="71"/>
      <c r="G6" s="46">
        <f t="shared" si="0"/>
        <v>19</v>
      </c>
      <c r="H6" s="78">
        <v>0</v>
      </c>
      <c r="I6" s="76">
        <v>0</v>
      </c>
      <c r="J6" s="46">
        <f t="shared" si="1"/>
        <v>19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6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2">
        <f t="shared" si="3"/>
        <v>150</v>
      </c>
      <c r="Q11" s="122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13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2">
        <f t="shared" si="3"/>
        <v>200</v>
      </c>
      <c r="Q31" s="122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8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>SUM(M48-O48)</f>
        <v>100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0</v>
      </c>
      <c r="K67" s="72">
        <v>2</v>
      </c>
      <c r="L67" s="15">
        <v>70</v>
      </c>
      <c r="M67" s="65">
        <f t="shared" si="2"/>
        <v>140</v>
      </c>
      <c r="N67" s="17" t="s">
        <v>16</v>
      </c>
      <c r="O67" s="18"/>
      <c r="P67" s="102">
        <f t="shared" si="3"/>
        <v>140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6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4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16</v>
      </c>
      <c r="F194" s="71"/>
      <c r="G194" s="46">
        <f t="shared" si="30"/>
        <v>16</v>
      </c>
      <c r="H194" s="78">
        <v>0</v>
      </c>
      <c r="I194" s="76">
        <v>0</v>
      </c>
      <c r="J194" s="46">
        <f t="shared" si="31"/>
        <v>15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30</v>
      </c>
      <c r="F205" s="71"/>
      <c r="G205" s="46">
        <f t="shared" si="30"/>
        <v>30</v>
      </c>
      <c r="H205" s="78">
        <v>0</v>
      </c>
      <c r="I205" s="76">
        <v>0</v>
      </c>
      <c r="J205" s="46">
        <f t="shared" si="31"/>
        <v>29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+'23'!J251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+'23'!J252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+'23'!J253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>
        <v>20.36</v>
      </c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>
        <v>20.36</v>
      </c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>
        <v>20.36</v>
      </c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348.09000000000003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975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50</v>
      </c>
      <c r="O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B252" sqref="AA252:AB252"/>
      <selection pane="topRight" activeCell="AB252" sqref="AA252:AB252"/>
      <selection pane="bottomLeft" activeCell="AB252" sqref="AA252:AB252"/>
      <selection pane="bottomRight" activeCell="E14" sqref="E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19</v>
      </c>
      <c r="F6" s="71"/>
      <c r="G6" s="46">
        <f t="shared" si="0"/>
        <v>19</v>
      </c>
      <c r="H6" s="78">
        <v>0</v>
      </c>
      <c r="I6" s="76">
        <v>0</v>
      </c>
      <c r="J6" s="46">
        <f t="shared" si="1"/>
        <v>19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7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2">
        <f t="shared" si="3"/>
        <v>50</v>
      </c>
      <c r="Q18" s="12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11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2">
        <f t="shared" si="3"/>
        <v>200</v>
      </c>
      <c r="Q31" s="122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2</v>
      </c>
      <c r="F47" s="71">
        <v>5</v>
      </c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2</v>
      </c>
      <c r="F49" s="71">
        <v>5</v>
      </c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1</v>
      </c>
      <c r="F50" s="71">
        <v>5</v>
      </c>
      <c r="G50" s="46">
        <f t="shared" si="5"/>
        <v>6</v>
      </c>
      <c r="H50" s="78">
        <v>0</v>
      </c>
      <c r="I50" s="76">
        <v>0</v>
      </c>
      <c r="J50" s="46">
        <f t="shared" si="6"/>
        <v>5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>
        <v>2</v>
      </c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2</v>
      </c>
      <c r="F68" s="71">
        <v>2</v>
      </c>
      <c r="G68" s="46">
        <f t="shared" si="5"/>
        <v>4</v>
      </c>
      <c r="H68" s="78">
        <v>0</v>
      </c>
      <c r="I68" s="76">
        <v>0</v>
      </c>
      <c r="J68" s="46">
        <f t="shared" si="6"/>
        <v>4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14</v>
      </c>
      <c r="F112" s="71"/>
      <c r="G112" s="46">
        <f t="shared" si="20"/>
        <v>14</v>
      </c>
      <c r="H112" s="78">
        <v>0</v>
      </c>
      <c r="I112" s="76">
        <v>0</v>
      </c>
      <c r="J112" s="46">
        <f t="shared" si="21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8</v>
      </c>
      <c r="F113" s="71">
        <v>5</v>
      </c>
      <c r="G113" s="46">
        <f t="shared" si="20"/>
        <v>13</v>
      </c>
      <c r="H113" s="78">
        <v>0</v>
      </c>
      <c r="I113" s="76">
        <v>0</v>
      </c>
      <c r="J113" s="46">
        <f t="shared" si="21"/>
        <v>12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2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1</v>
      </c>
      <c r="F115" s="71">
        <v>10</v>
      </c>
      <c r="G115" s="46">
        <f t="shared" si="20"/>
        <v>11</v>
      </c>
      <c r="H115" s="78">
        <v>0</v>
      </c>
      <c r="I115" s="76">
        <v>0</v>
      </c>
      <c r="J115" s="46">
        <f t="shared" si="21"/>
        <v>11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6</v>
      </c>
      <c r="F116" s="71">
        <v>10</v>
      </c>
      <c r="G116" s="46">
        <f t="shared" si="20"/>
        <v>16</v>
      </c>
      <c r="H116" s="78">
        <v>0</v>
      </c>
      <c r="I116" s="76">
        <v>0</v>
      </c>
      <c r="J116" s="46">
        <f t="shared" si="21"/>
        <v>16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4</v>
      </c>
      <c r="F193" s="71">
        <v>10</v>
      </c>
      <c r="G193" s="46">
        <f t="shared" si="27"/>
        <v>14</v>
      </c>
      <c r="H193" s="78">
        <v>0</v>
      </c>
      <c r="I193" s="76">
        <v>0</v>
      </c>
      <c r="J193" s="46">
        <f t="shared" si="28"/>
        <v>12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02">
        <f t="shared" si="26"/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15</v>
      </c>
      <c r="F194" s="71">
        <v>5</v>
      </c>
      <c r="G194" s="46">
        <f t="shared" si="27"/>
        <v>20</v>
      </c>
      <c r="H194" s="78">
        <v>0</v>
      </c>
      <c r="I194" s="76">
        <v>0</v>
      </c>
      <c r="J194" s="46">
        <f t="shared" si="28"/>
        <v>20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29</v>
      </c>
      <c r="F205" s="71"/>
      <c r="G205" s="46">
        <f t="shared" si="27"/>
        <v>29</v>
      </c>
      <c r="H205" s="78">
        <v>0</v>
      </c>
      <c r="I205" s="76">
        <v>0</v>
      </c>
      <c r="J205" s="46">
        <f t="shared" si="28"/>
        <v>29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0</v>
      </c>
      <c r="F209" s="71">
        <v>3</v>
      </c>
      <c r="G209" s="46">
        <f t="shared" si="27"/>
        <v>3</v>
      </c>
      <c r="H209" s="78">
        <v>0</v>
      </c>
      <c r="I209" s="76">
        <v>0</v>
      </c>
      <c r="J209" s="46">
        <f t="shared" si="28"/>
        <v>3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:J252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+'24'!J251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5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+'24'!J252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5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+'24'!J253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90">
        <v>20.36</v>
      </c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>
        <v>20.36</v>
      </c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6"/>
        <v>0</v>
      </c>
      <c r="Q257" s="90">
        <v>20.36</v>
      </c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4">SUM(M258-O258)</f>
        <v>0</v>
      </c>
      <c r="Q258" s="90">
        <v>20.36</v>
      </c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>
        <v>20.36</v>
      </c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286.39999999999998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705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165</v>
      </c>
      <c r="O264" s="2">
        <v>105</v>
      </c>
      <c r="P264" s="2">
        <v>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6"/>
  <sheetViews>
    <sheetView zoomScale="70" zoomScaleNormal="70" workbookViewId="0">
      <pane xSplit="10" ySplit="4" topLeftCell="K112" activePane="bottomRight" state="frozen"/>
      <selection activeCell="AB252" sqref="AA252:AB252"/>
      <selection pane="topRight" activeCell="AB252" sqref="AA252:AB252"/>
      <selection pane="bottomLeft" activeCell="AB252" sqref="AA252:AB252"/>
      <selection pane="bottomRight" activeCell="O123" sqref="O123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19</v>
      </c>
      <c r="F6" s="71"/>
      <c r="G6" s="46">
        <f t="shared" si="0"/>
        <v>19</v>
      </c>
      <c r="H6" s="78">
        <v>0</v>
      </c>
      <c r="I6" s="76">
        <v>0</v>
      </c>
      <c r="J6" s="46">
        <f t="shared" si="1"/>
        <v>15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2">
        <f t="shared" ref="P6:P51" si="3">SUM(M6-O6)</f>
        <v>400</v>
      </c>
      <c r="Q6" s="122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1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02">
        <f t="shared" si="3"/>
        <v>200</v>
      </c>
      <c r="Q11" s="122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0</v>
      </c>
      <c r="K18" s="72">
        <v>7</v>
      </c>
      <c r="L18" s="15">
        <v>50</v>
      </c>
      <c r="M18" s="65">
        <f t="shared" si="2"/>
        <v>350</v>
      </c>
      <c r="N18" s="17" t="s">
        <v>16</v>
      </c>
      <c r="O18" s="18"/>
      <c r="P18" s="102">
        <f t="shared" si="3"/>
        <v>350</v>
      </c>
      <c r="Q18" s="122">
        <v>19.12</v>
      </c>
      <c r="R18" s="43">
        <f t="shared" si="4"/>
        <v>133.84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10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2">
        <f>SUM(M31-O31)</f>
        <v>100</v>
      </c>
      <c r="Q31" s="122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5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>
        <v>50</v>
      </c>
      <c r="P46" s="102">
        <f t="shared" si="3"/>
        <v>100</v>
      </c>
      <c r="Q46" s="122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4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102">
        <f t="shared" si="3"/>
        <v>150</v>
      </c>
      <c r="Q47" s="122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4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/>
      <c r="P48" s="102">
        <f t="shared" si="3"/>
        <v>200</v>
      </c>
      <c r="Q48" s="122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6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 t="shared" si="3"/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ref="P52:P69" si="7"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7"/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7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7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4</v>
      </c>
      <c r="F68" s="71"/>
      <c r="G68" s="46">
        <f t="shared" si="5"/>
        <v>4</v>
      </c>
      <c r="H68" s="78">
        <v>0</v>
      </c>
      <c r="I68" s="76">
        <v>0</v>
      </c>
      <c r="J68" s="46">
        <f t="shared" si="6"/>
        <v>4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0" si="8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8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8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2">
        <f t="shared" si="8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8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8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8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8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8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8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si="8"/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8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8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8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ref="P91:P133" si="21">SUM(M91-O91)</f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21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102">
        <f t="shared" si="21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ref="J94:J161" si="23">+G94-H94-K94-I94</f>
        <v>0</v>
      </c>
      <c r="K94" s="72"/>
      <c r="L94" s="21"/>
      <c r="M94" s="65"/>
      <c r="N94" s="17" t="s">
        <v>16</v>
      </c>
      <c r="O94" s="18"/>
      <c r="P94" s="23">
        <f t="shared" si="21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2"/>
        <v>0</v>
      </c>
      <c r="H95" s="78">
        <v>0</v>
      </c>
      <c r="I95" s="76">
        <v>0</v>
      </c>
      <c r="J95" s="46">
        <f t="shared" si="23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21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2"/>
        <v>0</v>
      </c>
      <c r="H96" s="78">
        <v>0</v>
      </c>
      <c r="I96" s="76">
        <v>0</v>
      </c>
      <c r="J96" s="46">
        <f t="shared" si="23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21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2"/>
        <v>0</v>
      </c>
      <c r="H97" s="78">
        <v>0</v>
      </c>
      <c r="I97" s="76">
        <v>0</v>
      </c>
      <c r="J97" s="46">
        <f t="shared" si="23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21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2"/>
        <v>0</v>
      </c>
      <c r="H98" s="78">
        <v>0</v>
      </c>
      <c r="I98" s="76">
        <v>0</v>
      </c>
      <c r="J98" s="46">
        <f t="shared" si="23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21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2"/>
        <v>0</v>
      </c>
      <c r="H99" s="78">
        <v>0</v>
      </c>
      <c r="I99" s="76">
        <v>0</v>
      </c>
      <c r="J99" s="46">
        <f t="shared" si="23"/>
        <v>0</v>
      </c>
      <c r="K99" s="72"/>
      <c r="L99" s="20">
        <v>45</v>
      </c>
      <c r="M99" s="65">
        <f t="shared" ref="M99:M105" si="24">+L99*K99</f>
        <v>0</v>
      </c>
      <c r="N99" s="17" t="s">
        <v>16</v>
      </c>
      <c r="O99" s="18"/>
      <c r="P99" s="23">
        <f t="shared" si="21"/>
        <v>0</v>
      </c>
      <c r="Q99" s="119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2"/>
        <v>0</v>
      </c>
      <c r="H100" s="78">
        <v>0</v>
      </c>
      <c r="I100" s="76">
        <v>0</v>
      </c>
      <c r="J100" s="46">
        <f t="shared" si="23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21"/>
        <v>0</v>
      </c>
      <c r="Q100" s="119"/>
      <c r="R100" s="43">
        <f t="shared" si="25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2"/>
        <v>0</v>
      </c>
      <c r="H101" s="78">
        <v>0</v>
      </c>
      <c r="I101" s="76">
        <v>0</v>
      </c>
      <c r="J101" s="46">
        <f t="shared" si="23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21"/>
        <v>0</v>
      </c>
      <c r="Q101" s="119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21"/>
        <v>0</v>
      </c>
      <c r="Q102" s="119"/>
      <c r="R102" s="43">
        <f t="shared" si="25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21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21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21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2"/>
        <v>0</v>
      </c>
      <c r="H106" s="78">
        <v>0</v>
      </c>
      <c r="I106" s="76">
        <v>0</v>
      </c>
      <c r="J106" s="46">
        <f t="shared" si="23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21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2"/>
        <v>0</v>
      </c>
      <c r="H107" s="78">
        <v>0</v>
      </c>
      <c r="I107" s="76">
        <v>0</v>
      </c>
      <c r="J107" s="46">
        <f t="shared" si="23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21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2"/>
        <v>0</v>
      </c>
      <c r="H108" s="78">
        <v>0</v>
      </c>
      <c r="I108" s="76">
        <v>0</v>
      </c>
      <c r="J108" s="46">
        <f t="shared" si="2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1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2"/>
        <v>0</v>
      </c>
      <c r="H109" s="78">
        <v>0</v>
      </c>
      <c r="I109" s="76">
        <v>0</v>
      </c>
      <c r="J109" s="46">
        <f t="shared" si="2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1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2"/>
        <v>0</v>
      </c>
      <c r="H110" s="78">
        <v>0</v>
      </c>
      <c r="I110" s="76">
        <v>0</v>
      </c>
      <c r="J110" s="46">
        <f t="shared" si="23"/>
        <v>0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21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2"/>
        <v>0</v>
      </c>
      <c r="H111" s="78">
        <v>0</v>
      </c>
      <c r="I111" s="76">
        <v>0</v>
      </c>
      <c r="J111" s="46">
        <f t="shared" si="23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21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14</v>
      </c>
      <c r="F112" s="71"/>
      <c r="G112" s="46">
        <f t="shared" si="22"/>
        <v>14</v>
      </c>
      <c r="H112" s="78">
        <v>0</v>
      </c>
      <c r="I112" s="76">
        <v>0</v>
      </c>
      <c r="J112" s="46">
        <f t="shared" si="23"/>
        <v>13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 t="shared" si="21"/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12</v>
      </c>
      <c r="F113" s="71"/>
      <c r="G113" s="46">
        <f t="shared" si="22"/>
        <v>12</v>
      </c>
      <c r="H113" s="78">
        <v>0</v>
      </c>
      <c r="I113" s="76">
        <v>0</v>
      </c>
      <c r="J113" s="46">
        <f t="shared" si="23"/>
        <v>12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21"/>
        <v>0</v>
      </c>
      <c r="Q113" s="122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2"/>
        <v>0</v>
      </c>
      <c r="H114" s="78">
        <v>0</v>
      </c>
      <c r="I114" s="76">
        <v>0</v>
      </c>
      <c r="J114" s="46">
        <f t="shared" si="23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21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11</v>
      </c>
      <c r="F115" s="71"/>
      <c r="G115" s="46">
        <f t="shared" si="22"/>
        <v>11</v>
      </c>
      <c r="H115" s="78">
        <v>0</v>
      </c>
      <c r="I115" s="76">
        <v>0</v>
      </c>
      <c r="J115" s="46">
        <f t="shared" si="23"/>
        <v>7</v>
      </c>
      <c r="K115" s="72">
        <v>4</v>
      </c>
      <c r="L115" s="22">
        <v>60</v>
      </c>
      <c r="M115" s="65">
        <f t="shared" si="9"/>
        <v>240</v>
      </c>
      <c r="N115" s="17" t="s">
        <v>16</v>
      </c>
      <c r="O115" s="18"/>
      <c r="P115" s="102">
        <f t="shared" si="21"/>
        <v>240</v>
      </c>
      <c r="Q115" s="90">
        <v>23.61</v>
      </c>
      <c r="R115" s="43">
        <f t="shared" si="10"/>
        <v>94.44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16</v>
      </c>
      <c r="F116" s="71"/>
      <c r="G116" s="46">
        <f t="shared" si="22"/>
        <v>16</v>
      </c>
      <c r="H116" s="78">
        <v>0</v>
      </c>
      <c r="I116" s="76">
        <v>0</v>
      </c>
      <c r="J116" s="46">
        <f t="shared" si="23"/>
        <v>16</v>
      </c>
      <c r="K116" s="72"/>
      <c r="L116" s="22">
        <v>100</v>
      </c>
      <c r="M116" s="65">
        <f t="shared" si="9"/>
        <v>0</v>
      </c>
      <c r="N116" s="17" t="s">
        <v>16</v>
      </c>
      <c r="O116" s="18"/>
      <c r="P116" s="23">
        <f t="shared" si="21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0</v>
      </c>
      <c r="F117" s="71"/>
      <c r="G117" s="46">
        <f t="shared" si="22"/>
        <v>0</v>
      </c>
      <c r="H117" s="78">
        <v>0</v>
      </c>
      <c r="I117" s="76">
        <v>0</v>
      </c>
      <c r="J117" s="46">
        <f t="shared" si="23"/>
        <v>0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21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2"/>
        <v>0</v>
      </c>
      <c r="H118" s="78">
        <v>0</v>
      </c>
      <c r="I118" s="76">
        <v>0</v>
      </c>
      <c r="J118" s="46">
        <f t="shared" si="23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21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2"/>
        <v>0</v>
      </c>
      <c r="H119" s="78">
        <v>0</v>
      </c>
      <c r="I119" s="76">
        <v>0</v>
      </c>
      <c r="J119" s="46">
        <f t="shared" si="23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21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2"/>
        <v>0</v>
      </c>
      <c r="H120" s="78">
        <v>0</v>
      </c>
      <c r="I120" s="76">
        <v>0</v>
      </c>
      <c r="J120" s="46">
        <f t="shared" si="23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21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2"/>
        <v>0</v>
      </c>
      <c r="H121" s="78">
        <v>0</v>
      </c>
      <c r="I121" s="76">
        <v>0</v>
      </c>
      <c r="J121" s="46">
        <f t="shared" si="2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1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2"/>
        <v>0</v>
      </c>
      <c r="H122" s="78">
        <v>0</v>
      </c>
      <c r="I122" s="76">
        <v>0</v>
      </c>
      <c r="J122" s="46">
        <f t="shared" si="23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21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2"/>
        <v>0</v>
      </c>
      <c r="H123" s="78">
        <v>0</v>
      </c>
      <c r="I123" s="76">
        <v>0</v>
      </c>
      <c r="J123" s="46">
        <f t="shared" si="23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21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2"/>
        <v>0</v>
      </c>
      <c r="H124" s="78">
        <v>0</v>
      </c>
      <c r="I124" s="76">
        <v>0</v>
      </c>
      <c r="J124" s="46">
        <f t="shared" si="2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1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2"/>
        <v>0</v>
      </c>
      <c r="H125" s="78">
        <v>0</v>
      </c>
      <c r="I125" s="76">
        <v>0</v>
      </c>
      <c r="J125" s="46">
        <f t="shared" si="23"/>
        <v>0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21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2"/>
        <v>0</v>
      </c>
      <c r="H126" s="78">
        <v>0</v>
      </c>
      <c r="I126" s="76">
        <v>0</v>
      </c>
      <c r="J126" s="46">
        <f t="shared" si="23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21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2"/>
        <v>0</v>
      </c>
      <c r="H127" s="78">
        <v>0</v>
      </c>
      <c r="I127" s="76">
        <v>0</v>
      </c>
      <c r="J127" s="46">
        <f t="shared" si="23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21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2"/>
        <v>0</v>
      </c>
      <c r="H128" s="78">
        <v>0</v>
      </c>
      <c r="I128" s="76">
        <v>0</v>
      </c>
      <c r="J128" s="46">
        <f t="shared" si="23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21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2"/>
        <v>0</v>
      </c>
      <c r="H129" s="78">
        <v>0</v>
      </c>
      <c r="I129" s="76">
        <v>0</v>
      </c>
      <c r="J129" s="46">
        <f t="shared" si="23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21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2"/>
        <v>0</v>
      </c>
      <c r="H130" s="78">
        <v>0</v>
      </c>
      <c r="I130" s="76">
        <v>0</v>
      </c>
      <c r="J130" s="46">
        <f t="shared" si="23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21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0</v>
      </c>
      <c r="F131" s="71"/>
      <c r="G131" s="46">
        <f t="shared" si="22"/>
        <v>0</v>
      </c>
      <c r="H131" s="78">
        <v>0</v>
      </c>
      <c r="I131" s="76">
        <v>0</v>
      </c>
      <c r="J131" s="46">
        <f t="shared" si="23"/>
        <v>0</v>
      </c>
      <c r="K131" s="72"/>
      <c r="L131" s="22">
        <v>50</v>
      </c>
      <c r="M131" s="65">
        <f t="shared" si="9"/>
        <v>0</v>
      </c>
      <c r="N131" s="17" t="s">
        <v>16</v>
      </c>
      <c r="O131" s="18"/>
      <c r="P131" s="23">
        <f t="shared" si="21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0</v>
      </c>
      <c r="F132" s="71"/>
      <c r="G132" s="46">
        <f t="shared" si="22"/>
        <v>0</v>
      </c>
      <c r="H132" s="78">
        <v>0</v>
      </c>
      <c r="I132" s="76">
        <v>0</v>
      </c>
      <c r="J132" s="46">
        <f t="shared" si="23"/>
        <v>0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21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0</v>
      </c>
      <c r="F133" s="71"/>
      <c r="G133" s="46">
        <f t="shared" si="22"/>
        <v>0</v>
      </c>
      <c r="H133" s="78">
        <v>0</v>
      </c>
      <c r="I133" s="76">
        <v>0</v>
      </c>
      <c r="J133" s="46">
        <f t="shared" si="23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102">
        <f t="shared" si="21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2"/>
        <v>0</v>
      </c>
      <c r="H134" s="78">
        <v>0</v>
      </c>
      <c r="I134" s="76">
        <v>0</v>
      </c>
      <c r="J134" s="46">
        <f t="shared" si="23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ref="P134:P197" si="28">SUM(M134-O134)</f>
        <v>0</v>
      </c>
      <c r="Q134" s="119"/>
      <c r="R134" s="43">
        <f t="shared" si="10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2"/>
        <v>0</v>
      </c>
      <c r="H135" s="78">
        <v>0</v>
      </c>
      <c r="I135" s="76">
        <v>0</v>
      </c>
      <c r="J135" s="46">
        <f t="shared" si="23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28"/>
        <v>0</v>
      </c>
      <c r="Q135" s="119"/>
      <c r="R135" s="43">
        <f t="shared" si="10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2"/>
        <v>0</v>
      </c>
      <c r="H136" s="78">
        <v>0</v>
      </c>
      <c r="I136" s="76">
        <v>0</v>
      </c>
      <c r="J136" s="46">
        <f t="shared" si="23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28"/>
        <v>0</v>
      </c>
      <c r="Q136" s="119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2"/>
        <v>0</v>
      </c>
      <c r="H137" s="78">
        <v>0</v>
      </c>
      <c r="I137" s="76">
        <v>0</v>
      </c>
      <c r="J137" s="46">
        <f t="shared" si="2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8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2"/>
        <v>0</v>
      </c>
      <c r="H138" s="78">
        <v>0</v>
      </c>
      <c r="I138" s="76">
        <v>0</v>
      </c>
      <c r="J138" s="46">
        <f t="shared" si="23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28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2"/>
        <v>0</v>
      </c>
      <c r="H139" s="78">
        <v>0</v>
      </c>
      <c r="I139" s="76">
        <v>0</v>
      </c>
      <c r="J139" s="46">
        <f t="shared" si="23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28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2"/>
        <v>0</v>
      </c>
      <c r="H140" s="78">
        <v>0</v>
      </c>
      <c r="I140" s="76">
        <v>0</v>
      </c>
      <c r="J140" s="46">
        <f t="shared" si="23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28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2"/>
        <v>0</v>
      </c>
      <c r="H141" s="78">
        <v>0</v>
      </c>
      <c r="I141" s="76">
        <v>0</v>
      </c>
      <c r="J141" s="46">
        <f t="shared" si="23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28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2"/>
        <v>0</v>
      </c>
      <c r="H142" s="78">
        <v>0</v>
      </c>
      <c r="I142" s="76">
        <v>0</v>
      </c>
      <c r="J142" s="46">
        <f t="shared" si="23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28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2"/>
        <v>0</v>
      </c>
      <c r="H143" s="78">
        <v>0</v>
      </c>
      <c r="I143" s="76">
        <v>0</v>
      </c>
      <c r="J143" s="46">
        <f t="shared" si="23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28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2"/>
        <v>0</v>
      </c>
      <c r="H144" s="78">
        <v>0</v>
      </c>
      <c r="I144" s="76">
        <v>0</v>
      </c>
      <c r="J144" s="46">
        <f t="shared" si="23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28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2"/>
        <v>0</v>
      </c>
      <c r="H145" s="78">
        <v>0</v>
      </c>
      <c r="I145" s="76">
        <v>0</v>
      </c>
      <c r="J145" s="46">
        <f t="shared" si="23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28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2"/>
        <v>0</v>
      </c>
      <c r="H146" s="78">
        <v>0</v>
      </c>
      <c r="I146" s="76">
        <v>0</v>
      </c>
      <c r="J146" s="46">
        <f t="shared" si="23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28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2"/>
        <v>0</v>
      </c>
      <c r="H147" s="78">
        <v>0</v>
      </c>
      <c r="I147" s="76">
        <v>0</v>
      </c>
      <c r="J147" s="46">
        <f t="shared" si="23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28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2"/>
        <v>0</v>
      </c>
      <c r="H148" s="78">
        <v>0</v>
      </c>
      <c r="I148" s="76">
        <v>0</v>
      </c>
      <c r="J148" s="46">
        <f t="shared" si="23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2"/>
        <v>0</v>
      </c>
      <c r="H149" s="78">
        <v>0</v>
      </c>
      <c r="I149" s="76">
        <v>0</v>
      </c>
      <c r="J149" s="46">
        <f t="shared" si="23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2"/>
        <v>0</v>
      </c>
      <c r="H150" s="78">
        <v>0</v>
      </c>
      <c r="I150" s="76">
        <v>0</v>
      </c>
      <c r="J150" s="46">
        <f t="shared" si="23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2"/>
        <v>0</v>
      </c>
      <c r="H151" s="78">
        <v>0</v>
      </c>
      <c r="I151" s="76">
        <v>0</v>
      </c>
      <c r="J151" s="46">
        <f t="shared" si="23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28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2"/>
        <v>0</v>
      </c>
      <c r="H152" s="78">
        <v>0</v>
      </c>
      <c r="I152" s="76">
        <v>0</v>
      </c>
      <c r="J152" s="46">
        <f t="shared" si="23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2"/>
        <v>0</v>
      </c>
      <c r="H153" s="78">
        <v>0</v>
      </c>
      <c r="I153" s="76">
        <v>0</v>
      </c>
      <c r="J153" s="46">
        <f t="shared" si="23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2"/>
        <v>0</v>
      </c>
      <c r="H154" s="78">
        <v>0</v>
      </c>
      <c r="I154" s="76">
        <v>0</v>
      </c>
      <c r="J154" s="46">
        <f t="shared" si="2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102">
        <f t="shared" si="28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2"/>
        <v>0</v>
      </c>
      <c r="H155" s="78">
        <v>0</v>
      </c>
      <c r="I155" s="76">
        <v>0</v>
      </c>
      <c r="J155" s="46">
        <f t="shared" si="23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2"/>
        <v>0</v>
      </c>
      <c r="H156" s="78">
        <v>0</v>
      </c>
      <c r="I156" s="76">
        <v>0</v>
      </c>
      <c r="J156" s="46">
        <f t="shared" si="23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2"/>
        <v>0</v>
      </c>
      <c r="H157" s="78">
        <v>0</v>
      </c>
      <c r="I157" s="76">
        <v>0</v>
      </c>
      <c r="J157" s="46">
        <f t="shared" si="23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2"/>
        <v>0</v>
      </c>
      <c r="H158" s="78">
        <v>0</v>
      </c>
      <c r="I158" s="76">
        <v>0</v>
      </c>
      <c r="J158" s="46">
        <f t="shared" si="23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28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2"/>
        <v>0</v>
      </c>
      <c r="H159" s="78">
        <v>0</v>
      </c>
      <c r="I159" s="76">
        <v>0</v>
      </c>
      <c r="J159" s="46">
        <f t="shared" si="23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2"/>
        <v>0</v>
      </c>
      <c r="H160" s="78">
        <v>0</v>
      </c>
      <c r="I160" s="76">
        <v>0</v>
      </c>
      <c r="J160" s="46">
        <f t="shared" si="23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2"/>
        <v>0</v>
      </c>
      <c r="H161" s="78">
        <v>0</v>
      </c>
      <c r="I161" s="76">
        <v>0</v>
      </c>
      <c r="J161" s="46">
        <f t="shared" si="23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28"/>
        <v>0</v>
      </c>
      <c r="Q163" s="122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28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28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28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8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8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28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28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28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28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8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8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0</v>
      </c>
      <c r="F175" s="71"/>
      <c r="G175" s="46">
        <f t="shared" si="29"/>
        <v>0</v>
      </c>
      <c r="H175" s="78">
        <v>0</v>
      </c>
      <c r="I175" s="76">
        <v>0</v>
      </c>
      <c r="J175" s="46">
        <f t="shared" si="30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8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8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29"/>
        <v>0</v>
      </c>
      <c r="H178" s="78">
        <v>0</v>
      </c>
      <c r="I178" s="76">
        <v>0</v>
      </c>
      <c r="J178" s="46">
        <f t="shared" si="30"/>
        <v>0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28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28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0</v>
      </c>
      <c r="F180" s="71"/>
      <c r="G180" s="46">
        <f t="shared" si="29"/>
        <v>0</v>
      </c>
      <c r="H180" s="78">
        <v>0</v>
      </c>
      <c r="I180" s="76">
        <v>0</v>
      </c>
      <c r="J180" s="46">
        <f t="shared" si="30"/>
        <v>0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28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8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28"/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8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28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0</v>
      </c>
      <c r="F185" s="71"/>
      <c r="G185" s="46">
        <f t="shared" si="29"/>
        <v>0</v>
      </c>
      <c r="H185" s="78">
        <v>0</v>
      </c>
      <c r="I185" s="76">
        <v>0</v>
      </c>
      <c r="J185" s="46">
        <f t="shared" si="30"/>
        <v>0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28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28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8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8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8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28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28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28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12</v>
      </c>
      <c r="F193" s="71"/>
      <c r="G193" s="46">
        <f t="shared" si="29"/>
        <v>12</v>
      </c>
      <c r="H193" s="78">
        <v>0</v>
      </c>
      <c r="I193" s="76">
        <v>0</v>
      </c>
      <c r="J193" s="46">
        <f t="shared" si="30"/>
        <v>10</v>
      </c>
      <c r="K193" s="72">
        <v>2</v>
      </c>
      <c r="L193" s="20">
        <v>60</v>
      </c>
      <c r="M193" s="65">
        <f t="shared" si="33"/>
        <v>120</v>
      </c>
      <c r="N193" s="17" t="s">
        <v>16</v>
      </c>
      <c r="O193" s="18"/>
      <c r="P193" s="102">
        <f t="shared" si="28"/>
        <v>120</v>
      </c>
      <c r="Q193" s="90">
        <v>38</v>
      </c>
      <c r="R193" s="43">
        <f t="shared" si="34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20</v>
      </c>
      <c r="F194" s="71"/>
      <c r="G194" s="46">
        <f t="shared" si="29"/>
        <v>20</v>
      </c>
      <c r="H194" s="78">
        <v>0</v>
      </c>
      <c r="I194" s="76">
        <v>0</v>
      </c>
      <c r="J194" s="46">
        <f t="shared" si="30"/>
        <v>19</v>
      </c>
      <c r="K194" s="72">
        <v>1</v>
      </c>
      <c r="L194" s="20">
        <v>120</v>
      </c>
      <c r="M194" s="65">
        <f t="shared" si="33"/>
        <v>120</v>
      </c>
      <c r="N194" s="17" t="s">
        <v>16</v>
      </c>
      <c r="O194" s="18"/>
      <c r="P194" s="102">
        <f t="shared" si="28"/>
        <v>120</v>
      </c>
      <c r="Q194" s="90">
        <v>73</v>
      </c>
      <c r="R194" s="43">
        <f t="shared" si="34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28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28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28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29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ref="P198:P214" si="37">SUM(M198-O198)</f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29</v>
      </c>
      <c r="F205" s="71"/>
      <c r="G205" s="46">
        <f t="shared" si="29"/>
        <v>29</v>
      </c>
      <c r="H205" s="78">
        <v>0</v>
      </c>
      <c r="I205" s="76">
        <v>0</v>
      </c>
      <c r="J205" s="46">
        <f t="shared" si="30"/>
        <v>29</v>
      </c>
      <c r="K205" s="72"/>
      <c r="L205" s="20">
        <v>55</v>
      </c>
      <c r="M205" s="65">
        <f t="shared" si="33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7"/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3</v>
      </c>
      <c r="F209" s="71"/>
      <c r="G209" s="46">
        <f t="shared" si="29"/>
        <v>3</v>
      </c>
      <c r="H209" s="78">
        <v>0</v>
      </c>
      <c r="I209" s="76">
        <v>0</v>
      </c>
      <c r="J209" s="46">
        <f t="shared" si="30"/>
        <v>2</v>
      </c>
      <c r="K209" s="72">
        <v>1</v>
      </c>
      <c r="L209" s="20">
        <v>120</v>
      </c>
      <c r="M209" s="65">
        <f t="shared" si="33"/>
        <v>120</v>
      </c>
      <c r="N209" s="17" t="s">
        <v>16</v>
      </c>
      <c r="O209" s="18"/>
      <c r="P209" s="102">
        <f t="shared" si="37"/>
        <v>120</v>
      </c>
      <c r="Q209" s="90">
        <v>83</v>
      </c>
      <c r="R209" s="43">
        <f t="shared" si="34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ref="P216:P258" si="39">SUM(M216-O216)</f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9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9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9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9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9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9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9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9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9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9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9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9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9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9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9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9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9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9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9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39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+'25'!J251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15</v>
      </c>
      <c r="M251" s="65">
        <f t="shared" si="33"/>
        <v>0</v>
      </c>
      <c r="N251" s="17" t="s">
        <v>16</v>
      </c>
      <c r="O251" s="18"/>
      <c r="P251" s="23">
        <f t="shared" si="39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+'25'!J252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3"/>
        <v>0</v>
      </c>
      <c r="N252" s="17" t="s">
        <v>16</v>
      </c>
      <c r="O252" s="18"/>
      <c r="P252" s="23">
        <f t="shared" si="39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+'25'!J253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39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9"/>
        <v>0</v>
      </c>
      <c r="Q255" s="90"/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9"/>
        <v>0</v>
      </c>
      <c r="Q256" s="90"/>
      <c r="R256" s="43">
        <f t="shared" si="34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9"/>
        <v>0</v>
      </c>
      <c r="Q258" s="90"/>
      <c r="R258" s="43">
        <f t="shared" si="34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1026.45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2500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860</v>
      </c>
      <c r="O264" s="2">
        <v>100</v>
      </c>
      <c r="P264" s="2">
        <v>110</v>
      </c>
      <c r="Q264" s="2">
        <v>250</v>
      </c>
      <c r="R264" s="2">
        <v>400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1590</v>
      </c>
      <c r="O269" s="2" t="s">
        <v>1433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AB252" sqref="AA252:AB252"/>
      <selection pane="topRight" activeCell="AB252" sqref="AA252:AB252"/>
      <selection pane="bottomLeft" activeCell="AB252" sqref="AA252:AB252"/>
      <selection pane="bottomRight" activeCell="W19" sqref="W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3</v>
      </c>
      <c r="F5" s="71">
        <v>10</v>
      </c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11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2">
        <f>SUM(M5-O5)</f>
        <v>100</v>
      </c>
      <c r="Q5" s="122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15</v>
      </c>
      <c r="F6" s="71">
        <v>15</v>
      </c>
      <c r="G6" s="46">
        <f t="shared" si="0"/>
        <v>30</v>
      </c>
      <c r="H6" s="78">
        <v>0</v>
      </c>
      <c r="I6" s="76">
        <v>0</v>
      </c>
      <c r="J6" s="46">
        <f t="shared" si="1"/>
        <v>29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2">
        <f t="shared" ref="P6:P69" si="3">SUM(M6-O6)</f>
        <v>100</v>
      </c>
      <c r="Q6" s="122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1</v>
      </c>
      <c r="F11" s="71">
        <v>10</v>
      </c>
      <c r="G11" s="46">
        <f t="shared" si="0"/>
        <v>11</v>
      </c>
      <c r="H11" s="78">
        <v>0</v>
      </c>
      <c r="I11" s="76">
        <v>0</v>
      </c>
      <c r="J11" s="46">
        <f t="shared" si="1"/>
        <v>9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2">
        <f t="shared" si="3"/>
        <v>100</v>
      </c>
      <c r="Q11" s="122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0</v>
      </c>
      <c r="F18" s="71">
        <v>10</v>
      </c>
      <c r="G18" s="46">
        <f t="shared" si="0"/>
        <v>10</v>
      </c>
      <c r="H18" s="78">
        <v>0</v>
      </c>
      <c r="I18" s="76">
        <v>0</v>
      </c>
      <c r="J18" s="46">
        <f t="shared" si="1"/>
        <v>9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2">
        <f t="shared" si="3"/>
        <v>50</v>
      </c>
      <c r="Q18" s="12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0</v>
      </c>
      <c r="F28" s="71">
        <v>10</v>
      </c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10</v>
      </c>
      <c r="F31" s="71">
        <v>15</v>
      </c>
      <c r="G31" s="46">
        <f t="shared" si="5"/>
        <v>25</v>
      </c>
      <c r="H31" s="78">
        <v>0</v>
      </c>
      <c r="I31" s="76">
        <v>0</v>
      </c>
      <c r="J31" s="46">
        <f t="shared" si="6"/>
        <v>22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2">
        <f t="shared" si="3"/>
        <v>300</v>
      </c>
      <c r="Q31" s="122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2</v>
      </c>
      <c r="F32" s="71">
        <v>2</v>
      </c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1</v>
      </c>
      <c r="F33" s="71">
        <v>1</v>
      </c>
      <c r="G33" s="46">
        <f t="shared" si="5"/>
        <v>2</v>
      </c>
      <c r="H33" s="78">
        <v>0</v>
      </c>
      <c r="I33" s="76">
        <v>0</v>
      </c>
      <c r="J33" s="46">
        <f t="shared" si="6"/>
        <v>0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02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>
        <v>4</v>
      </c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4</v>
      </c>
      <c r="F48" s="71">
        <v>10</v>
      </c>
      <c r="G48" s="46">
        <f t="shared" si="5"/>
        <v>14</v>
      </c>
      <c r="H48" s="78">
        <v>0</v>
      </c>
      <c r="I48" s="76">
        <v>0</v>
      </c>
      <c r="J48" s="46">
        <f t="shared" si="6"/>
        <v>13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 t="shared" si="3"/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1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/>
      <c r="P50" s="102">
        <f t="shared" si="3"/>
        <v>150</v>
      </c>
      <c r="Q50" s="122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5</v>
      </c>
      <c r="F53" s="71">
        <v>10</v>
      </c>
      <c r="G53" s="46">
        <f t="shared" si="5"/>
        <v>15</v>
      </c>
      <c r="H53" s="78">
        <v>0</v>
      </c>
      <c r="I53" s="76">
        <v>0</v>
      </c>
      <c r="J53" s="46">
        <f t="shared" si="6"/>
        <v>10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/>
      <c r="P53" s="102">
        <f t="shared" si="3"/>
        <v>250</v>
      </c>
      <c r="Q53" s="122">
        <v>16.37</v>
      </c>
      <c r="R53" s="43">
        <f>+K53*Q53</f>
        <v>81.850000000000009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1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4</v>
      </c>
      <c r="F68" s="71"/>
      <c r="G68" s="46">
        <f t="shared" si="5"/>
        <v>4</v>
      </c>
      <c r="H68" s="78">
        <v>0</v>
      </c>
      <c r="I68" s="76">
        <v>0</v>
      </c>
      <c r="J68" s="46">
        <f t="shared" si="6"/>
        <v>4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2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>SUM(M93-O93)</f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ref="P94:P157" si="22">SUM(M94-O94)</f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22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2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2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2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22"/>
        <v>0</v>
      </c>
      <c r="Q99" s="119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2"/>
        <v>0</v>
      </c>
      <c r="Q100" s="119"/>
      <c r="R100" s="43">
        <f t="shared" si="24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2"/>
        <v>0</v>
      </c>
      <c r="Q101" s="119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2"/>
        <v>0</v>
      </c>
      <c r="Q102" s="119"/>
      <c r="R102" s="43">
        <f t="shared" si="24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2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2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2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2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2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2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2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2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2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12</v>
      </c>
      <c r="F113" s="71"/>
      <c r="G113" s="46">
        <f t="shared" si="20"/>
        <v>12</v>
      </c>
      <c r="H113" s="78">
        <v>0</v>
      </c>
      <c r="I113" s="76">
        <v>0</v>
      </c>
      <c r="J113" s="46">
        <f t="shared" si="21"/>
        <v>12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2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2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7</v>
      </c>
      <c r="F115" s="71"/>
      <c r="G115" s="46">
        <f t="shared" si="20"/>
        <v>7</v>
      </c>
      <c r="H115" s="78">
        <v>0</v>
      </c>
      <c r="I115" s="76">
        <v>0</v>
      </c>
      <c r="J115" s="46">
        <f t="shared" si="21"/>
        <v>6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02">
        <f t="shared" si="22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16</v>
      </c>
      <c r="F116" s="71"/>
      <c r="G116" s="46">
        <f t="shared" si="20"/>
        <v>16</v>
      </c>
      <c r="H116" s="78">
        <v>0</v>
      </c>
      <c r="I116" s="76">
        <v>0</v>
      </c>
      <c r="J116" s="46">
        <f t="shared" si="21"/>
        <v>16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2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2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2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2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2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2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2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2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2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2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2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2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2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2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2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2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2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2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2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2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2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2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2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2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2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2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2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2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2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2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2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2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2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2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2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2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2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2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2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2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2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2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ref="P158:P167" si="27">SUM(M158-O158)</f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ref="P169:P172" si="30">SUM(M169-O169)</f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30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30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30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ref="P177:P258" si="34">SUM(M177-O177)</f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34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34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34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34"/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34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34"/>
        <v>0</v>
      </c>
      <c r="Q185" s="90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34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34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34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34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10</v>
      </c>
      <c r="F193" s="71"/>
      <c r="G193" s="46">
        <f t="shared" si="28"/>
        <v>10</v>
      </c>
      <c r="H193" s="78">
        <v>0</v>
      </c>
      <c r="I193" s="76">
        <v>0</v>
      </c>
      <c r="J193" s="46">
        <f t="shared" si="29"/>
        <v>9</v>
      </c>
      <c r="K193" s="72">
        <v>1</v>
      </c>
      <c r="L193" s="20">
        <v>60</v>
      </c>
      <c r="M193" s="65">
        <f t="shared" si="33"/>
        <v>60</v>
      </c>
      <c r="N193" s="17" t="s">
        <v>16</v>
      </c>
      <c r="O193" s="18"/>
      <c r="P193" s="102">
        <f t="shared" si="34"/>
        <v>60</v>
      </c>
      <c r="Q193" s="90">
        <v>38</v>
      </c>
      <c r="R193" s="43">
        <f t="shared" si="35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19</v>
      </c>
      <c r="F194" s="71"/>
      <c r="G194" s="46">
        <f t="shared" si="28"/>
        <v>19</v>
      </c>
      <c r="H194" s="78">
        <v>0</v>
      </c>
      <c r="I194" s="76">
        <v>0</v>
      </c>
      <c r="J194" s="46">
        <f t="shared" si="29"/>
        <v>17</v>
      </c>
      <c r="K194" s="72">
        <v>2</v>
      </c>
      <c r="L194" s="20">
        <v>120</v>
      </c>
      <c r="M194" s="65">
        <f t="shared" si="33"/>
        <v>240</v>
      </c>
      <c r="N194" s="17" t="s">
        <v>16</v>
      </c>
      <c r="O194" s="18"/>
      <c r="P194" s="102">
        <f t="shared" si="34"/>
        <v>240</v>
      </c>
      <c r="Q194" s="90">
        <v>73</v>
      </c>
      <c r="R194" s="43">
        <f t="shared" si="35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34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34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34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34"/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4"/>
        <v>0</v>
      </c>
      <c r="Q199" s="90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4"/>
        <v>0</v>
      </c>
      <c r="Q200" s="90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4"/>
        <v>0</v>
      </c>
      <c r="Q201" s="90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4"/>
        <v>0</v>
      </c>
      <c r="Q202" s="90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4"/>
        <v>0</v>
      </c>
      <c r="Q203" s="90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4"/>
        <v>0</v>
      </c>
      <c r="Q204" s="90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29</v>
      </c>
      <c r="F205" s="71"/>
      <c r="G205" s="46">
        <f t="shared" si="28"/>
        <v>29</v>
      </c>
      <c r="H205" s="78">
        <v>0</v>
      </c>
      <c r="I205" s="76">
        <v>0</v>
      </c>
      <c r="J205" s="46">
        <f t="shared" si="29"/>
        <v>27</v>
      </c>
      <c r="K205" s="72">
        <v>2</v>
      </c>
      <c r="L205" s="20">
        <v>55</v>
      </c>
      <c r="M205" s="65">
        <f t="shared" si="33"/>
        <v>110</v>
      </c>
      <c r="N205" s="17" t="s">
        <v>16</v>
      </c>
      <c r="O205" s="18"/>
      <c r="P205" s="102">
        <f t="shared" si="34"/>
        <v>110</v>
      </c>
      <c r="Q205" s="90">
        <v>40</v>
      </c>
      <c r="R205" s="43">
        <f t="shared" si="35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4"/>
        <v>0</v>
      </c>
      <c r="Q206" s="90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4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2</v>
      </c>
      <c r="F209" s="71"/>
      <c r="G209" s="46">
        <f t="shared" si="28"/>
        <v>2</v>
      </c>
      <c r="H209" s="78">
        <v>0</v>
      </c>
      <c r="I209" s="76">
        <v>0</v>
      </c>
      <c r="J209" s="46">
        <f t="shared" si="29"/>
        <v>2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34"/>
        <v>0</v>
      </c>
      <c r="Q209" s="90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4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4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4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4"/>
        <v>0</v>
      </c>
      <c r="Q216" s="90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4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4"/>
        <v>0</v>
      </c>
      <c r="Q218" s="90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4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4"/>
        <v>0</v>
      </c>
      <c r="Q220" s="90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4"/>
        <v>0</v>
      </c>
      <c r="Q221" s="90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4"/>
        <v>0</v>
      </c>
      <c r="Q222" s="90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4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4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4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4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4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4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4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4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4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4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4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2" si="41">E235+F235</f>
        <v>0</v>
      </c>
      <c r="H235" s="78">
        <v>0</v>
      </c>
      <c r="I235" s="76">
        <v>0</v>
      </c>
      <c r="J235" s="46">
        <f t="shared" ref="J235:J248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+'26'!J248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4"/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+'26'!J249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4"/>
        <v>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+'26'!J250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ref="J250:J252" si="49">+G250-H250-K250-I250</f>
        <v>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34"/>
        <v>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+'26'!J251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9"/>
        <v>0</v>
      </c>
      <c r="K251" s="72"/>
      <c r="L251" s="20">
        <v>15</v>
      </c>
      <c r="M251" s="65">
        <f t="shared" si="33"/>
        <v>0</v>
      </c>
      <c r="N251" s="17" t="s">
        <v>16</v>
      </c>
      <c r="O251" s="18"/>
      <c r="P251" s="23">
        <f t="shared" si="34"/>
        <v>0</v>
      </c>
      <c r="Q251" s="90"/>
      <c r="R251" s="43">
        <f t="shared" si="35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+'26'!J252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9"/>
        <v>0</v>
      </c>
      <c r="K252" s="72"/>
      <c r="L252" s="20">
        <v>15</v>
      </c>
      <c r="M252" s="65">
        <f t="shared" si="33"/>
        <v>0</v>
      </c>
      <c r="N252" s="17" t="s">
        <v>16</v>
      </c>
      <c r="O252" s="18"/>
      <c r="P252" s="23">
        <f t="shared" si="34"/>
        <v>0</v>
      </c>
      <c r="Q252" s="90"/>
      <c r="R252" s="43">
        <f t="shared" si="35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34"/>
        <v>0</v>
      </c>
      <c r="Q254" s="90"/>
      <c r="R254" s="43">
        <f t="shared" si="35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4"/>
        <v>0</v>
      </c>
      <c r="Q255" s="90"/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4"/>
        <v>0</v>
      </c>
      <c r="Q256" s="90"/>
      <c r="R256" s="43">
        <f t="shared" si="35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4"/>
        <v>0</v>
      </c>
      <c r="Q258" s="90"/>
      <c r="R258" s="43">
        <f t="shared" si="35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827.03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2080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690</v>
      </c>
      <c r="O264" s="2">
        <v>310</v>
      </c>
      <c r="P264" s="2">
        <v>60</v>
      </c>
      <c r="Q264" s="2">
        <v>70</v>
      </c>
      <c r="R264" s="2">
        <v>100</v>
      </c>
      <c r="S264" s="2">
        <v>50</v>
      </c>
      <c r="T264" s="2">
        <v>100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1236</v>
      </c>
      <c r="O266" s="2" t="s">
        <v>1432</v>
      </c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154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154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AB252" sqref="AA252:AB252"/>
      <selection pane="topRight" activeCell="AB252" sqref="AA252:AB252"/>
      <selection pane="bottomLeft" activeCell="AB252" sqref="AA252:AB252"/>
      <selection pane="bottomRight" activeCell="M54" sqref="M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29</v>
      </c>
      <c r="F6" s="71"/>
      <c r="G6" s="46">
        <f t="shared" si="0"/>
        <v>29</v>
      </c>
      <c r="H6" s="78">
        <v>0</v>
      </c>
      <c r="I6" s="76">
        <v>0</v>
      </c>
      <c r="J6" s="46">
        <f t="shared" si="1"/>
        <v>26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2">
        <f t="shared" ref="P6:P69" si="3">SUM(M6-O6)</f>
        <v>300</v>
      </c>
      <c r="Q6" s="12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5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02">
        <f t="shared" si="3"/>
        <v>200</v>
      </c>
      <c r="Q11" s="122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6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2">
        <f t="shared" si="3"/>
        <v>150</v>
      </c>
      <c r="Q18" s="122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8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2">
        <f t="shared" si="3"/>
        <v>200</v>
      </c>
      <c r="Q28" s="122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22</v>
      </c>
      <c r="F31" s="71"/>
      <c r="G31" s="46">
        <f t="shared" si="5"/>
        <v>22</v>
      </c>
      <c r="H31" s="78">
        <v>0</v>
      </c>
      <c r="I31" s="76">
        <v>0</v>
      </c>
      <c r="J31" s="46">
        <f t="shared" si="6"/>
        <v>14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/>
      <c r="P31" s="102">
        <f t="shared" si="3"/>
        <v>800</v>
      </c>
      <c r="Q31" s="122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3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2">
        <f t="shared" si="3"/>
        <v>50</v>
      </c>
      <c r="Q46" s="122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11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 t="shared" si="3"/>
        <v>100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 t="shared" si="3"/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2</v>
      </c>
      <c r="K53" s="72">
        <v>8</v>
      </c>
      <c r="L53" s="20">
        <v>50</v>
      </c>
      <c r="M53" s="65">
        <f>+L53*K53</f>
        <v>400</v>
      </c>
      <c r="N53" s="17" t="s">
        <v>16</v>
      </c>
      <c r="O53" s="18"/>
      <c r="P53" s="102">
        <f t="shared" si="3"/>
        <v>400</v>
      </c>
      <c r="Q53" s="122">
        <v>16.37</v>
      </c>
      <c r="R53" s="43">
        <f>+K53*Q53</f>
        <v>130.96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4</v>
      </c>
      <c r="F68" s="71"/>
      <c r="G68" s="46">
        <f t="shared" si="5"/>
        <v>4</v>
      </c>
      <c r="H68" s="78">
        <v>0</v>
      </c>
      <c r="I68" s="76">
        <v>0</v>
      </c>
      <c r="J68" s="46">
        <f t="shared" si="6"/>
        <v>4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05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>SUM(M106-O106)</f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ref="P107:P120" si="26">SUM(M107-O107)</f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6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6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6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6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9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/>
      <c r="P112" s="102">
        <f t="shared" si="26"/>
        <v>400</v>
      </c>
      <c r="Q112" s="122">
        <v>34.25</v>
      </c>
      <c r="R112" s="43">
        <f>+K112*Q112</f>
        <v>137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12</v>
      </c>
      <c r="F113" s="71"/>
      <c r="G113" s="46">
        <f t="shared" si="20"/>
        <v>12</v>
      </c>
      <c r="H113" s="78">
        <v>0</v>
      </c>
      <c r="I113" s="76">
        <v>0</v>
      </c>
      <c r="J113" s="46">
        <f t="shared" si="21"/>
        <v>11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02">
        <f t="shared" si="26"/>
        <v>55</v>
      </c>
      <c r="Q113" s="122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6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6</v>
      </c>
      <c r="F115" s="71"/>
      <c r="G115" s="46">
        <f t="shared" si="20"/>
        <v>6</v>
      </c>
      <c r="H115" s="78">
        <v>0</v>
      </c>
      <c r="I115" s="76">
        <v>0</v>
      </c>
      <c r="J115" s="46">
        <f t="shared" si="21"/>
        <v>4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02">
        <f t="shared" si="26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16</v>
      </c>
      <c r="F116" s="71"/>
      <c r="G116" s="46">
        <f t="shared" si="20"/>
        <v>16</v>
      </c>
      <c r="H116" s="78">
        <v>0</v>
      </c>
      <c r="I116" s="76">
        <v>0</v>
      </c>
      <c r="J116" s="46">
        <f t="shared" si="21"/>
        <v>15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02">
        <f t="shared" si="26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6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6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6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6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ref="P122:P139" si="27">SUM(M122-O122)</f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7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ref="P140:P172" si="28">SUM(M140-O140)</f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8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8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0" si="31"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1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0</v>
      </c>
      <c r="F175" s="71"/>
      <c r="G175" s="46">
        <f t="shared" si="29"/>
        <v>0</v>
      </c>
      <c r="H175" s="78">
        <v>0</v>
      </c>
      <c r="I175" s="76">
        <v>0</v>
      </c>
      <c r="J175" s="46">
        <f t="shared" si="30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1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1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si="31"/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29"/>
        <v>0</v>
      </c>
      <c r="H178" s="78">
        <v>0</v>
      </c>
      <c r="I178" s="76">
        <v>0</v>
      </c>
      <c r="J178" s="46">
        <f t="shared" si="30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1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0</v>
      </c>
      <c r="F180" s="71"/>
      <c r="G180" s="46">
        <f t="shared" si="29"/>
        <v>0</v>
      </c>
      <c r="H180" s="78">
        <v>0</v>
      </c>
      <c r="I180" s="76">
        <v>0</v>
      </c>
      <c r="J180" s="46">
        <f t="shared" si="30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1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ref="P182:P258" si="36">SUM(M182-O182)</f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0</v>
      </c>
      <c r="F185" s="71"/>
      <c r="G185" s="46">
        <f t="shared" si="29"/>
        <v>0</v>
      </c>
      <c r="H185" s="78">
        <v>0</v>
      </c>
      <c r="I185" s="76">
        <v>0</v>
      </c>
      <c r="J185" s="46">
        <f t="shared" si="30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6"/>
        <v>0</v>
      </c>
      <c r="Q185" s="90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9</v>
      </c>
      <c r="F193" s="71"/>
      <c r="G193" s="46">
        <f t="shared" si="29"/>
        <v>9</v>
      </c>
      <c r="H193" s="78">
        <v>0</v>
      </c>
      <c r="I193" s="76">
        <v>0</v>
      </c>
      <c r="J193" s="46">
        <f t="shared" si="30"/>
        <v>1</v>
      </c>
      <c r="K193" s="72">
        <v>8</v>
      </c>
      <c r="L193" s="20">
        <v>60</v>
      </c>
      <c r="M193" s="65">
        <f t="shared" si="34"/>
        <v>480</v>
      </c>
      <c r="N193" s="17" t="s">
        <v>16</v>
      </c>
      <c r="O193" s="18"/>
      <c r="P193" s="102">
        <f t="shared" si="36"/>
        <v>480</v>
      </c>
      <c r="Q193" s="90">
        <v>38</v>
      </c>
      <c r="R193" s="43">
        <f t="shared" si="35"/>
        <v>304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17</v>
      </c>
      <c r="F194" s="71"/>
      <c r="G194" s="46">
        <f t="shared" si="29"/>
        <v>17</v>
      </c>
      <c r="H194" s="78">
        <v>0</v>
      </c>
      <c r="I194" s="76">
        <v>0</v>
      </c>
      <c r="J194" s="46">
        <f t="shared" si="30"/>
        <v>15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2">
        <f t="shared" si="36"/>
        <v>240</v>
      </c>
      <c r="Q194" s="90">
        <v>73</v>
      </c>
      <c r="R194" s="43">
        <f t="shared" si="35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29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27</v>
      </c>
      <c r="F205" s="71"/>
      <c r="G205" s="46">
        <f t="shared" si="29"/>
        <v>27</v>
      </c>
      <c r="H205" s="78">
        <v>0</v>
      </c>
      <c r="I205" s="76">
        <v>0</v>
      </c>
      <c r="J205" s="46">
        <f t="shared" si="30"/>
        <v>25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2">
        <f t="shared" si="36"/>
        <v>110</v>
      </c>
      <c r="Q205" s="90">
        <v>40</v>
      </c>
      <c r="R205" s="43">
        <f t="shared" si="35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2</v>
      </c>
      <c r="F209" s="71"/>
      <c r="G209" s="46">
        <f t="shared" si="29"/>
        <v>2</v>
      </c>
      <c r="H209" s="78">
        <v>0</v>
      </c>
      <c r="I209" s="76">
        <v>0</v>
      </c>
      <c r="J209" s="46">
        <f t="shared" si="30"/>
        <v>1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2">
        <f t="shared" si="36"/>
        <v>120</v>
      </c>
      <c r="Q209" s="90">
        <v>83</v>
      </c>
      <c r="R209" s="43">
        <f t="shared" si="35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+'27'!J251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5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+'27'!J252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5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+'27'!J253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5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5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5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1716.52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4155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1080</v>
      </c>
      <c r="O264" s="2">
        <v>100</v>
      </c>
      <c r="P264" s="2">
        <v>120</v>
      </c>
      <c r="Q264" s="2">
        <v>120</v>
      </c>
      <c r="R264" s="2">
        <v>120</v>
      </c>
      <c r="S264" s="2">
        <v>160</v>
      </c>
      <c r="T264" s="2">
        <v>170</v>
      </c>
      <c r="U264" s="2">
        <v>160</v>
      </c>
      <c r="V264" s="2">
        <v>130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3060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3060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X346"/>
  <sheetViews>
    <sheetView zoomScale="70" zoomScaleNormal="70" workbookViewId="0">
      <pane xSplit="10" ySplit="4" topLeftCell="K5" activePane="bottomRight" state="frozen"/>
      <selection activeCell="AB252" sqref="AA252:AB252"/>
      <selection pane="topRight" activeCell="AB252" sqref="AA252:AB252"/>
      <selection pane="bottomLeft" activeCell="AB252" sqref="AA252:AB252"/>
      <selection pane="bottomRight" activeCell="R45" sqref="R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8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2">
        <f>SUM(M5-O5)</f>
        <v>100</v>
      </c>
      <c r="Q5" s="122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26</v>
      </c>
      <c r="F6" s="71"/>
      <c r="G6" s="46">
        <f t="shared" si="0"/>
        <v>26</v>
      </c>
      <c r="H6" s="78">
        <v>0</v>
      </c>
      <c r="I6" s="76">
        <v>0</v>
      </c>
      <c r="J6" s="46">
        <f t="shared" si="1"/>
        <v>18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/>
      <c r="P6" s="102">
        <f t="shared" ref="P6:P69" si="3">SUM(M6-O6)</f>
        <v>800</v>
      </c>
      <c r="Q6" s="122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4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3"/>
        <v>100</v>
      </c>
      <c r="Q18" s="12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1</v>
      </c>
      <c r="K28" s="72">
        <v>7</v>
      </c>
      <c r="L28" s="15">
        <v>100</v>
      </c>
      <c r="M28" s="65">
        <f t="shared" si="2"/>
        <v>700</v>
      </c>
      <c r="N28" s="17" t="s">
        <v>16</v>
      </c>
      <c r="O28" s="18"/>
      <c r="P28" s="102">
        <f t="shared" si="3"/>
        <v>700</v>
      </c>
      <c r="Q28" s="122">
        <v>30.86</v>
      </c>
      <c r="R28" s="43">
        <f t="shared" si="4"/>
        <v>216.01999999999998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0</v>
      </c>
      <c r="K31" s="72">
        <v>14</v>
      </c>
      <c r="L31" s="15">
        <v>100</v>
      </c>
      <c r="M31" s="65">
        <f t="shared" si="2"/>
        <v>1400</v>
      </c>
      <c r="N31" s="17" t="s">
        <v>16</v>
      </c>
      <c r="O31" s="18"/>
      <c r="P31" s="102">
        <f t="shared" si="3"/>
        <v>1400</v>
      </c>
      <c r="Q31" s="122">
        <v>34.64</v>
      </c>
      <c r="R31" s="43">
        <f t="shared" si="4"/>
        <v>484.96000000000004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02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1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02">
        <f t="shared" si="3"/>
        <v>260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0</v>
      </c>
      <c r="K46" s="72">
        <v>4</v>
      </c>
      <c r="L46" s="15">
        <v>50</v>
      </c>
      <c r="M46" s="65">
        <f t="shared" si="2"/>
        <v>200</v>
      </c>
      <c r="N46" s="17" t="s">
        <v>16</v>
      </c>
      <c r="O46" s="18">
        <v>50</v>
      </c>
      <c r="P46" s="102">
        <f t="shared" si="3"/>
        <v>150</v>
      </c>
      <c r="Q46" s="122">
        <v>17.78</v>
      </c>
      <c r="R46" s="43">
        <f t="shared" si="4"/>
        <v>71.12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9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 t="shared" si="3"/>
        <v>100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 t="shared" si="3"/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2">
        <f t="shared" si="3"/>
        <v>100</v>
      </c>
      <c r="Q53" s="122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0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4</v>
      </c>
      <c r="F68" s="71"/>
      <c r="G68" s="46">
        <f t="shared" si="5"/>
        <v>4</v>
      </c>
      <c r="H68" s="78">
        <v>0</v>
      </c>
      <c r="I68" s="76">
        <v>0</v>
      </c>
      <c r="J68" s="46">
        <f t="shared" si="6"/>
        <v>3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9</v>
      </c>
      <c r="F112" s="71"/>
      <c r="G112" s="46">
        <f t="shared" si="20"/>
        <v>9</v>
      </c>
      <c r="H112" s="78">
        <v>0</v>
      </c>
      <c r="I112" s="76">
        <v>0</v>
      </c>
      <c r="J112" s="46">
        <f t="shared" si="21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11</v>
      </c>
      <c r="F113" s="71"/>
      <c r="G113" s="46">
        <f t="shared" si="20"/>
        <v>11</v>
      </c>
      <c r="H113" s="78">
        <v>0</v>
      </c>
      <c r="I113" s="76">
        <v>0</v>
      </c>
      <c r="J113" s="46">
        <f t="shared" si="21"/>
        <v>10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02">
        <f t="shared" si="7"/>
        <v>55</v>
      </c>
      <c r="Q113" s="122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4</v>
      </c>
      <c r="F115" s="71"/>
      <c r="G115" s="46">
        <f t="shared" si="20"/>
        <v>4</v>
      </c>
      <c r="H115" s="78">
        <v>0</v>
      </c>
      <c r="I115" s="76">
        <v>0</v>
      </c>
      <c r="J115" s="46">
        <f t="shared" si="21"/>
        <v>2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02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15</v>
      </c>
      <c r="F116" s="71"/>
      <c r="G116" s="46">
        <f t="shared" si="20"/>
        <v>15</v>
      </c>
      <c r="H116" s="78">
        <v>0</v>
      </c>
      <c r="I116" s="76">
        <v>0</v>
      </c>
      <c r="J116" s="46">
        <f t="shared" si="21"/>
        <v>15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1</v>
      </c>
      <c r="F193" s="71"/>
      <c r="G193" s="46">
        <f t="shared" si="27"/>
        <v>1</v>
      </c>
      <c r="H193" s="78">
        <v>0</v>
      </c>
      <c r="I193" s="76">
        <v>0</v>
      </c>
      <c r="J193" s="46">
        <f t="shared" si="28"/>
        <v>0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02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15</v>
      </c>
      <c r="F194" s="71"/>
      <c r="G194" s="46">
        <f t="shared" si="27"/>
        <v>15</v>
      </c>
      <c r="H194" s="78">
        <v>0</v>
      </c>
      <c r="I194" s="76">
        <v>0</v>
      </c>
      <c r="J194" s="46">
        <f t="shared" si="28"/>
        <v>10</v>
      </c>
      <c r="K194" s="72">
        <v>5</v>
      </c>
      <c r="L194" s="20">
        <v>120</v>
      </c>
      <c r="M194" s="65">
        <f t="shared" si="31"/>
        <v>600</v>
      </c>
      <c r="N194" s="17" t="s">
        <v>16</v>
      </c>
      <c r="O194" s="18"/>
      <c r="P194" s="102">
        <f t="shared" si="26"/>
        <v>600</v>
      </c>
      <c r="Q194" s="90">
        <v>73</v>
      </c>
      <c r="R194" s="43">
        <f t="shared" si="32"/>
        <v>365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19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>SUM(M200-O200)</f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ref="P201:P256" si="36">SUM(M201-O201)</f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25</v>
      </c>
      <c r="F205" s="71"/>
      <c r="G205" s="46">
        <f t="shared" si="27"/>
        <v>25</v>
      </c>
      <c r="H205" s="78">
        <v>0</v>
      </c>
      <c r="I205" s="76">
        <v>0</v>
      </c>
      <c r="J205" s="46">
        <f t="shared" si="28"/>
        <v>23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/>
      <c r="P205" s="102">
        <f t="shared" si="36"/>
        <v>110</v>
      </c>
      <c r="Q205" s="90">
        <v>40</v>
      </c>
      <c r="R205" s="43">
        <f t="shared" si="32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0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02">
        <f t="shared" si="36"/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2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:J252" si="46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+'28'!J251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6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+'28'!J252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6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+'28'!J253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+'28'!J254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:P259" si="54">SUM(M257-O257)</f>
        <v>0</v>
      </c>
      <c r="Q257" s="90"/>
      <c r="R257" s="43">
        <f t="shared" ref="R257" si="55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54"/>
        <v>0</v>
      </c>
      <c r="Q258" s="90"/>
      <c r="R258" s="43">
        <f t="shared" si="32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si="54"/>
        <v>0</v>
      </c>
      <c r="Q259" s="90"/>
      <c r="R259" s="43">
        <f t="shared" ref="R259" si="59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2117.5299999999997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5515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1490</v>
      </c>
      <c r="O264" s="2">
        <v>150</v>
      </c>
      <c r="P264" s="2">
        <v>50</v>
      </c>
      <c r="Q264" s="2">
        <v>50</v>
      </c>
      <c r="R264" s="2">
        <v>220</v>
      </c>
      <c r="S264" s="2">
        <v>180</v>
      </c>
      <c r="T264" s="2">
        <v>300</v>
      </c>
      <c r="U264" s="2">
        <v>100</v>
      </c>
      <c r="V264" s="2">
        <v>80</v>
      </c>
      <c r="W264" s="2">
        <v>300</v>
      </c>
      <c r="X264" s="2">
        <v>60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3960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3960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6"/>
  <sheetViews>
    <sheetView tabSelected="1" zoomScale="70" zoomScaleNormal="70" workbookViewId="0">
      <pane xSplit="10" ySplit="4" topLeftCell="K5" activePane="bottomRight" state="frozen"/>
      <selection activeCell="AB252" sqref="AA252:AB252"/>
      <selection pane="topRight" activeCell="AB252" sqref="AA252:AB252"/>
      <selection pane="bottomLeft" activeCell="AB252" sqref="AA252:AB252"/>
      <selection pane="bottomRight" activeCell="L14" sqref="L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8</v>
      </c>
      <c r="F5" s="71">
        <v>10</v>
      </c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16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2">
        <f>SUM(M5-O5)</f>
        <v>100</v>
      </c>
      <c r="Q5" s="122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18</v>
      </c>
      <c r="F6" s="71">
        <v>10</v>
      </c>
      <c r="G6" s="46">
        <f t="shared" si="0"/>
        <v>28</v>
      </c>
      <c r="H6" s="78">
        <v>0</v>
      </c>
      <c r="I6" s="76">
        <v>0</v>
      </c>
      <c r="J6" s="46">
        <f t="shared" si="1"/>
        <v>26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2">
        <f t="shared" ref="P6:P69" si="3">SUM(M6-O6)</f>
        <v>200</v>
      </c>
      <c r="Q6" s="122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4</v>
      </c>
      <c r="F11" s="71">
        <v>10</v>
      </c>
      <c r="G11" s="46">
        <f t="shared" si="0"/>
        <v>14</v>
      </c>
      <c r="H11" s="78">
        <v>0</v>
      </c>
      <c r="I11" s="76">
        <v>0</v>
      </c>
      <c r="J11" s="46">
        <f t="shared" si="1"/>
        <v>8</v>
      </c>
      <c r="K11" s="72">
        <v>6</v>
      </c>
      <c r="L11" s="15">
        <v>50</v>
      </c>
      <c r="M11" s="65">
        <f t="shared" si="2"/>
        <v>300</v>
      </c>
      <c r="N11" s="17" t="s">
        <v>16</v>
      </c>
      <c r="O11" s="18"/>
      <c r="P11" s="102">
        <f t="shared" si="3"/>
        <v>300</v>
      </c>
      <c r="Q11" s="122">
        <v>19.36</v>
      </c>
      <c r="R11" s="43">
        <f t="shared" si="4"/>
        <v>116.16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4</v>
      </c>
      <c r="F18" s="71">
        <v>10</v>
      </c>
      <c r="G18" s="46">
        <f t="shared" si="0"/>
        <v>14</v>
      </c>
      <c r="H18" s="78">
        <v>0</v>
      </c>
      <c r="I18" s="76">
        <v>0</v>
      </c>
      <c r="J18" s="46">
        <f t="shared" si="1"/>
        <v>11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2">
        <f t="shared" si="3"/>
        <v>150</v>
      </c>
      <c r="Q18" s="122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2</v>
      </c>
      <c r="F20" s="71">
        <v>2</v>
      </c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1</v>
      </c>
      <c r="F28" s="71">
        <v>10</v>
      </c>
      <c r="G28" s="46">
        <f t="shared" si="5"/>
        <v>11</v>
      </c>
      <c r="H28" s="78">
        <v>0</v>
      </c>
      <c r="I28" s="76">
        <v>0</v>
      </c>
      <c r="J28" s="46">
        <f t="shared" si="6"/>
        <v>10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2">
        <f t="shared" si="3"/>
        <v>100</v>
      </c>
      <c r="Q28" s="122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0</v>
      </c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0</v>
      </c>
      <c r="F33" s="71">
        <v>3</v>
      </c>
      <c r="G33" s="46">
        <f t="shared" si="5"/>
        <v>3</v>
      </c>
      <c r="H33" s="78">
        <v>0</v>
      </c>
      <c r="I33" s="76">
        <v>0</v>
      </c>
      <c r="J33" s="46">
        <f t="shared" si="6"/>
        <v>2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1</v>
      </c>
      <c r="F35" s="71">
        <v>2</v>
      </c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0</v>
      </c>
      <c r="F41" s="71">
        <v>5</v>
      </c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9</v>
      </c>
      <c r="F48" s="71">
        <v>5</v>
      </c>
      <c r="G48" s="46">
        <f t="shared" si="5"/>
        <v>14</v>
      </c>
      <c r="H48" s="78">
        <v>0</v>
      </c>
      <c r="I48" s="76">
        <v>0</v>
      </c>
      <c r="J48" s="46">
        <f t="shared" si="6"/>
        <v>12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 t="shared" si="3"/>
        <v>100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 t="shared" si="3"/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0</v>
      </c>
      <c r="F53" s="71">
        <v>5</v>
      </c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 t="shared" si="3"/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14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9</v>
      </c>
      <c r="F112" s="71"/>
      <c r="G112" s="46">
        <f t="shared" si="20"/>
        <v>9</v>
      </c>
      <c r="H112" s="78">
        <v>0</v>
      </c>
      <c r="I112" s="76">
        <v>0</v>
      </c>
      <c r="J112" s="46">
        <f t="shared" si="21"/>
        <v>8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 t="shared" si="7"/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10</v>
      </c>
      <c r="F113" s="71"/>
      <c r="G113" s="46">
        <f t="shared" si="20"/>
        <v>10</v>
      </c>
      <c r="H113" s="78">
        <v>0</v>
      </c>
      <c r="I113" s="76">
        <v>0</v>
      </c>
      <c r="J113" s="46">
        <f t="shared" si="21"/>
        <v>9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02">
        <f t="shared" si="7"/>
        <v>55</v>
      </c>
      <c r="Q113" s="122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2</v>
      </c>
      <c r="F115" s="71"/>
      <c r="G115" s="46">
        <f t="shared" si="20"/>
        <v>2</v>
      </c>
      <c r="H115" s="78">
        <v>0</v>
      </c>
      <c r="I115" s="76">
        <v>0</v>
      </c>
      <c r="J115" s="46">
        <f t="shared" si="21"/>
        <v>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15</v>
      </c>
      <c r="F116" s="71"/>
      <c r="G116" s="46">
        <f t="shared" si="20"/>
        <v>15</v>
      </c>
      <c r="H116" s="78">
        <v>0</v>
      </c>
      <c r="I116" s="76">
        <v>0</v>
      </c>
      <c r="J116" s="46">
        <f t="shared" si="21"/>
        <v>14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02">
        <f t="shared" ref="P116:P176" si="26">SUM(M116-O116)</f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6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6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6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6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6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6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6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6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6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6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6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6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6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6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6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6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6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ref="P177:P209" si="32">SUM(M177-O177)</f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32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32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32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2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32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2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32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32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32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2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2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2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32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32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32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32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10</v>
      </c>
      <c r="F194" s="71"/>
      <c r="G194" s="46">
        <f t="shared" si="27"/>
        <v>10</v>
      </c>
      <c r="H194" s="78">
        <v>0</v>
      </c>
      <c r="I194" s="76">
        <v>0</v>
      </c>
      <c r="J194" s="46">
        <f t="shared" si="28"/>
        <v>5</v>
      </c>
      <c r="K194" s="72">
        <v>5</v>
      </c>
      <c r="L194" s="20">
        <v>120</v>
      </c>
      <c r="M194" s="65">
        <f t="shared" si="31"/>
        <v>600</v>
      </c>
      <c r="N194" s="17" t="s">
        <v>16</v>
      </c>
      <c r="O194" s="18"/>
      <c r="P194" s="102">
        <f t="shared" si="32"/>
        <v>600</v>
      </c>
      <c r="Q194" s="90">
        <v>73</v>
      </c>
      <c r="R194" s="43">
        <f t="shared" si="33"/>
        <v>365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32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32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32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2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2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2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2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2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2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2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23</v>
      </c>
      <c r="F205" s="71"/>
      <c r="G205" s="46">
        <f t="shared" si="27"/>
        <v>23</v>
      </c>
      <c r="H205" s="78">
        <v>0</v>
      </c>
      <c r="I205" s="76">
        <v>0</v>
      </c>
      <c r="J205" s="46">
        <f t="shared" si="28"/>
        <v>21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/>
      <c r="P205" s="102">
        <f t="shared" si="32"/>
        <v>110</v>
      </c>
      <c r="Q205" s="90">
        <v>40</v>
      </c>
      <c r="R205" s="43">
        <f t="shared" si="33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2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2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2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2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59" si="37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2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+'29'!J248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:J252" si="46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+'29'!J251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6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+'29'!J252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6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+'29'!J253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7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+'29'!J254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+'29'!J257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7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7"/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202" t="s">
        <v>213</v>
      </c>
      <c r="R260" s="75">
        <f>SUM(R5:R259)</f>
        <v>1051.3999999999999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2470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50</v>
      </c>
      <c r="O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/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2405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2405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B252" sqref="AA252:AB252"/>
      <selection pane="topRight" activeCell="AB252" sqref="AA252:AB252"/>
      <selection pane="bottomLeft" activeCell="AB252" sqref="AA252:AB252"/>
      <selection pane="bottomRight" activeCell="AB252" sqref="AA252:AB25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8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>SUM(M84-O84)</f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ref="P85:P127" si="12">SUM(M85-O85)</f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2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12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12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2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2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12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12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12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12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12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12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12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/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12"/>
        <v>0</v>
      </c>
      <c r="Q99" s="119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/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12"/>
        <v>0</v>
      </c>
      <c r="Q100" s="119"/>
      <c r="R100" s="43">
        <f t="shared" si="24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/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12"/>
        <v>0</v>
      </c>
      <c r="Q101" s="119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12"/>
        <v>0</v>
      </c>
      <c r="Q102" s="119"/>
      <c r="R102" s="43">
        <f t="shared" si="24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12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12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12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12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12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1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12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12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12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1"/>
        <v>0</v>
      </c>
      <c r="H112" s="78">
        <v>0</v>
      </c>
      <c r="I112" s="76">
        <v>0</v>
      </c>
      <c r="J112" s="46">
        <f t="shared" si="22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12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1"/>
        <v>0</v>
      </c>
      <c r="H113" s="78">
        <v>0</v>
      </c>
      <c r="I113" s="76">
        <v>0</v>
      </c>
      <c r="J113" s="46">
        <f t="shared" si="22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12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12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1"/>
        <v>0</v>
      </c>
      <c r="H115" s="78">
        <v>0</v>
      </c>
      <c r="I115" s="76">
        <v>0</v>
      </c>
      <c r="J115" s="46">
        <f t="shared" si="22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12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1"/>
        <v>0</v>
      </c>
      <c r="H116" s="78">
        <v>0</v>
      </c>
      <c r="I116" s="76">
        <v>0</v>
      </c>
      <c r="J116" s="46">
        <f t="shared" si="22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12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12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12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12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12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12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12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12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12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12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12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12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ref="P128:P172" si="27">SUM(M128-O128)</f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1"/>
        <v>0</v>
      </c>
      <c r="H131" s="78">
        <v>0</v>
      </c>
      <c r="I131" s="76">
        <v>0</v>
      </c>
      <c r="J131" s="46">
        <f t="shared" si="22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1"/>
        <v>0</v>
      </c>
      <c r="H133" s="78">
        <v>0</v>
      </c>
      <c r="I133" s="76">
        <v>0</v>
      </c>
      <c r="J133" s="46">
        <f t="shared" si="22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/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7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/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/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/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1" si="30"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0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0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/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0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si="30"/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30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30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30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0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ref="P182:P258" si="35">SUM(M182-O182)</f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/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3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3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3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2" si="41">E235+F235</f>
        <v>0</v>
      </c>
      <c r="H235" s="78">
        <v>0</v>
      </c>
      <c r="I235" s="76">
        <v>0</v>
      </c>
      <c r="J235" s="46">
        <f t="shared" ref="J235:J248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41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41"/>
        <v>0</v>
      </c>
      <c r="H250" s="78">
        <v>0</v>
      </c>
      <c r="I250" s="76">
        <v>0</v>
      </c>
      <c r="J250" s="46">
        <f t="shared" ref="J250:J252" si="49">+G250-H250-K250-I250</f>
        <v>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/>
      <c r="F251" s="71"/>
      <c r="G251" s="46">
        <f t="shared" si="41"/>
        <v>0</v>
      </c>
      <c r="H251" s="78">
        <v>0</v>
      </c>
      <c r="I251" s="76">
        <v>0</v>
      </c>
      <c r="J251" s="46">
        <f t="shared" si="49"/>
        <v>0</v>
      </c>
      <c r="K251" s="72"/>
      <c r="L251" s="20">
        <v>15</v>
      </c>
      <c r="M251" s="65">
        <f t="shared" si="33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4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/>
      <c r="F252" s="71"/>
      <c r="G252" s="46">
        <f t="shared" si="41"/>
        <v>0</v>
      </c>
      <c r="H252" s="78">
        <v>0</v>
      </c>
      <c r="I252" s="76">
        <v>0</v>
      </c>
      <c r="J252" s="46">
        <f t="shared" si="49"/>
        <v>0</v>
      </c>
      <c r="K252" s="72"/>
      <c r="L252" s="20">
        <v>15</v>
      </c>
      <c r="M252" s="65">
        <f t="shared" si="33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4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+'30'!J253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>
        <v>20.36</v>
      </c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4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>
        <v>20.36</v>
      </c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4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>
        <v>20.36</v>
      </c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3" t="s">
        <v>242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O2" s="184" t="s">
        <v>0</v>
      </c>
      <c r="P2" s="184"/>
      <c r="Q2" s="184"/>
      <c r="R2" s="184"/>
      <c r="S2" s="184"/>
      <c r="T2" s="184"/>
      <c r="U2" s="184"/>
      <c r="V2" s="184"/>
      <c r="W2" s="184"/>
      <c r="X2" s="184"/>
      <c r="Y2" s="184"/>
    </row>
    <row r="3" spans="1:26" s="5" customFormat="1" ht="26.25" x14ac:dyDescent="0.55000000000000004">
      <c r="A3" s="185" t="s">
        <v>1</v>
      </c>
      <c r="B3" s="185" t="s">
        <v>2</v>
      </c>
      <c r="C3" s="186" t="s">
        <v>3</v>
      </c>
      <c r="D3" s="186" t="s">
        <v>4</v>
      </c>
      <c r="E3" s="186" t="s">
        <v>5</v>
      </c>
      <c r="F3" s="4" t="s">
        <v>6</v>
      </c>
      <c r="G3" s="188" t="s">
        <v>7</v>
      </c>
      <c r="H3" s="190" t="s">
        <v>8</v>
      </c>
      <c r="I3" s="191"/>
      <c r="J3" s="192"/>
      <c r="K3" s="193" t="s">
        <v>9</v>
      </c>
      <c r="L3" s="180" t="s">
        <v>10</v>
      </c>
      <c r="O3" s="185" t="s">
        <v>1</v>
      </c>
      <c r="P3" s="185" t="s">
        <v>2</v>
      </c>
      <c r="Q3" s="186" t="s">
        <v>3</v>
      </c>
      <c r="R3" s="186" t="s">
        <v>4</v>
      </c>
      <c r="S3" s="186" t="s">
        <v>5</v>
      </c>
      <c r="T3" s="4" t="s">
        <v>6</v>
      </c>
      <c r="U3" s="188" t="s">
        <v>7</v>
      </c>
      <c r="V3" s="190" t="s">
        <v>8</v>
      </c>
      <c r="W3" s="191"/>
      <c r="X3" s="192"/>
      <c r="Y3" s="193" t="s">
        <v>9</v>
      </c>
      <c r="Z3" s="180" t="s">
        <v>10</v>
      </c>
    </row>
    <row r="4" spans="1:26" s="5" customFormat="1" ht="27" thickBot="1" x14ac:dyDescent="0.6">
      <c r="A4" s="185"/>
      <c r="B4" s="185"/>
      <c r="C4" s="187"/>
      <c r="D4" s="187"/>
      <c r="E4" s="187"/>
      <c r="F4" s="6" t="s">
        <v>11</v>
      </c>
      <c r="G4" s="189"/>
      <c r="H4" s="7" t="s">
        <v>12</v>
      </c>
      <c r="I4" s="8" t="s">
        <v>13</v>
      </c>
      <c r="J4" s="9" t="s">
        <v>14</v>
      </c>
      <c r="K4" s="194"/>
      <c r="L4" s="180"/>
      <c r="O4" s="185"/>
      <c r="P4" s="185"/>
      <c r="Q4" s="187"/>
      <c r="R4" s="187"/>
      <c r="S4" s="187"/>
      <c r="T4" s="6" t="s">
        <v>11</v>
      </c>
      <c r="U4" s="189"/>
      <c r="V4" s="7" t="s">
        <v>12</v>
      </c>
      <c r="W4" s="8" t="s">
        <v>13</v>
      </c>
      <c r="X4" s="9" t="s">
        <v>14</v>
      </c>
      <c r="Y4" s="194"/>
      <c r="Z4" s="180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5" t="s">
        <v>119</v>
      </c>
      <c r="Q107" s="196"/>
      <c r="R107" s="196"/>
      <c r="S107" s="196"/>
      <c r="T107" s="196"/>
      <c r="U107" s="196"/>
      <c r="V107" s="196"/>
      <c r="W107" s="197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00" t="s">
        <v>213</v>
      </c>
      <c r="N205" s="200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4" t="s">
        <v>212</v>
      </c>
      <c r="I206" s="175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1" t="s">
        <v>202</v>
      </c>
      <c r="J207" s="201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8" t="s">
        <v>203</v>
      </c>
      <c r="J208" s="199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8" t="s">
        <v>205</v>
      </c>
      <c r="J210" s="199"/>
      <c r="K210" s="36">
        <v>0</v>
      </c>
    </row>
    <row r="211" spans="1:11" ht="25.5" x14ac:dyDescent="0.55000000000000004">
      <c r="A211" s="1"/>
      <c r="C211" s="31"/>
      <c r="E211" s="31"/>
      <c r="G211" s="31"/>
      <c r="I211" s="198" t="s">
        <v>206</v>
      </c>
      <c r="J211" s="199"/>
      <c r="K211" s="36">
        <v>0</v>
      </c>
    </row>
    <row r="212" spans="1:11" ht="25.5" x14ac:dyDescent="0.55000000000000004">
      <c r="A212" s="1"/>
      <c r="C212" s="31"/>
      <c r="E212" s="31"/>
      <c r="G212" s="31"/>
      <c r="I212" s="198" t="s">
        <v>207</v>
      </c>
      <c r="J212" s="199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8" t="s">
        <v>208</v>
      </c>
      <c r="J213" s="199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8" t="s">
        <v>209</v>
      </c>
      <c r="J214" s="199"/>
      <c r="K214" s="37">
        <v>0</v>
      </c>
    </row>
    <row r="215" spans="1:11" ht="25.5" x14ac:dyDescent="0.55000000000000004">
      <c r="A215" s="1"/>
      <c r="C215" s="31"/>
      <c r="E215" s="31"/>
      <c r="G215" s="31"/>
      <c r="I215" s="198" t="s">
        <v>210</v>
      </c>
      <c r="J215" s="199"/>
      <c r="K215" s="33">
        <f>+K214-K213</f>
        <v>0</v>
      </c>
    </row>
    <row r="216" spans="1:11" ht="25.5" x14ac:dyDescent="0.55000000000000004">
      <c r="G216" s="2"/>
      <c r="I216" s="198" t="s">
        <v>211</v>
      </c>
      <c r="J216" s="199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2025-06-12T08:07:54Z</cp:lastPrinted>
  <dcterms:created xsi:type="dcterms:W3CDTF">2023-12-01T06:41:03Z</dcterms:created>
  <dcterms:modified xsi:type="dcterms:W3CDTF">2025-07-01T06:48:12Z</dcterms:modified>
</cp:coreProperties>
</file>