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ค. 68\"/>
    </mc:Choice>
  </mc:AlternateContent>
  <xr:revisionPtr revIDLastSave="0" documentId="13_ncr:1_{43672B46-E3E0-422D-9880-EB380C9B689D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'1'!$A$1:$S$280</definedName>
    <definedName name="_xlnm._FilterDatabase" localSheetId="13" hidden="1">'10'!$A$1:$S$280</definedName>
    <definedName name="_xlnm._FilterDatabase" localSheetId="14" hidden="1">'11'!$A$1:$S$280</definedName>
    <definedName name="_xlnm._FilterDatabase" localSheetId="15" hidden="1">'12'!$A$1:$S$280</definedName>
    <definedName name="_xlnm._FilterDatabase" localSheetId="16" hidden="1">'13'!$A$1:$S$280</definedName>
    <definedName name="_xlnm._FilterDatabase" localSheetId="17" hidden="1">'14'!$A$1:$S$280</definedName>
    <definedName name="_xlnm._FilterDatabase" localSheetId="18" hidden="1">'15'!$A$1:$S$280</definedName>
    <definedName name="_xlnm._FilterDatabase" localSheetId="19" hidden="1">'16'!$A$1:$S$280</definedName>
    <definedName name="_xlnm._FilterDatabase" localSheetId="20" hidden="1">'17'!$A$1:$S$280</definedName>
    <definedName name="_xlnm._FilterDatabase" localSheetId="21" hidden="1">'18'!$A$1:$S$280</definedName>
    <definedName name="_xlnm._FilterDatabase" localSheetId="22" hidden="1">'19'!$A$1:$S$280</definedName>
    <definedName name="_xlnm._FilterDatabase" localSheetId="5" hidden="1">'2'!$A$1:$S$280</definedName>
    <definedName name="_xlnm._FilterDatabase" localSheetId="23" hidden="1">'20'!$A$1:$S$280</definedName>
    <definedName name="_xlnm._FilterDatabase" localSheetId="24" hidden="1">'21'!$A$1:$S$280</definedName>
    <definedName name="_xlnm._FilterDatabase" localSheetId="25" hidden="1">'22'!$A$1:$S$280</definedName>
    <definedName name="_xlnm._FilterDatabase" localSheetId="26" hidden="1">'23'!$A$1:$S$280</definedName>
    <definedName name="_xlnm._FilterDatabase" localSheetId="27" hidden="1">'24'!$A$1:$S$280</definedName>
    <definedName name="_xlnm._FilterDatabase" localSheetId="28" hidden="1">'25'!$A$1:$S$280</definedName>
    <definedName name="_xlnm._FilterDatabase" localSheetId="29" hidden="1">'26'!$A$1:$S$280</definedName>
    <definedName name="_xlnm._FilterDatabase" localSheetId="30" hidden="1">'27'!$A$1:$S$280</definedName>
    <definedName name="_xlnm._FilterDatabase" localSheetId="31" hidden="1">'28'!$A$1:$S$280</definedName>
    <definedName name="_xlnm._FilterDatabase" localSheetId="32" hidden="1">'29'!$A$1:$S$280</definedName>
    <definedName name="_xlnm._FilterDatabase" localSheetId="6" hidden="1">'3'!$A$1:$S$280</definedName>
    <definedName name="_xlnm._FilterDatabase" localSheetId="33" hidden="1">'30'!$A$1:$S$280</definedName>
    <definedName name="_xlnm._FilterDatabase" localSheetId="35" hidden="1">'31'!$A$1:$Y$216</definedName>
    <definedName name="_xlnm._FilterDatabase" localSheetId="34" hidden="1">'31.'!$A$1:$S$280</definedName>
    <definedName name="_xlnm._FilterDatabase" localSheetId="7" hidden="1">'4'!$A$1:$S$280</definedName>
    <definedName name="_xlnm._FilterDatabase" localSheetId="8" hidden="1">'5'!$A$1:$S$280</definedName>
    <definedName name="_xlnm._FilterDatabase" localSheetId="9" hidden="1">'6'!$A$1:$S$280</definedName>
    <definedName name="_xlnm._FilterDatabase" localSheetId="10" hidden="1">'7'!$A$1:$S$280</definedName>
    <definedName name="_xlnm._FilterDatabase" localSheetId="11" hidden="1">'8'!$A$1:$S$280</definedName>
    <definedName name="_xlnm._FilterDatabase" localSheetId="12" hidden="1">'9'!$A$1:$S$280</definedName>
    <definedName name="_xlnm._FilterDatabase" localSheetId="0" hidden="1">'DATA POS'!$A$1:$J$536</definedName>
    <definedName name="_xlnm._FilterDatabase" localSheetId="3" hidden="1">ยกมา!$A$1:$S$280</definedName>
    <definedName name="_xlnm._FilterDatabase" localSheetId="2" hidden="1">สรุป!$A$4:$AC$278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55" i="107" l="1"/>
  <c r="R256" i="107"/>
  <c r="R257" i="107"/>
  <c r="R258" i="107"/>
  <c r="R259" i="107"/>
  <c r="R260" i="107"/>
  <c r="R261" i="107"/>
  <c r="R262" i="107"/>
  <c r="R263" i="107"/>
  <c r="R264" i="107"/>
  <c r="R265" i="107"/>
  <c r="R266" i="107"/>
  <c r="R267" i="107"/>
  <c r="P263" i="107"/>
  <c r="P266" i="107"/>
  <c r="P267" i="107"/>
  <c r="M253" i="107"/>
  <c r="M254" i="107"/>
  <c r="P254" i="107" s="1"/>
  <c r="M255" i="107"/>
  <c r="P255" i="107" s="1"/>
  <c r="M256" i="107"/>
  <c r="P256" i="107" s="1"/>
  <c r="M257" i="107"/>
  <c r="P257" i="107" s="1"/>
  <c r="M258" i="107"/>
  <c r="P258" i="107" s="1"/>
  <c r="M259" i="107"/>
  <c r="P259" i="107" s="1"/>
  <c r="M260" i="107"/>
  <c r="P260" i="107" s="1"/>
  <c r="M261" i="107"/>
  <c r="P261" i="107" s="1"/>
  <c r="M262" i="107"/>
  <c r="P262" i="107" s="1"/>
  <c r="M263" i="107"/>
  <c r="M264" i="107"/>
  <c r="P264" i="107" s="1"/>
  <c r="M265" i="107"/>
  <c r="P265" i="107" s="1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G250" i="107" s="1"/>
  <c r="J250" i="107" s="1"/>
  <c r="E251" i="107"/>
  <c r="E252" i="107"/>
  <c r="E253" i="107"/>
  <c r="E254" i="107"/>
  <c r="E255" i="107"/>
  <c r="E256" i="107"/>
  <c r="E257" i="107"/>
  <c r="E258" i="107"/>
  <c r="G258" i="107" s="1"/>
  <c r="J258" i="107" s="1"/>
  <c r="E259" i="107"/>
  <c r="E260" i="107"/>
  <c r="E261" i="107"/>
  <c r="E262" i="107"/>
  <c r="E263" i="107"/>
  <c r="E264" i="107"/>
  <c r="E265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5" i="107"/>
  <c r="N276" i="106"/>
  <c r="R256" i="106"/>
  <c r="R257" i="106"/>
  <c r="R258" i="106"/>
  <c r="R259" i="106"/>
  <c r="R260" i="106"/>
  <c r="R261" i="106"/>
  <c r="R262" i="106"/>
  <c r="R263" i="106"/>
  <c r="R264" i="106"/>
  <c r="R265" i="106"/>
  <c r="R266" i="106"/>
  <c r="R267" i="106"/>
  <c r="P265" i="106"/>
  <c r="M257" i="106"/>
  <c r="P257" i="106" s="1"/>
  <c r="M258" i="106"/>
  <c r="P258" i="106" s="1"/>
  <c r="M259" i="106"/>
  <c r="P259" i="106" s="1"/>
  <c r="M260" i="106"/>
  <c r="P260" i="106" s="1"/>
  <c r="M261" i="106"/>
  <c r="P261" i="106" s="1"/>
  <c r="M262" i="106"/>
  <c r="P262" i="106" s="1"/>
  <c r="M263" i="106"/>
  <c r="P263" i="106" s="1"/>
  <c r="M264" i="106"/>
  <c r="P264" i="106" s="1"/>
  <c r="M265" i="106"/>
  <c r="M266" i="106"/>
  <c r="P266" i="106" s="1"/>
  <c r="M267" i="106"/>
  <c r="P267" i="106" s="1"/>
  <c r="G260" i="106"/>
  <c r="J260" i="106" s="1"/>
  <c r="G261" i="106"/>
  <c r="J261" i="106" s="1"/>
  <c r="G262" i="106"/>
  <c r="J262" i="106" s="1"/>
  <c r="G263" i="106"/>
  <c r="J263" i="106" s="1"/>
  <c r="G264" i="106"/>
  <c r="J264" i="106" s="1"/>
  <c r="G265" i="106"/>
  <c r="J265" i="106" s="1"/>
  <c r="G266" i="106"/>
  <c r="J266" i="106" s="1"/>
  <c r="G267" i="106"/>
  <c r="J267" i="106" s="1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G248" i="106" s="1"/>
  <c r="J248" i="106" s="1"/>
  <c r="E249" i="106"/>
  <c r="E250" i="106"/>
  <c r="E251" i="106"/>
  <c r="E252" i="106"/>
  <c r="E253" i="106"/>
  <c r="E254" i="106"/>
  <c r="E255" i="106"/>
  <c r="E256" i="106"/>
  <c r="E257" i="106"/>
  <c r="E258" i="106"/>
  <c r="E259" i="106"/>
  <c r="E260" i="106"/>
  <c r="E261" i="106"/>
  <c r="E262" i="106"/>
  <c r="E263" i="106"/>
  <c r="E264" i="106"/>
  <c r="E265" i="106"/>
  <c r="E266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5" i="106"/>
  <c r="R256" i="105"/>
  <c r="R257" i="105"/>
  <c r="R258" i="105"/>
  <c r="R259" i="105"/>
  <c r="R260" i="105"/>
  <c r="R261" i="105"/>
  <c r="R262" i="105"/>
  <c r="R263" i="105"/>
  <c r="R264" i="105"/>
  <c r="R265" i="105"/>
  <c r="R266" i="105"/>
  <c r="R267" i="105"/>
  <c r="P266" i="105"/>
  <c r="P267" i="105"/>
  <c r="M250" i="105"/>
  <c r="M251" i="105"/>
  <c r="M252" i="105"/>
  <c r="M253" i="105"/>
  <c r="P253" i="105" s="1"/>
  <c r="M254" i="105"/>
  <c r="P254" i="105" s="1"/>
  <c r="M255" i="105"/>
  <c r="P255" i="105" s="1"/>
  <c r="M256" i="105"/>
  <c r="P256" i="105" s="1"/>
  <c r="M257" i="105"/>
  <c r="P257" i="105" s="1"/>
  <c r="M258" i="105"/>
  <c r="P258" i="105" s="1"/>
  <c r="M259" i="105"/>
  <c r="P259" i="105" s="1"/>
  <c r="M260" i="105"/>
  <c r="P260" i="105" s="1"/>
  <c r="M261" i="105"/>
  <c r="P261" i="105" s="1"/>
  <c r="M262" i="105"/>
  <c r="P262" i="105" s="1"/>
  <c r="M263" i="105"/>
  <c r="P263" i="105" s="1"/>
  <c r="M264" i="105"/>
  <c r="P264" i="105" s="1"/>
  <c r="M265" i="105"/>
  <c r="P265" i="105" s="1"/>
  <c r="J265" i="105"/>
  <c r="G251" i="105"/>
  <c r="J251" i="105" s="1"/>
  <c r="G252" i="105"/>
  <c r="J252" i="105" s="1"/>
  <c r="G253" i="105"/>
  <c r="J253" i="105" s="1"/>
  <c r="G254" i="105"/>
  <c r="J254" i="105" s="1"/>
  <c r="G255" i="105"/>
  <c r="J255" i="105" s="1"/>
  <c r="G256" i="105"/>
  <c r="J256" i="105" s="1"/>
  <c r="G257" i="105"/>
  <c r="J257" i="105" s="1"/>
  <c r="G258" i="105"/>
  <c r="J258" i="105" s="1"/>
  <c r="G259" i="105"/>
  <c r="J259" i="105" s="1"/>
  <c r="G260" i="105"/>
  <c r="J260" i="105" s="1"/>
  <c r="G261" i="105"/>
  <c r="J261" i="105" s="1"/>
  <c r="G262" i="105"/>
  <c r="J262" i="105" s="1"/>
  <c r="G263" i="105"/>
  <c r="J263" i="105" s="1"/>
  <c r="G264" i="105"/>
  <c r="J264" i="105" s="1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G248" i="105" s="1"/>
  <c r="J248" i="105" s="1"/>
  <c r="E249" i="105"/>
  <c r="E250" i="105"/>
  <c r="E251" i="105"/>
  <c r="E252" i="105"/>
  <c r="E253" i="105"/>
  <c r="E254" i="105"/>
  <c r="E255" i="105"/>
  <c r="E256" i="105"/>
  <c r="E257" i="105"/>
  <c r="E258" i="105"/>
  <c r="E259" i="105"/>
  <c r="E260" i="105"/>
  <c r="E261" i="105"/>
  <c r="E262" i="105"/>
  <c r="E263" i="105"/>
  <c r="E264" i="105"/>
  <c r="E265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5" i="105"/>
  <c r="J266" i="104"/>
  <c r="J267" i="104"/>
  <c r="M262" i="104"/>
  <c r="M263" i="104"/>
  <c r="P263" i="104" s="1"/>
  <c r="M264" i="104"/>
  <c r="P264" i="104" s="1"/>
  <c r="M265" i="104"/>
  <c r="P265" i="104" s="1"/>
  <c r="M266" i="104"/>
  <c r="M267" i="104"/>
  <c r="P262" i="104"/>
  <c r="P266" i="104"/>
  <c r="R266" i="104"/>
  <c r="R267" i="104"/>
  <c r="R254" i="104"/>
  <c r="R255" i="104"/>
  <c r="R256" i="104"/>
  <c r="R257" i="104"/>
  <c r="R258" i="104"/>
  <c r="R259" i="104"/>
  <c r="R260" i="104"/>
  <c r="R261" i="104"/>
  <c r="R262" i="104"/>
  <c r="R263" i="104"/>
  <c r="R264" i="104"/>
  <c r="R265" i="104"/>
  <c r="M251" i="104"/>
  <c r="M252" i="104"/>
  <c r="P252" i="104" s="1"/>
  <c r="M253" i="104"/>
  <c r="P253" i="104" s="1"/>
  <c r="M254" i="104"/>
  <c r="P254" i="104" s="1"/>
  <c r="M255" i="104"/>
  <c r="P255" i="104" s="1"/>
  <c r="M256" i="104"/>
  <c r="P256" i="104" s="1"/>
  <c r="M257" i="104"/>
  <c r="P257" i="104" s="1"/>
  <c r="M258" i="104"/>
  <c r="P258" i="104" s="1"/>
  <c r="M259" i="104"/>
  <c r="P259" i="104" s="1"/>
  <c r="M260" i="104"/>
  <c r="P260" i="104" s="1"/>
  <c r="M261" i="104"/>
  <c r="P261" i="104" s="1"/>
  <c r="G254" i="104"/>
  <c r="J254" i="104" s="1"/>
  <c r="G255" i="104"/>
  <c r="J255" i="104" s="1"/>
  <c r="G256" i="104"/>
  <c r="J256" i="104" s="1"/>
  <c r="G257" i="104"/>
  <c r="J257" i="104" s="1"/>
  <c r="G258" i="104"/>
  <c r="J258" i="104" s="1"/>
  <c r="G259" i="104"/>
  <c r="J259" i="104" s="1"/>
  <c r="G260" i="104"/>
  <c r="J260" i="104" s="1"/>
  <c r="G261" i="104"/>
  <c r="J261" i="104" s="1"/>
  <c r="G262" i="104"/>
  <c r="J262" i="104" s="1"/>
  <c r="G263" i="104"/>
  <c r="J263" i="104" s="1"/>
  <c r="G264" i="104"/>
  <c r="J264" i="104" s="1"/>
  <c r="G265" i="104"/>
  <c r="J265" i="104" s="1"/>
  <c r="G241" i="104"/>
  <c r="G242" i="104"/>
  <c r="G243" i="104"/>
  <c r="J243" i="104" s="1"/>
  <c r="G244" i="104"/>
  <c r="G245" i="104"/>
  <c r="G246" i="104"/>
  <c r="G247" i="104"/>
  <c r="J247" i="104" s="1"/>
  <c r="G248" i="104"/>
  <c r="G249" i="104"/>
  <c r="J249" i="104" s="1"/>
  <c r="G250" i="104"/>
  <c r="J250" i="104" s="1"/>
  <c r="G251" i="104"/>
  <c r="J251" i="104" s="1"/>
  <c r="G252" i="104"/>
  <c r="J252" i="104" s="1"/>
  <c r="G253" i="104"/>
  <c r="J253" i="104" s="1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J244" i="104" s="1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260" i="104"/>
  <c r="E261" i="104"/>
  <c r="E262" i="104"/>
  <c r="E263" i="104"/>
  <c r="E264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5" i="104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G242" i="103" s="1"/>
  <c r="E243" i="103"/>
  <c r="E244" i="103"/>
  <c r="G244" i="103" s="1"/>
  <c r="J244" i="103" s="1"/>
  <c r="E245" i="103"/>
  <c r="E246" i="103"/>
  <c r="E247" i="103"/>
  <c r="E248" i="103"/>
  <c r="E249" i="103"/>
  <c r="E250" i="103"/>
  <c r="G250" i="103" s="1"/>
  <c r="J250" i="103" s="1"/>
  <c r="E251" i="103"/>
  <c r="E252" i="103"/>
  <c r="G252" i="103" s="1"/>
  <c r="J252" i="103" s="1"/>
  <c r="E253" i="103"/>
  <c r="E254" i="103"/>
  <c r="E255" i="103"/>
  <c r="E256" i="103"/>
  <c r="E257" i="103"/>
  <c r="E258" i="103"/>
  <c r="G258" i="103" s="1"/>
  <c r="J258" i="103" s="1"/>
  <c r="E259" i="103"/>
  <c r="E260" i="103"/>
  <c r="G260" i="103" s="1"/>
  <c r="J260" i="103" s="1"/>
  <c r="E261" i="103"/>
  <c r="E262" i="103"/>
  <c r="E263" i="103"/>
  <c r="E264" i="103"/>
  <c r="E265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5" i="103"/>
  <c r="M259" i="103"/>
  <c r="P259" i="103" s="1"/>
  <c r="M260" i="103"/>
  <c r="P260" i="103" s="1"/>
  <c r="M261" i="103"/>
  <c r="P261" i="103" s="1"/>
  <c r="M262" i="103"/>
  <c r="M263" i="103"/>
  <c r="P263" i="103" s="1"/>
  <c r="M264" i="103"/>
  <c r="P264" i="103" s="1"/>
  <c r="M265" i="103"/>
  <c r="M266" i="103"/>
  <c r="P266" i="103" s="1"/>
  <c r="M267" i="103"/>
  <c r="P267" i="103" s="1"/>
  <c r="R257" i="103"/>
  <c r="R258" i="103"/>
  <c r="R259" i="103"/>
  <c r="R260" i="103"/>
  <c r="R261" i="103"/>
  <c r="R262" i="103"/>
  <c r="R263" i="103"/>
  <c r="R264" i="103"/>
  <c r="R265" i="103"/>
  <c r="R266" i="103"/>
  <c r="R267" i="103"/>
  <c r="P262" i="103"/>
  <c r="P265" i="103"/>
  <c r="G243" i="103"/>
  <c r="G245" i="103"/>
  <c r="G246" i="103"/>
  <c r="G247" i="103"/>
  <c r="G248" i="103"/>
  <c r="J248" i="103" s="1"/>
  <c r="G249" i="103"/>
  <c r="J249" i="103" s="1"/>
  <c r="G251" i="103"/>
  <c r="J251" i="103" s="1"/>
  <c r="G253" i="103"/>
  <c r="J253" i="103" s="1"/>
  <c r="G254" i="103"/>
  <c r="J254" i="103" s="1"/>
  <c r="G255" i="103"/>
  <c r="J255" i="103" s="1"/>
  <c r="G256" i="103"/>
  <c r="J256" i="103" s="1"/>
  <c r="G257" i="103"/>
  <c r="J257" i="103" s="1"/>
  <c r="G259" i="103"/>
  <c r="J259" i="103" s="1"/>
  <c r="G261" i="103"/>
  <c r="J261" i="103" s="1"/>
  <c r="G262" i="103"/>
  <c r="J262" i="103" s="1"/>
  <c r="G263" i="103"/>
  <c r="J263" i="103" s="1"/>
  <c r="G264" i="103"/>
  <c r="J264" i="103" s="1"/>
  <c r="M254" i="103"/>
  <c r="P254" i="103" s="1"/>
  <c r="M255" i="103"/>
  <c r="P255" i="103" s="1"/>
  <c r="M256" i="103"/>
  <c r="P256" i="103" s="1"/>
  <c r="M257" i="103"/>
  <c r="P257" i="103" s="1"/>
  <c r="M258" i="103"/>
  <c r="P258" i="103" s="1"/>
  <c r="K261" i="8"/>
  <c r="P261" i="8" s="1"/>
  <c r="K262" i="8"/>
  <c r="K263" i="8"/>
  <c r="P263" i="8" s="1"/>
  <c r="K264" i="8"/>
  <c r="P264" i="8" s="1"/>
  <c r="K265" i="8"/>
  <c r="P265" i="8" s="1"/>
  <c r="F261" i="8"/>
  <c r="F262" i="8"/>
  <c r="F263" i="8"/>
  <c r="F264" i="8"/>
  <c r="F265" i="8"/>
  <c r="E264" i="8"/>
  <c r="R265" i="102"/>
  <c r="R266" i="102"/>
  <c r="R267" i="102"/>
  <c r="P267" i="102"/>
  <c r="M259" i="102"/>
  <c r="P259" i="102" s="1"/>
  <c r="M260" i="102"/>
  <c r="P260" i="102" s="1"/>
  <c r="M261" i="102"/>
  <c r="P261" i="102" s="1"/>
  <c r="M262" i="102"/>
  <c r="P262" i="102" s="1"/>
  <c r="M263" i="102"/>
  <c r="P263" i="102" s="1"/>
  <c r="M264" i="102"/>
  <c r="P264" i="102" s="1"/>
  <c r="M265" i="102"/>
  <c r="P265" i="102" s="1"/>
  <c r="M266" i="102"/>
  <c r="P266" i="102" s="1"/>
  <c r="J258" i="102"/>
  <c r="J267" i="102"/>
  <c r="G258" i="102"/>
  <c r="G259" i="102"/>
  <c r="J259" i="102" s="1"/>
  <c r="G260" i="102"/>
  <c r="J260" i="102" s="1"/>
  <c r="G261" i="102"/>
  <c r="J261" i="102" s="1"/>
  <c r="G262" i="102"/>
  <c r="J262" i="102" s="1"/>
  <c r="G263" i="102"/>
  <c r="J263" i="102" s="1"/>
  <c r="G264" i="102"/>
  <c r="J264" i="102" s="1"/>
  <c r="G265" i="102"/>
  <c r="J265" i="102" s="1"/>
  <c r="G266" i="102"/>
  <c r="J266" i="102" s="1"/>
  <c r="J263" i="107"/>
  <c r="R253" i="102"/>
  <c r="R254" i="102"/>
  <c r="R255" i="102"/>
  <c r="R256" i="102"/>
  <c r="R257" i="102"/>
  <c r="R258" i="102"/>
  <c r="R259" i="102"/>
  <c r="R260" i="102"/>
  <c r="R261" i="102"/>
  <c r="R262" i="102"/>
  <c r="R263" i="102"/>
  <c r="R264" i="102"/>
  <c r="M253" i="102"/>
  <c r="P253" i="102" s="1"/>
  <c r="M254" i="102"/>
  <c r="P254" i="102" s="1"/>
  <c r="M255" i="102"/>
  <c r="P255" i="102" s="1"/>
  <c r="M256" i="102"/>
  <c r="P256" i="102" s="1"/>
  <c r="M257" i="102"/>
  <c r="P257" i="102" s="1"/>
  <c r="M258" i="102"/>
  <c r="P258" i="102" s="1"/>
  <c r="G249" i="102"/>
  <c r="J249" i="102" s="1"/>
  <c r="G250" i="102"/>
  <c r="J250" i="102" s="1"/>
  <c r="G251" i="102"/>
  <c r="J251" i="102" s="1"/>
  <c r="G252" i="102"/>
  <c r="J252" i="102" s="1"/>
  <c r="G253" i="102"/>
  <c r="J253" i="102" s="1"/>
  <c r="G254" i="102"/>
  <c r="J254" i="102" s="1"/>
  <c r="G255" i="102"/>
  <c r="J255" i="102" s="1"/>
  <c r="G256" i="102"/>
  <c r="J256" i="102" s="1"/>
  <c r="G257" i="102"/>
  <c r="J257" i="102" s="1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G248" i="102" s="1"/>
  <c r="J248" i="102" s="1"/>
  <c r="E249" i="102"/>
  <c r="E250" i="102"/>
  <c r="E251" i="102"/>
  <c r="E252" i="102"/>
  <c r="E253" i="102"/>
  <c r="E254" i="102"/>
  <c r="E255" i="102"/>
  <c r="E256" i="102"/>
  <c r="E257" i="102"/>
  <c r="E258" i="102"/>
  <c r="E259" i="102"/>
  <c r="E260" i="102"/>
  <c r="E261" i="102"/>
  <c r="E262" i="102"/>
  <c r="E263" i="102"/>
  <c r="E264" i="102"/>
  <c r="E265" i="102"/>
  <c r="E56" i="102"/>
  <c r="E57" i="102"/>
  <c r="E58" i="102"/>
  <c r="E59" i="102"/>
  <c r="E60" i="102"/>
  <c r="E61" i="102"/>
  <c r="E62" i="102"/>
  <c r="E63" i="102"/>
  <c r="E64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5" i="102"/>
  <c r="R256" i="101"/>
  <c r="R257" i="101"/>
  <c r="R258" i="101"/>
  <c r="R259" i="101"/>
  <c r="R260" i="101"/>
  <c r="R261" i="101"/>
  <c r="R262" i="101"/>
  <c r="R263" i="101"/>
  <c r="R264" i="101"/>
  <c r="R265" i="101"/>
  <c r="R266" i="101"/>
  <c r="R267" i="101"/>
  <c r="P257" i="101"/>
  <c r="P265" i="101"/>
  <c r="P266" i="101"/>
  <c r="P267" i="101"/>
  <c r="M259" i="101"/>
  <c r="P259" i="101" s="1"/>
  <c r="M260" i="101"/>
  <c r="P260" i="101" s="1"/>
  <c r="M261" i="101"/>
  <c r="P261" i="101" s="1"/>
  <c r="M262" i="101"/>
  <c r="P262" i="101" s="1"/>
  <c r="M263" i="101"/>
  <c r="P263" i="101" s="1"/>
  <c r="M264" i="101"/>
  <c r="P264" i="101" s="1"/>
  <c r="M247" i="101"/>
  <c r="M248" i="101"/>
  <c r="M249" i="101"/>
  <c r="M250" i="101"/>
  <c r="M251" i="101"/>
  <c r="M252" i="101"/>
  <c r="M253" i="101"/>
  <c r="M254" i="101"/>
  <c r="P254" i="101" s="1"/>
  <c r="M255" i="101"/>
  <c r="P255" i="101" s="1"/>
  <c r="M256" i="101"/>
  <c r="P256" i="101" s="1"/>
  <c r="M257" i="101"/>
  <c r="M258" i="101"/>
  <c r="P258" i="101" s="1"/>
  <c r="G245" i="101"/>
  <c r="J245" i="101" s="1"/>
  <c r="G246" i="101"/>
  <c r="J246" i="101" s="1"/>
  <c r="G247" i="101"/>
  <c r="J247" i="101" s="1"/>
  <c r="G248" i="101"/>
  <c r="J248" i="101" s="1"/>
  <c r="G249" i="101"/>
  <c r="J249" i="101" s="1"/>
  <c r="G250" i="101"/>
  <c r="J250" i="101" s="1"/>
  <c r="G251" i="101"/>
  <c r="J251" i="101" s="1"/>
  <c r="G252" i="101"/>
  <c r="J252" i="101" s="1"/>
  <c r="G253" i="101"/>
  <c r="J253" i="101" s="1"/>
  <c r="G254" i="101"/>
  <c r="J254" i="101" s="1"/>
  <c r="G255" i="101"/>
  <c r="J255" i="101" s="1"/>
  <c r="G256" i="101"/>
  <c r="J256" i="101" s="1"/>
  <c r="G257" i="101"/>
  <c r="J257" i="101" s="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259" i="101"/>
  <c r="E260" i="101"/>
  <c r="E261" i="101"/>
  <c r="E262" i="101"/>
  <c r="E263" i="101"/>
  <c r="E264" i="101"/>
  <c r="E265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5" i="101"/>
  <c r="P263" i="100"/>
  <c r="P264" i="100"/>
  <c r="M250" i="100"/>
  <c r="M251" i="100"/>
  <c r="M252" i="100"/>
  <c r="P252" i="100" s="1"/>
  <c r="M253" i="100"/>
  <c r="P253" i="100" s="1"/>
  <c r="M254" i="100"/>
  <c r="P254" i="100" s="1"/>
  <c r="M255" i="100"/>
  <c r="P255" i="100" s="1"/>
  <c r="M256" i="100"/>
  <c r="P256" i="100" s="1"/>
  <c r="M257" i="100"/>
  <c r="P257" i="100" s="1"/>
  <c r="M258" i="100"/>
  <c r="P258" i="100" s="1"/>
  <c r="M259" i="100"/>
  <c r="P259" i="100" s="1"/>
  <c r="M260" i="100"/>
  <c r="P260" i="100" s="1"/>
  <c r="M261" i="100"/>
  <c r="P261" i="100" s="1"/>
  <c r="M262" i="100"/>
  <c r="P262" i="100" s="1"/>
  <c r="J250" i="100"/>
  <c r="J258" i="100"/>
  <c r="J260" i="100"/>
  <c r="G249" i="100"/>
  <c r="J249" i="100" s="1"/>
  <c r="G250" i="100"/>
  <c r="G251" i="100"/>
  <c r="J251" i="100" s="1"/>
  <c r="G252" i="100"/>
  <c r="J252" i="100" s="1"/>
  <c r="G253" i="100"/>
  <c r="J253" i="100" s="1"/>
  <c r="G254" i="100"/>
  <c r="J254" i="100" s="1"/>
  <c r="G255" i="100"/>
  <c r="J255" i="100" s="1"/>
  <c r="G256" i="100"/>
  <c r="J256" i="100" s="1"/>
  <c r="G257" i="100"/>
  <c r="J257" i="100" s="1"/>
  <c r="G258" i="100"/>
  <c r="G259" i="100"/>
  <c r="J259" i="100" s="1"/>
  <c r="G260" i="100"/>
  <c r="G261" i="100"/>
  <c r="J261" i="100" s="1"/>
  <c r="G262" i="100"/>
  <c r="J262" i="100" s="1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G245" i="100" s="1"/>
  <c r="J245" i="100" s="1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259" i="100"/>
  <c r="E260" i="100"/>
  <c r="E261" i="100"/>
  <c r="E262" i="100"/>
  <c r="E263" i="100"/>
  <c r="E264" i="100"/>
  <c r="E265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5" i="100"/>
  <c r="P13" i="98"/>
  <c r="P14" i="98"/>
  <c r="P15" i="98"/>
  <c r="P16" i="98"/>
  <c r="P17" i="98"/>
  <c r="P18" i="98"/>
  <c r="E266" i="99"/>
  <c r="G262" i="101"/>
  <c r="J262" i="101" s="1"/>
  <c r="E265" i="104"/>
  <c r="G257" i="106"/>
  <c r="J257" i="106" s="1"/>
  <c r="E257" i="98"/>
  <c r="E258" i="98"/>
  <c r="E259" i="98"/>
  <c r="E260" i="98"/>
  <c r="E261" i="98"/>
  <c r="E262" i="98"/>
  <c r="G262" i="98" s="1"/>
  <c r="J262" i="98" s="1"/>
  <c r="E262" i="99" s="1"/>
  <c r="G262" i="99" s="1"/>
  <c r="J262" i="99" s="1"/>
  <c r="E263" i="98"/>
  <c r="E264" i="98"/>
  <c r="E265" i="98"/>
  <c r="J263" i="99"/>
  <c r="J264" i="99"/>
  <c r="J265" i="99"/>
  <c r="J263" i="100"/>
  <c r="J264" i="100"/>
  <c r="J265" i="100"/>
  <c r="J263" i="101"/>
  <c r="J264" i="101"/>
  <c r="J265" i="101"/>
  <c r="J265" i="103"/>
  <c r="J264" i="107"/>
  <c r="J265" i="107"/>
  <c r="J263" i="98"/>
  <c r="E263" i="99" s="1"/>
  <c r="J252" i="98"/>
  <c r="E252" i="99" s="1"/>
  <c r="J253" i="98"/>
  <c r="E253" i="99" s="1"/>
  <c r="G257" i="98"/>
  <c r="J257" i="98" s="1"/>
  <c r="E257" i="99" s="1"/>
  <c r="G257" i="99" s="1"/>
  <c r="J257" i="99" s="1"/>
  <c r="G258" i="98"/>
  <c r="J258" i="98" s="1"/>
  <c r="E258" i="99" s="1"/>
  <c r="G258" i="99" s="1"/>
  <c r="J258" i="99" s="1"/>
  <c r="G259" i="98"/>
  <c r="J259" i="98" s="1"/>
  <c r="E259" i="99" s="1"/>
  <c r="G259" i="99" s="1"/>
  <c r="J259" i="99" s="1"/>
  <c r="G260" i="98"/>
  <c r="J260" i="98" s="1"/>
  <c r="E260" i="99" s="1"/>
  <c r="G261" i="98"/>
  <c r="J261" i="98" s="1"/>
  <c r="E261" i="99" s="1"/>
  <c r="G264" i="98"/>
  <c r="J264" i="98" s="1"/>
  <c r="E264" i="99" s="1"/>
  <c r="G265" i="98"/>
  <c r="J265" i="98" s="1"/>
  <c r="E265" i="99" s="1"/>
  <c r="M260" i="98"/>
  <c r="P260" i="98" s="1"/>
  <c r="M261" i="98"/>
  <c r="P261" i="98" s="1"/>
  <c r="M262" i="98"/>
  <c r="P262" i="98" s="1"/>
  <c r="M264" i="98"/>
  <c r="P264" i="98" s="1"/>
  <c r="M265" i="98"/>
  <c r="P265" i="98" s="1"/>
  <c r="M266" i="98"/>
  <c r="P266" i="98" s="1"/>
  <c r="M267" i="98"/>
  <c r="P267" i="98" s="1"/>
  <c r="M256" i="98"/>
  <c r="P256" i="98" s="1"/>
  <c r="M257" i="98"/>
  <c r="P257" i="98" s="1"/>
  <c r="M258" i="98"/>
  <c r="P258" i="98" s="1"/>
  <c r="M259" i="98"/>
  <c r="P259" i="98" s="1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G244" i="98" s="1"/>
  <c r="J244" i="98" s="1"/>
  <c r="E244" i="99" s="1"/>
  <c r="G244" i="99" s="1"/>
  <c r="J244" i="99" s="1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66" i="98"/>
  <c r="E267" i="98"/>
  <c r="E6" i="98"/>
  <c r="E7" i="98"/>
  <c r="E8" i="98"/>
  <c r="E9" i="98"/>
  <c r="E10" i="98"/>
  <c r="E11" i="98"/>
  <c r="E12" i="98"/>
  <c r="E13" i="98"/>
  <c r="E14" i="98"/>
  <c r="E17" i="98"/>
  <c r="E18" i="98"/>
  <c r="E19" i="98"/>
  <c r="E20" i="98"/>
  <c r="E5" i="98"/>
  <c r="J252" i="97"/>
  <c r="J253" i="97"/>
  <c r="R254" i="97"/>
  <c r="R255" i="97"/>
  <c r="R256" i="97"/>
  <c r="R257" i="97"/>
  <c r="R258" i="97"/>
  <c r="R259" i="97"/>
  <c r="R260" i="97"/>
  <c r="R261" i="97"/>
  <c r="R262" i="97"/>
  <c r="R263" i="97"/>
  <c r="R264" i="97"/>
  <c r="R265" i="97"/>
  <c r="R266" i="97"/>
  <c r="R267" i="97"/>
  <c r="M255" i="97"/>
  <c r="P255" i="97" s="1"/>
  <c r="M256" i="97"/>
  <c r="P256" i="97" s="1"/>
  <c r="M257" i="97"/>
  <c r="P257" i="97" s="1"/>
  <c r="M258" i="97"/>
  <c r="P258" i="97" s="1"/>
  <c r="M259" i="97"/>
  <c r="P259" i="97" s="1"/>
  <c r="M260" i="97"/>
  <c r="P260" i="97" s="1"/>
  <c r="M261" i="97"/>
  <c r="P261" i="97" s="1"/>
  <c r="M262" i="97"/>
  <c r="P262" i="97" s="1"/>
  <c r="M263" i="97"/>
  <c r="P263" i="97" s="1"/>
  <c r="M264" i="97"/>
  <c r="P264" i="97" s="1"/>
  <c r="M265" i="97"/>
  <c r="P265" i="97" s="1"/>
  <c r="M266" i="97"/>
  <c r="P266" i="97" s="1"/>
  <c r="M267" i="97"/>
  <c r="P267" i="97" s="1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G247" i="97" s="1"/>
  <c r="J247" i="97" s="1"/>
  <c r="E248" i="97"/>
  <c r="G248" i="97" s="1"/>
  <c r="J248" i="97" s="1"/>
  <c r="E249" i="97"/>
  <c r="E250" i="97"/>
  <c r="G250" i="97" s="1"/>
  <c r="J250" i="97" s="1"/>
  <c r="E251" i="97"/>
  <c r="E252" i="97"/>
  <c r="E253" i="97"/>
  <c r="E254" i="97"/>
  <c r="E255" i="97"/>
  <c r="E256" i="97"/>
  <c r="E257" i="97"/>
  <c r="E258" i="97"/>
  <c r="E259" i="97"/>
  <c r="E260" i="97"/>
  <c r="E261" i="97"/>
  <c r="E262" i="97"/>
  <c r="E263" i="97"/>
  <c r="E264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6" i="97"/>
  <c r="E7" i="97"/>
  <c r="E8" i="97"/>
  <c r="E9" i="97"/>
  <c r="E10" i="97"/>
  <c r="E11" i="97"/>
  <c r="E12" i="97"/>
  <c r="E13" i="97"/>
  <c r="E14" i="97"/>
  <c r="E17" i="97"/>
  <c r="E18" i="97"/>
  <c r="E19" i="97"/>
  <c r="E5" i="97"/>
  <c r="E255" i="96"/>
  <c r="E256" i="96"/>
  <c r="E257" i="96"/>
  <c r="E258" i="96"/>
  <c r="E259" i="96"/>
  <c r="E260" i="96"/>
  <c r="G260" i="96" s="1"/>
  <c r="J260" i="96" s="1"/>
  <c r="E261" i="96"/>
  <c r="G261" i="96" s="1"/>
  <c r="J261" i="96" s="1"/>
  <c r="E262" i="96"/>
  <c r="G262" i="96" s="1"/>
  <c r="J262" i="96" s="1"/>
  <c r="E263" i="96"/>
  <c r="E264" i="96"/>
  <c r="E265" i="96"/>
  <c r="E266" i="96"/>
  <c r="E267" i="96"/>
  <c r="G255" i="96"/>
  <c r="J255" i="96" s="1"/>
  <c r="G256" i="96"/>
  <c r="J256" i="96" s="1"/>
  <c r="G257" i="96"/>
  <c r="J257" i="96" s="1"/>
  <c r="G258" i="96"/>
  <c r="G259" i="96"/>
  <c r="J259" i="96" s="1"/>
  <c r="G263" i="96"/>
  <c r="J263" i="96" s="1"/>
  <c r="G264" i="96"/>
  <c r="J264" i="96" s="1"/>
  <c r="G265" i="96"/>
  <c r="J265" i="96" s="1"/>
  <c r="G266" i="96"/>
  <c r="J266" i="96" s="1"/>
  <c r="G267" i="96"/>
  <c r="J267" i="96" s="1"/>
  <c r="J258" i="96"/>
  <c r="M260" i="96"/>
  <c r="M261" i="96"/>
  <c r="P261" i="96" s="1"/>
  <c r="M262" i="96"/>
  <c r="P262" i="96" s="1"/>
  <c r="M263" i="96"/>
  <c r="P263" i="96" s="1"/>
  <c r="M264" i="96"/>
  <c r="P264" i="96" s="1"/>
  <c r="M265" i="96"/>
  <c r="P265" i="96" s="1"/>
  <c r="M266" i="96"/>
  <c r="P266" i="96" s="1"/>
  <c r="M267" i="96"/>
  <c r="P267" i="96" s="1"/>
  <c r="R266" i="96"/>
  <c r="R267" i="96"/>
  <c r="R250" i="96"/>
  <c r="R251" i="96"/>
  <c r="R252" i="96"/>
  <c r="R253" i="96"/>
  <c r="R254" i="96"/>
  <c r="R255" i="96"/>
  <c r="R256" i="96"/>
  <c r="R257" i="96"/>
  <c r="R258" i="96"/>
  <c r="R259" i="96"/>
  <c r="R260" i="96"/>
  <c r="R261" i="96"/>
  <c r="R262" i="96"/>
  <c r="R263" i="96"/>
  <c r="R264" i="96"/>
  <c r="R265" i="96"/>
  <c r="P256" i="96"/>
  <c r="P257" i="96"/>
  <c r="P258" i="96"/>
  <c r="P260" i="96"/>
  <c r="M247" i="96"/>
  <c r="M248" i="96"/>
  <c r="M249" i="96"/>
  <c r="P249" i="96" s="1"/>
  <c r="M250" i="96"/>
  <c r="P250" i="96" s="1"/>
  <c r="M251" i="96"/>
  <c r="P251" i="96" s="1"/>
  <c r="M252" i="96"/>
  <c r="P252" i="96" s="1"/>
  <c r="M253" i="96"/>
  <c r="P253" i="96" s="1"/>
  <c r="M254" i="96"/>
  <c r="P254" i="96" s="1"/>
  <c r="M255" i="96"/>
  <c r="P255" i="96" s="1"/>
  <c r="M256" i="96"/>
  <c r="M257" i="96"/>
  <c r="M258" i="96"/>
  <c r="M259" i="96"/>
  <c r="P259" i="96" s="1"/>
  <c r="G248" i="96"/>
  <c r="J248" i="96" s="1"/>
  <c r="G249" i="96"/>
  <c r="J249" i="96" s="1"/>
  <c r="G250" i="96"/>
  <c r="J250" i="96" s="1"/>
  <c r="G251" i="96"/>
  <c r="J251" i="96" s="1"/>
  <c r="G252" i="96"/>
  <c r="J252" i="96" s="1"/>
  <c r="G253" i="96"/>
  <c r="J253" i="96" s="1"/>
  <c r="G254" i="96"/>
  <c r="J254" i="96" s="1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6" i="96"/>
  <c r="E7" i="96"/>
  <c r="E8" i="96"/>
  <c r="E9" i="96"/>
  <c r="E10" i="96"/>
  <c r="E11" i="96"/>
  <c r="E12" i="96"/>
  <c r="E13" i="96"/>
  <c r="E14" i="96"/>
  <c r="E17" i="96"/>
  <c r="E18" i="96"/>
  <c r="E5" i="96"/>
  <c r="J252" i="95"/>
  <c r="J253" i="95"/>
  <c r="P266" i="95"/>
  <c r="P267" i="95"/>
  <c r="R254" i="95"/>
  <c r="R255" i="95"/>
  <c r="R256" i="95"/>
  <c r="R257" i="95"/>
  <c r="R258" i="95"/>
  <c r="R259" i="95"/>
  <c r="R260" i="95"/>
  <c r="R261" i="95"/>
  <c r="R262" i="95"/>
  <c r="R263" i="95"/>
  <c r="R264" i="95"/>
  <c r="R265" i="95"/>
  <c r="R266" i="95"/>
  <c r="R267" i="95"/>
  <c r="P255" i="95"/>
  <c r="P256" i="95"/>
  <c r="M252" i="95"/>
  <c r="M253" i="95"/>
  <c r="M254" i="95"/>
  <c r="P254" i="95" s="1"/>
  <c r="M255" i="95"/>
  <c r="M256" i="95"/>
  <c r="M257" i="95"/>
  <c r="P257" i="95" s="1"/>
  <c r="M258" i="95"/>
  <c r="P258" i="95" s="1"/>
  <c r="M259" i="95"/>
  <c r="P259" i="95" s="1"/>
  <c r="M260" i="95"/>
  <c r="P260" i="95" s="1"/>
  <c r="M261" i="95"/>
  <c r="P261" i="95" s="1"/>
  <c r="M262" i="95"/>
  <c r="P262" i="95" s="1"/>
  <c r="M263" i="95"/>
  <c r="P263" i="95" s="1"/>
  <c r="M264" i="95"/>
  <c r="P264" i="95" s="1"/>
  <c r="M265" i="95"/>
  <c r="P265" i="95" s="1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G245" i="95" s="1"/>
  <c r="J245" i="95" s="1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260" i="95"/>
  <c r="E261" i="95"/>
  <c r="E262" i="95"/>
  <c r="E263" i="95"/>
  <c r="E264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5" i="95"/>
  <c r="P94" i="94"/>
  <c r="P264" i="94"/>
  <c r="P265" i="94"/>
  <c r="P266" i="94"/>
  <c r="P267" i="94"/>
  <c r="G245" i="94"/>
  <c r="J245" i="94" s="1"/>
  <c r="G246" i="94"/>
  <c r="J246" i="94" s="1"/>
  <c r="G247" i="94"/>
  <c r="J247" i="94" s="1"/>
  <c r="G248" i="94"/>
  <c r="J248" i="94" s="1"/>
  <c r="G249" i="94"/>
  <c r="J249" i="94" s="1"/>
  <c r="G250" i="94"/>
  <c r="J250" i="94" s="1"/>
  <c r="G251" i="94"/>
  <c r="J251" i="94" s="1"/>
  <c r="G252" i="94"/>
  <c r="J252" i="94" s="1"/>
  <c r="G253" i="94"/>
  <c r="J253" i="94" s="1"/>
  <c r="G254" i="94"/>
  <c r="J254" i="94" s="1"/>
  <c r="G255" i="94"/>
  <c r="R252" i="94"/>
  <c r="R253" i="94"/>
  <c r="R254" i="94"/>
  <c r="R255" i="94"/>
  <c r="R256" i="94"/>
  <c r="R257" i="94"/>
  <c r="R258" i="94"/>
  <c r="R259" i="94"/>
  <c r="R260" i="94"/>
  <c r="R261" i="94"/>
  <c r="R262" i="94"/>
  <c r="R263" i="94"/>
  <c r="M252" i="94"/>
  <c r="P252" i="94" s="1"/>
  <c r="M253" i="94"/>
  <c r="P253" i="94" s="1"/>
  <c r="M254" i="94"/>
  <c r="P254" i="94" s="1"/>
  <c r="M255" i="94"/>
  <c r="P255" i="94" s="1"/>
  <c r="M256" i="94"/>
  <c r="P256" i="94" s="1"/>
  <c r="M257" i="94"/>
  <c r="P257" i="94" s="1"/>
  <c r="M258" i="94"/>
  <c r="P258" i="94" s="1"/>
  <c r="M259" i="94"/>
  <c r="P259" i="94" s="1"/>
  <c r="M260" i="94"/>
  <c r="P260" i="94" s="1"/>
  <c r="M261" i="94"/>
  <c r="P261" i="94" s="1"/>
  <c r="M262" i="94"/>
  <c r="P262" i="94" s="1"/>
  <c r="M263" i="94"/>
  <c r="P263" i="94" s="1"/>
  <c r="F20" i="94"/>
  <c r="F21" i="94"/>
  <c r="F22" i="94"/>
  <c r="F23" i="94"/>
  <c r="F24" i="94"/>
  <c r="F25" i="94"/>
  <c r="F26" i="94"/>
  <c r="F27" i="94"/>
  <c r="F27" i="8" s="1"/>
  <c r="F28" i="94"/>
  <c r="F29" i="94"/>
  <c r="F30" i="94"/>
  <c r="F31" i="94"/>
  <c r="F32" i="94"/>
  <c r="F33" i="94"/>
  <c r="F34" i="94"/>
  <c r="F35" i="94"/>
  <c r="F35" i="8" s="1"/>
  <c r="F36" i="94"/>
  <c r="F37" i="94"/>
  <c r="F38" i="94"/>
  <c r="F39" i="94"/>
  <c r="F40" i="94"/>
  <c r="F41" i="94"/>
  <c r="F42" i="94"/>
  <c r="F43" i="94"/>
  <c r="F43" i="8" s="1"/>
  <c r="F44" i="94"/>
  <c r="F45" i="94"/>
  <c r="F46" i="94"/>
  <c r="F47" i="94"/>
  <c r="F48" i="94"/>
  <c r="F49" i="94"/>
  <c r="F50" i="94"/>
  <c r="F51" i="94"/>
  <c r="F51" i="8" s="1"/>
  <c r="F52" i="94"/>
  <c r="F53" i="94"/>
  <c r="F54" i="94"/>
  <c r="F55" i="94"/>
  <c r="F56" i="94"/>
  <c r="F57" i="94"/>
  <c r="F58" i="94"/>
  <c r="F59" i="94"/>
  <c r="F59" i="8" s="1"/>
  <c r="F60" i="94"/>
  <c r="F61" i="94"/>
  <c r="F62" i="94"/>
  <c r="F63" i="94"/>
  <c r="F64" i="94"/>
  <c r="F65" i="94"/>
  <c r="F66" i="94"/>
  <c r="F67" i="94"/>
  <c r="F67" i="8" s="1"/>
  <c r="F68" i="94"/>
  <c r="F69" i="94"/>
  <c r="F70" i="94"/>
  <c r="F71" i="94"/>
  <c r="F72" i="94"/>
  <c r="F73" i="94"/>
  <c r="F74" i="94"/>
  <c r="F75" i="94"/>
  <c r="F75" i="8" s="1"/>
  <c r="G75" i="8" s="1"/>
  <c r="F76" i="94"/>
  <c r="F77" i="94"/>
  <c r="F78" i="94"/>
  <c r="F79" i="94"/>
  <c r="F80" i="94"/>
  <c r="F81" i="94"/>
  <c r="F82" i="94"/>
  <c r="F83" i="94"/>
  <c r="F83" i="8" s="1"/>
  <c r="G83" i="8" s="1"/>
  <c r="F84" i="94"/>
  <c r="F85" i="94"/>
  <c r="F86" i="94"/>
  <c r="F87" i="94"/>
  <c r="F88" i="94"/>
  <c r="F89" i="94"/>
  <c r="F90" i="94"/>
  <c r="F91" i="94"/>
  <c r="F91" i="8" s="1"/>
  <c r="F92" i="94"/>
  <c r="F93" i="94"/>
  <c r="F94" i="94"/>
  <c r="F95" i="94"/>
  <c r="F96" i="94"/>
  <c r="F97" i="94"/>
  <c r="F98" i="94"/>
  <c r="F99" i="94"/>
  <c r="F99" i="8" s="1"/>
  <c r="F100" i="94"/>
  <c r="F101" i="94"/>
  <c r="F102" i="94"/>
  <c r="F103" i="94"/>
  <c r="F104" i="94"/>
  <c r="F105" i="94"/>
  <c r="F106" i="94"/>
  <c r="F107" i="94"/>
  <c r="F107" i="8" s="1"/>
  <c r="G107" i="8" s="1"/>
  <c r="F108" i="94"/>
  <c r="F109" i="94"/>
  <c r="F110" i="94"/>
  <c r="F111" i="94"/>
  <c r="F112" i="94"/>
  <c r="F113" i="94"/>
  <c r="F114" i="94"/>
  <c r="F115" i="94"/>
  <c r="F115" i="8" s="1"/>
  <c r="G115" i="8" s="1"/>
  <c r="F116" i="94"/>
  <c r="F117" i="94"/>
  <c r="F118" i="94"/>
  <c r="F119" i="94"/>
  <c r="F120" i="94"/>
  <c r="F121" i="94"/>
  <c r="F122" i="94"/>
  <c r="F123" i="94"/>
  <c r="F123" i="8" s="1"/>
  <c r="G123" i="8" s="1"/>
  <c r="F124" i="94"/>
  <c r="F125" i="94"/>
  <c r="F126" i="94"/>
  <c r="F127" i="94"/>
  <c r="F128" i="94"/>
  <c r="F129" i="94"/>
  <c r="F130" i="94"/>
  <c r="F131" i="94"/>
  <c r="F131" i="8" s="1"/>
  <c r="F132" i="94"/>
  <c r="F133" i="94"/>
  <c r="F134" i="94"/>
  <c r="F135" i="94"/>
  <c r="F136" i="94"/>
  <c r="F137" i="94"/>
  <c r="F138" i="94"/>
  <c r="F139" i="94"/>
  <c r="F139" i="8" s="1"/>
  <c r="F140" i="94"/>
  <c r="F141" i="94"/>
  <c r="F142" i="94"/>
  <c r="F143" i="94"/>
  <c r="F144" i="94"/>
  <c r="F145" i="94"/>
  <c r="F146" i="94"/>
  <c r="F147" i="94"/>
  <c r="F147" i="8" s="1"/>
  <c r="G147" i="8" s="1"/>
  <c r="F148" i="94"/>
  <c r="F149" i="94"/>
  <c r="F150" i="94"/>
  <c r="F151" i="94"/>
  <c r="F152" i="94"/>
  <c r="F153" i="94"/>
  <c r="F154" i="94"/>
  <c r="F155" i="94"/>
  <c r="F155" i="8" s="1"/>
  <c r="G155" i="8" s="1"/>
  <c r="F156" i="94"/>
  <c r="F157" i="94"/>
  <c r="F158" i="94"/>
  <c r="F159" i="94"/>
  <c r="F160" i="94"/>
  <c r="F161" i="94"/>
  <c r="F162" i="94"/>
  <c r="F163" i="94"/>
  <c r="F163" i="8" s="1"/>
  <c r="F164" i="94"/>
  <c r="F165" i="94"/>
  <c r="F166" i="94"/>
  <c r="F167" i="94"/>
  <c r="F168" i="94"/>
  <c r="F169" i="94"/>
  <c r="F170" i="94"/>
  <c r="F171" i="94"/>
  <c r="F171" i="8" s="1"/>
  <c r="F172" i="94"/>
  <c r="F173" i="94"/>
  <c r="F174" i="94"/>
  <c r="F175" i="94"/>
  <c r="F176" i="94"/>
  <c r="F177" i="94"/>
  <c r="F178" i="94"/>
  <c r="F179" i="94"/>
  <c r="F179" i="8" s="1"/>
  <c r="F180" i="94"/>
  <c r="F181" i="94"/>
  <c r="F182" i="94"/>
  <c r="F183" i="94"/>
  <c r="F184" i="94"/>
  <c r="F185" i="94"/>
  <c r="F186" i="94"/>
  <c r="F187" i="94"/>
  <c r="F187" i="8" s="1"/>
  <c r="G187" i="8" s="1"/>
  <c r="F188" i="94"/>
  <c r="F189" i="94"/>
  <c r="F190" i="94"/>
  <c r="F191" i="94"/>
  <c r="F192" i="94"/>
  <c r="F193" i="94"/>
  <c r="F194" i="94"/>
  <c r="F195" i="94"/>
  <c r="F195" i="8" s="1"/>
  <c r="F196" i="94"/>
  <c r="F197" i="94"/>
  <c r="F198" i="94"/>
  <c r="F199" i="94"/>
  <c r="F200" i="94"/>
  <c r="F201" i="94"/>
  <c r="F202" i="94"/>
  <c r="F203" i="94"/>
  <c r="F203" i="8" s="1"/>
  <c r="F204" i="94"/>
  <c r="F205" i="94"/>
  <c r="F206" i="94"/>
  <c r="F207" i="94"/>
  <c r="F208" i="94"/>
  <c r="F209" i="94"/>
  <c r="F210" i="94"/>
  <c r="F211" i="94"/>
  <c r="F211" i="8" s="1"/>
  <c r="F212" i="94"/>
  <c r="F213" i="94"/>
  <c r="F214" i="94"/>
  <c r="F215" i="94"/>
  <c r="F216" i="94"/>
  <c r="F217" i="94"/>
  <c r="F218" i="94"/>
  <c r="F219" i="94"/>
  <c r="F219" i="8" s="1"/>
  <c r="F220" i="94"/>
  <c r="F221" i="94"/>
  <c r="F222" i="94"/>
  <c r="F223" i="94"/>
  <c r="F224" i="94"/>
  <c r="F225" i="94"/>
  <c r="F226" i="94"/>
  <c r="F227" i="8"/>
  <c r="F228" i="94"/>
  <c r="F229" i="94"/>
  <c r="F230" i="94"/>
  <c r="F231" i="94"/>
  <c r="F232" i="94"/>
  <c r="F233" i="94"/>
  <c r="F234" i="94"/>
  <c r="F235" i="94"/>
  <c r="F235" i="8" s="1"/>
  <c r="F236" i="94"/>
  <c r="F237" i="94"/>
  <c r="F238" i="94"/>
  <c r="F239" i="94"/>
  <c r="F240" i="94"/>
  <c r="F241" i="94"/>
  <c r="F242" i="94"/>
  <c r="F243" i="94"/>
  <c r="G243" i="94" s="1"/>
  <c r="J243" i="94" s="1"/>
  <c r="F244" i="94"/>
  <c r="F245" i="94"/>
  <c r="F246" i="94"/>
  <c r="F247" i="94"/>
  <c r="F248" i="94"/>
  <c r="F250" i="94"/>
  <c r="F251" i="94"/>
  <c r="F251" i="8" s="1"/>
  <c r="F252" i="94"/>
  <c r="F253" i="94"/>
  <c r="F254" i="94"/>
  <c r="F255" i="94"/>
  <c r="F256" i="94"/>
  <c r="F257" i="94"/>
  <c r="F258" i="94"/>
  <c r="F259" i="94"/>
  <c r="F259" i="8" s="1"/>
  <c r="F260" i="94"/>
  <c r="F261" i="94"/>
  <c r="F262" i="94"/>
  <c r="F263" i="94"/>
  <c r="F264" i="94"/>
  <c r="F6" i="94"/>
  <c r="F7" i="94"/>
  <c r="F8" i="94"/>
  <c r="F9" i="94"/>
  <c r="F10" i="94"/>
  <c r="F11" i="94"/>
  <c r="F12" i="94"/>
  <c r="F13" i="94"/>
  <c r="F13" i="8" s="1"/>
  <c r="G13" i="8" s="1"/>
  <c r="F14" i="94"/>
  <c r="F15" i="94"/>
  <c r="F16" i="94"/>
  <c r="F17" i="94"/>
  <c r="F18" i="94"/>
  <c r="F19" i="94"/>
  <c r="F5" i="94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G248" i="93" s="1"/>
  <c r="J248" i="93" s="1"/>
  <c r="E249" i="93"/>
  <c r="E250" i="93"/>
  <c r="E251" i="93"/>
  <c r="E252" i="93"/>
  <c r="E253" i="93"/>
  <c r="E254" i="93"/>
  <c r="E255" i="93"/>
  <c r="E256" i="93"/>
  <c r="G256" i="93" s="1"/>
  <c r="J256" i="93" s="1"/>
  <c r="E257" i="93"/>
  <c r="E258" i="93"/>
  <c r="G258" i="93" s="1"/>
  <c r="J258" i="93" s="1"/>
  <c r="E259" i="93"/>
  <c r="E260" i="93"/>
  <c r="E261" i="93"/>
  <c r="E262" i="93"/>
  <c r="E263" i="93"/>
  <c r="E264" i="93"/>
  <c r="G264" i="93" s="1"/>
  <c r="J264" i="93" s="1"/>
  <c r="E265" i="93"/>
  <c r="E266" i="93"/>
  <c r="G266" i="93" s="1"/>
  <c r="J266" i="93" s="1"/>
  <c r="E267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5" i="93"/>
  <c r="R253" i="92"/>
  <c r="R254" i="92"/>
  <c r="R255" i="92"/>
  <c r="R256" i="92"/>
  <c r="R257" i="92"/>
  <c r="R258" i="92"/>
  <c r="R259" i="92"/>
  <c r="R260" i="92"/>
  <c r="R261" i="92"/>
  <c r="R262" i="92"/>
  <c r="R263" i="92"/>
  <c r="R264" i="92"/>
  <c r="R265" i="92"/>
  <c r="R266" i="92"/>
  <c r="R267" i="92"/>
  <c r="P267" i="92"/>
  <c r="M250" i="92"/>
  <c r="P250" i="92" s="1"/>
  <c r="M251" i="92"/>
  <c r="P251" i="92" s="1"/>
  <c r="M252" i="92"/>
  <c r="P252" i="92" s="1"/>
  <c r="M253" i="92"/>
  <c r="P253" i="92" s="1"/>
  <c r="M254" i="92"/>
  <c r="P254" i="92" s="1"/>
  <c r="M255" i="92"/>
  <c r="P255" i="92" s="1"/>
  <c r="M256" i="92"/>
  <c r="P256" i="92" s="1"/>
  <c r="M257" i="92"/>
  <c r="P257" i="92" s="1"/>
  <c r="M258" i="92"/>
  <c r="P258" i="92" s="1"/>
  <c r="M259" i="92"/>
  <c r="P259" i="92" s="1"/>
  <c r="M260" i="92"/>
  <c r="P260" i="92" s="1"/>
  <c r="M261" i="92"/>
  <c r="P261" i="92" s="1"/>
  <c r="M262" i="92"/>
  <c r="P262" i="92" s="1"/>
  <c r="M263" i="92"/>
  <c r="P263" i="92" s="1"/>
  <c r="M264" i="92"/>
  <c r="P264" i="92" s="1"/>
  <c r="M265" i="92"/>
  <c r="M266" i="92"/>
  <c r="P266" i="92" s="1"/>
  <c r="M267" i="92"/>
  <c r="E250" i="92"/>
  <c r="G250" i="92" s="1"/>
  <c r="J250" i="92" s="1"/>
  <c r="E251" i="92"/>
  <c r="G251" i="92" s="1"/>
  <c r="J251" i="92" s="1"/>
  <c r="E252" i="92"/>
  <c r="E253" i="92"/>
  <c r="E254" i="92"/>
  <c r="E255" i="92"/>
  <c r="G255" i="92" s="1"/>
  <c r="J255" i="92" s="1"/>
  <c r="E256" i="92"/>
  <c r="E257" i="92"/>
  <c r="G257" i="92" s="1"/>
  <c r="J257" i="92" s="1"/>
  <c r="E258" i="92"/>
  <c r="G258" i="92" s="1"/>
  <c r="J258" i="92" s="1"/>
  <c r="E259" i="92"/>
  <c r="G259" i="92" s="1"/>
  <c r="J259" i="92" s="1"/>
  <c r="E260" i="92"/>
  <c r="E261" i="92"/>
  <c r="E262" i="92"/>
  <c r="E263" i="92"/>
  <c r="G263" i="92" s="1"/>
  <c r="J263" i="92" s="1"/>
  <c r="E264" i="92"/>
  <c r="E265" i="92"/>
  <c r="G265" i="92" s="1"/>
  <c r="J265" i="92" s="1"/>
  <c r="E266" i="92"/>
  <c r="G266" i="92" s="1"/>
  <c r="J266" i="92" s="1"/>
  <c r="E267" i="92"/>
  <c r="G267" i="92" s="1"/>
  <c r="J267" i="92" s="1"/>
  <c r="G249" i="92"/>
  <c r="J249" i="92" s="1"/>
  <c r="G252" i="92"/>
  <c r="G253" i="92"/>
  <c r="J253" i="92" s="1"/>
  <c r="G254" i="92"/>
  <c r="J254" i="92" s="1"/>
  <c r="G256" i="92"/>
  <c r="J256" i="92" s="1"/>
  <c r="G260" i="92"/>
  <c r="G261" i="92"/>
  <c r="J261" i="92" s="1"/>
  <c r="G262" i="92"/>
  <c r="J262" i="92" s="1"/>
  <c r="G264" i="92"/>
  <c r="J264" i="92" s="1"/>
  <c r="J252" i="92"/>
  <c r="J260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G244" i="92" s="1"/>
  <c r="J244" i="92" s="1"/>
  <c r="E245" i="92"/>
  <c r="G245" i="92" s="1"/>
  <c r="J245" i="92" s="1"/>
  <c r="E246" i="92"/>
  <c r="E247" i="92"/>
  <c r="E248" i="92"/>
  <c r="E249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5" i="92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P258" i="8" s="1"/>
  <c r="K259" i="8"/>
  <c r="P259" i="8" s="1"/>
  <c r="K260" i="8"/>
  <c r="P260" i="8" s="1"/>
  <c r="P262" i="8"/>
  <c r="K266" i="8"/>
  <c r="P266" i="8" s="1"/>
  <c r="K267" i="8"/>
  <c r="P267" i="8" s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5" i="8"/>
  <c r="I266" i="8"/>
  <c r="I26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5" i="8"/>
  <c r="H266" i="8"/>
  <c r="H267" i="8"/>
  <c r="H26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F25" i="8"/>
  <c r="F26" i="8"/>
  <c r="F28" i="8"/>
  <c r="F29" i="8"/>
  <c r="F30" i="8"/>
  <c r="F31" i="8"/>
  <c r="F32" i="8"/>
  <c r="G32" i="8" s="1"/>
  <c r="F33" i="8"/>
  <c r="F34" i="8"/>
  <c r="F36" i="8"/>
  <c r="F37" i="8"/>
  <c r="F38" i="8"/>
  <c r="F39" i="8"/>
  <c r="F40" i="8"/>
  <c r="G40" i="8" s="1"/>
  <c r="F41" i="8"/>
  <c r="F42" i="8"/>
  <c r="F44" i="8"/>
  <c r="F45" i="8"/>
  <c r="F46" i="8"/>
  <c r="F47" i="8"/>
  <c r="F48" i="8"/>
  <c r="G48" i="8" s="1"/>
  <c r="F49" i="8"/>
  <c r="F50" i="8"/>
  <c r="G50" i="8" s="1"/>
  <c r="F52" i="8"/>
  <c r="F53" i="8"/>
  <c r="F54" i="8"/>
  <c r="F55" i="8"/>
  <c r="F56" i="8"/>
  <c r="G56" i="8" s="1"/>
  <c r="F57" i="8"/>
  <c r="F58" i="8"/>
  <c r="G58" i="8" s="1"/>
  <c r="F60" i="8"/>
  <c r="F61" i="8"/>
  <c r="F62" i="8"/>
  <c r="F63" i="8"/>
  <c r="F64" i="8"/>
  <c r="G64" i="8" s="1"/>
  <c r="F65" i="8"/>
  <c r="F66" i="8"/>
  <c r="G66" i="8" s="1"/>
  <c r="F68" i="8"/>
  <c r="F69" i="8"/>
  <c r="F70" i="8"/>
  <c r="F71" i="8"/>
  <c r="F72" i="8"/>
  <c r="G72" i="8" s="1"/>
  <c r="F73" i="8"/>
  <c r="F74" i="8"/>
  <c r="G74" i="8" s="1"/>
  <c r="F76" i="8"/>
  <c r="F77" i="8"/>
  <c r="F78" i="8"/>
  <c r="F79" i="8"/>
  <c r="F80" i="8"/>
  <c r="G80" i="8" s="1"/>
  <c r="F81" i="8"/>
  <c r="F82" i="8"/>
  <c r="G82" i="8" s="1"/>
  <c r="F84" i="8"/>
  <c r="F85" i="8"/>
  <c r="F86" i="8"/>
  <c r="F87" i="8"/>
  <c r="F88" i="8"/>
  <c r="F89" i="8"/>
  <c r="F90" i="8"/>
  <c r="G90" i="8" s="1"/>
  <c r="F92" i="8"/>
  <c r="F93" i="8"/>
  <c r="F94" i="8"/>
  <c r="F95" i="8"/>
  <c r="F96" i="8"/>
  <c r="G96" i="8" s="1"/>
  <c r="F97" i="8"/>
  <c r="F98" i="8"/>
  <c r="G98" i="8" s="1"/>
  <c r="F100" i="8"/>
  <c r="F101" i="8"/>
  <c r="F102" i="8"/>
  <c r="F103" i="8"/>
  <c r="F104" i="8"/>
  <c r="G104" i="8" s="1"/>
  <c r="F105" i="8"/>
  <c r="F106" i="8"/>
  <c r="G106" i="8" s="1"/>
  <c r="F108" i="8"/>
  <c r="F109" i="8"/>
  <c r="F110" i="8"/>
  <c r="F111" i="8"/>
  <c r="F112" i="8"/>
  <c r="G112" i="8" s="1"/>
  <c r="F113" i="8"/>
  <c r="F114" i="8"/>
  <c r="F116" i="8"/>
  <c r="F117" i="8"/>
  <c r="F118" i="8"/>
  <c r="F119" i="8"/>
  <c r="F120" i="8"/>
  <c r="G120" i="8" s="1"/>
  <c r="F121" i="8"/>
  <c r="F122" i="8"/>
  <c r="F124" i="8"/>
  <c r="F125" i="8"/>
  <c r="F126" i="8"/>
  <c r="F127" i="8"/>
  <c r="F128" i="8"/>
  <c r="G128" i="8" s="1"/>
  <c r="F129" i="8"/>
  <c r="F130" i="8"/>
  <c r="G130" i="8" s="1"/>
  <c r="F132" i="8"/>
  <c r="F133" i="8"/>
  <c r="F134" i="8"/>
  <c r="F135" i="8"/>
  <c r="F136" i="8"/>
  <c r="G136" i="8" s="1"/>
  <c r="F137" i="8"/>
  <c r="F138" i="8"/>
  <c r="G138" i="8" s="1"/>
  <c r="F140" i="8"/>
  <c r="F141" i="8"/>
  <c r="F142" i="8"/>
  <c r="F143" i="8"/>
  <c r="F144" i="8"/>
  <c r="F145" i="8"/>
  <c r="F146" i="8"/>
  <c r="F148" i="8"/>
  <c r="F149" i="8"/>
  <c r="F150" i="8"/>
  <c r="F151" i="8"/>
  <c r="F152" i="8"/>
  <c r="F153" i="8"/>
  <c r="F154" i="8"/>
  <c r="F156" i="8"/>
  <c r="F157" i="8"/>
  <c r="F158" i="8"/>
  <c r="F159" i="8"/>
  <c r="F160" i="8"/>
  <c r="F161" i="8"/>
  <c r="F162" i="8"/>
  <c r="G162" i="8" s="1"/>
  <c r="F164" i="8"/>
  <c r="F165" i="8"/>
  <c r="F166" i="8"/>
  <c r="F167" i="8"/>
  <c r="F168" i="8"/>
  <c r="F169" i="8"/>
  <c r="F170" i="8"/>
  <c r="G170" i="8" s="1"/>
  <c r="F172" i="8"/>
  <c r="F173" i="8"/>
  <c r="F174" i="8"/>
  <c r="F175" i="8"/>
  <c r="F176" i="8"/>
  <c r="F177" i="8"/>
  <c r="F178" i="8"/>
  <c r="G178" i="8" s="1"/>
  <c r="F180" i="8"/>
  <c r="F181" i="8"/>
  <c r="F182" i="8"/>
  <c r="F183" i="8"/>
  <c r="F184" i="8"/>
  <c r="F185" i="8"/>
  <c r="F186" i="8"/>
  <c r="F188" i="8"/>
  <c r="F189" i="8"/>
  <c r="F190" i="8"/>
  <c r="F191" i="8"/>
  <c r="F192" i="8"/>
  <c r="F193" i="8"/>
  <c r="F194" i="8"/>
  <c r="F196" i="8"/>
  <c r="F197" i="8"/>
  <c r="F198" i="8"/>
  <c r="F199" i="8"/>
  <c r="F200" i="8"/>
  <c r="F201" i="8"/>
  <c r="F202" i="8"/>
  <c r="G202" i="8" s="1"/>
  <c r="F204" i="8"/>
  <c r="F205" i="8"/>
  <c r="F206" i="8"/>
  <c r="F207" i="8"/>
  <c r="F208" i="8"/>
  <c r="F209" i="8"/>
  <c r="F210" i="8"/>
  <c r="G210" i="8" s="1"/>
  <c r="F212" i="8"/>
  <c r="F213" i="8"/>
  <c r="F214" i="8"/>
  <c r="F215" i="8"/>
  <c r="F216" i="8"/>
  <c r="F217" i="8"/>
  <c r="F218" i="8"/>
  <c r="F220" i="8"/>
  <c r="F221" i="8"/>
  <c r="F222" i="8"/>
  <c r="F223" i="8"/>
  <c r="F224" i="8"/>
  <c r="F225" i="8"/>
  <c r="F226" i="8"/>
  <c r="F228" i="8"/>
  <c r="F229" i="8"/>
  <c r="F230" i="8"/>
  <c r="F231" i="8"/>
  <c r="F232" i="8"/>
  <c r="F233" i="8"/>
  <c r="F234" i="8"/>
  <c r="G234" i="8" s="1"/>
  <c r="F236" i="8"/>
  <c r="F237" i="8"/>
  <c r="F238" i="8"/>
  <c r="F239" i="8"/>
  <c r="G239" i="8" s="1"/>
  <c r="F240" i="8"/>
  <c r="F241" i="8"/>
  <c r="F242" i="8"/>
  <c r="G242" i="8" s="1"/>
  <c r="F244" i="8"/>
  <c r="F245" i="8"/>
  <c r="F246" i="8"/>
  <c r="F247" i="8"/>
  <c r="G247" i="8" s="1"/>
  <c r="F248" i="8"/>
  <c r="F249" i="8"/>
  <c r="F250" i="8"/>
  <c r="F252" i="8"/>
  <c r="F253" i="8"/>
  <c r="F254" i="8"/>
  <c r="F255" i="8"/>
  <c r="F256" i="8"/>
  <c r="F257" i="8"/>
  <c r="F258" i="8"/>
  <c r="F260" i="8"/>
  <c r="F266" i="8"/>
  <c r="G266" i="8" s="1"/>
  <c r="F267" i="8"/>
  <c r="F6" i="8"/>
  <c r="F7" i="8"/>
  <c r="F8" i="8"/>
  <c r="F9" i="8"/>
  <c r="F10" i="8"/>
  <c r="F11" i="8"/>
  <c r="F12" i="8"/>
  <c r="G12" i="8" s="1"/>
  <c r="F14" i="8"/>
  <c r="G14" i="8" s="1"/>
  <c r="F15" i="8"/>
  <c r="F16" i="8"/>
  <c r="F17" i="8"/>
  <c r="F18" i="8"/>
  <c r="F19" i="8"/>
  <c r="F20" i="8"/>
  <c r="G20" i="8" s="1"/>
  <c r="F21" i="8"/>
  <c r="G21" i="8" s="1"/>
  <c r="F22" i="8"/>
  <c r="F23" i="8"/>
  <c r="G23" i="8" s="1"/>
  <c r="F24" i="8"/>
  <c r="G24" i="8" s="1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5" i="8"/>
  <c r="E266" i="8"/>
  <c r="E26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G262" i="107"/>
  <c r="J262" i="107" s="1"/>
  <c r="G262" i="97"/>
  <c r="J262" i="97" s="1"/>
  <c r="G262" i="95"/>
  <c r="J262" i="95" s="1"/>
  <c r="E262" i="94"/>
  <c r="G262" i="94" s="1"/>
  <c r="J262" i="94" s="1"/>
  <c r="G250" i="93"/>
  <c r="G251" i="93"/>
  <c r="J251" i="93" s="1"/>
  <c r="G252" i="93"/>
  <c r="J252" i="93" s="1"/>
  <c r="G253" i="93"/>
  <c r="J253" i="93" s="1"/>
  <c r="G254" i="93"/>
  <c r="J254" i="93" s="1"/>
  <c r="G255" i="93"/>
  <c r="J255" i="93" s="1"/>
  <c r="G257" i="93"/>
  <c r="J257" i="93" s="1"/>
  <c r="G259" i="93"/>
  <c r="J259" i="93" s="1"/>
  <c r="G260" i="93"/>
  <c r="J260" i="93" s="1"/>
  <c r="G261" i="93"/>
  <c r="J261" i="93" s="1"/>
  <c r="G262" i="93"/>
  <c r="J262" i="93" s="1"/>
  <c r="G263" i="93"/>
  <c r="J263" i="93" s="1"/>
  <c r="G265" i="93"/>
  <c r="J265" i="93" s="1"/>
  <c r="G267" i="93"/>
  <c r="P257" i="93"/>
  <c r="P261" i="93"/>
  <c r="M254" i="93"/>
  <c r="M255" i="93"/>
  <c r="M256" i="93"/>
  <c r="P256" i="93" s="1"/>
  <c r="M257" i="93"/>
  <c r="M258" i="93"/>
  <c r="P258" i="93" s="1"/>
  <c r="M259" i="93"/>
  <c r="P259" i="93" s="1"/>
  <c r="M260" i="93"/>
  <c r="P260" i="93" s="1"/>
  <c r="M261" i="93"/>
  <c r="P262" i="93"/>
  <c r="M263" i="93"/>
  <c r="P263" i="93" s="1"/>
  <c r="M264" i="93"/>
  <c r="M265" i="93"/>
  <c r="P265" i="93" s="1"/>
  <c r="M266" i="93"/>
  <c r="P266" i="93" s="1"/>
  <c r="M267" i="93"/>
  <c r="P267" i="93" s="1"/>
  <c r="E259" i="94"/>
  <c r="E258" i="94"/>
  <c r="G258" i="94" s="1"/>
  <c r="J258" i="94" s="1"/>
  <c r="E257" i="94"/>
  <c r="G257" i="94" s="1"/>
  <c r="J257" i="94" s="1"/>
  <c r="G259" i="95"/>
  <c r="J259" i="95" s="1"/>
  <c r="G258" i="95"/>
  <c r="J258" i="95" s="1"/>
  <c r="G257" i="95"/>
  <c r="J257" i="95" s="1"/>
  <c r="G259" i="97"/>
  <c r="J259" i="97" s="1"/>
  <c r="G258" i="97"/>
  <c r="J258" i="97" s="1"/>
  <c r="G257" i="97"/>
  <c r="J257" i="97" s="1"/>
  <c r="G259" i="101"/>
  <c r="J259" i="101" s="1"/>
  <c r="G258" i="101"/>
  <c r="J258" i="101" s="1"/>
  <c r="G259" i="106"/>
  <c r="J259" i="106" s="1"/>
  <c r="G258" i="106"/>
  <c r="J258" i="106" s="1"/>
  <c r="G259" i="107"/>
  <c r="J259" i="107" s="1"/>
  <c r="G257" i="107"/>
  <c r="J257" i="107" s="1"/>
  <c r="M256" i="91"/>
  <c r="M257" i="91"/>
  <c r="M258" i="91"/>
  <c r="M259" i="91"/>
  <c r="M260" i="91"/>
  <c r="M261" i="91"/>
  <c r="M262" i="91"/>
  <c r="P262" i="91" s="1"/>
  <c r="M266" i="91"/>
  <c r="M267" i="91"/>
  <c r="E257" i="91"/>
  <c r="G257" i="91" s="1"/>
  <c r="J257" i="91" s="1"/>
  <c r="E258" i="91"/>
  <c r="G258" i="91" s="1"/>
  <c r="J258" i="91" s="1"/>
  <c r="E259" i="91"/>
  <c r="G259" i="91" s="1"/>
  <c r="J259" i="91" s="1"/>
  <c r="E266" i="91"/>
  <c r="G266" i="91" s="1"/>
  <c r="J266" i="91" s="1"/>
  <c r="R252" i="107"/>
  <c r="R253" i="107"/>
  <c r="R254" i="107"/>
  <c r="J252" i="91"/>
  <c r="J253" i="91"/>
  <c r="E249" i="91"/>
  <c r="G249" i="91" s="1"/>
  <c r="J249" i="91" s="1"/>
  <c r="E252" i="91"/>
  <c r="E253" i="91"/>
  <c r="E267" i="90"/>
  <c r="E258" i="89"/>
  <c r="G265" i="88"/>
  <c r="E257" i="88"/>
  <c r="G257" i="88" s="1"/>
  <c r="J257" i="88" s="1"/>
  <c r="E257" i="89" s="1"/>
  <c r="G257" i="89" s="1"/>
  <c r="E258" i="88"/>
  <c r="G258" i="88" s="1"/>
  <c r="E265" i="88"/>
  <c r="M252" i="84"/>
  <c r="M198" i="84"/>
  <c r="M133" i="84"/>
  <c r="J250" i="93"/>
  <c r="G250" i="95"/>
  <c r="J250" i="95" s="1"/>
  <c r="G250" i="98"/>
  <c r="J250" i="98" s="1"/>
  <c r="E250" i="99" s="1"/>
  <c r="G250" i="99" s="1"/>
  <c r="J250" i="99" s="1"/>
  <c r="G250" i="105"/>
  <c r="J250" i="105" s="1"/>
  <c r="G250" i="106"/>
  <c r="J250" i="106" s="1"/>
  <c r="M240" i="74"/>
  <c r="M241" i="74"/>
  <c r="M242" i="74"/>
  <c r="M243" i="74"/>
  <c r="M244" i="74"/>
  <c r="M245" i="74"/>
  <c r="M246" i="74"/>
  <c r="M247" i="74"/>
  <c r="M248" i="74"/>
  <c r="M249" i="74"/>
  <c r="M250" i="74"/>
  <c r="M251" i="74"/>
  <c r="M252" i="74"/>
  <c r="M253" i="74"/>
  <c r="M254" i="74"/>
  <c r="M255" i="74"/>
  <c r="M256" i="74"/>
  <c r="G241" i="74"/>
  <c r="J241" i="74" s="1"/>
  <c r="G242" i="74"/>
  <c r="J242" i="74" s="1"/>
  <c r="G243" i="74"/>
  <c r="J243" i="74" s="1"/>
  <c r="G244" i="74"/>
  <c r="J244" i="74" s="1"/>
  <c r="G245" i="74"/>
  <c r="J245" i="74" s="1"/>
  <c r="G246" i="74"/>
  <c r="J246" i="74" s="1"/>
  <c r="G247" i="74"/>
  <c r="J247" i="74" s="1"/>
  <c r="G248" i="74"/>
  <c r="J248" i="74" s="1"/>
  <c r="G249" i="74"/>
  <c r="J249" i="74" s="1"/>
  <c r="G250" i="74"/>
  <c r="J250" i="74" s="1"/>
  <c r="E250" i="77" s="1"/>
  <c r="G250" i="77" s="1"/>
  <c r="J250" i="77" s="1"/>
  <c r="E250" i="78" s="1"/>
  <c r="G250" i="78" s="1"/>
  <c r="J250" i="78" s="1"/>
  <c r="E250" i="79" s="1"/>
  <c r="G250" i="79" s="1"/>
  <c r="J250" i="79" s="1"/>
  <c r="G251" i="74"/>
  <c r="J251" i="74" s="1"/>
  <c r="G252" i="74"/>
  <c r="J252" i="74" s="1"/>
  <c r="G253" i="74"/>
  <c r="J253" i="74" s="1"/>
  <c r="G254" i="74"/>
  <c r="J254" i="74" s="1"/>
  <c r="G255" i="74"/>
  <c r="P94" i="106"/>
  <c r="P94" i="105"/>
  <c r="P94" i="104"/>
  <c r="P94" i="99"/>
  <c r="P94" i="96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R104" i="78"/>
  <c r="R105" i="78"/>
  <c r="R106" i="78"/>
  <c r="R107" i="78"/>
  <c r="R108" i="78"/>
  <c r="R109" i="78"/>
  <c r="R110" i="78"/>
  <c r="R111" i="78"/>
  <c r="R104" i="79"/>
  <c r="R105" i="79"/>
  <c r="R106" i="79"/>
  <c r="R107" i="79"/>
  <c r="R108" i="79"/>
  <c r="R109" i="79"/>
  <c r="R110" i="79"/>
  <c r="R111" i="79"/>
  <c r="R104" i="80"/>
  <c r="R105" i="80"/>
  <c r="R106" i="80"/>
  <c r="R107" i="80"/>
  <c r="R108" i="80"/>
  <c r="R109" i="80"/>
  <c r="R110" i="80"/>
  <c r="R111" i="80"/>
  <c r="R104" i="81"/>
  <c r="R105" i="81"/>
  <c r="R106" i="81"/>
  <c r="R107" i="81"/>
  <c r="R108" i="81"/>
  <c r="R109" i="81"/>
  <c r="R110" i="81"/>
  <c r="R111" i="81"/>
  <c r="R104" i="82"/>
  <c r="R105" i="82"/>
  <c r="R106" i="82"/>
  <c r="R107" i="82"/>
  <c r="R108" i="82"/>
  <c r="R109" i="82"/>
  <c r="R110" i="82"/>
  <c r="R111" i="82"/>
  <c r="R104" i="83"/>
  <c r="R105" i="83"/>
  <c r="R106" i="83"/>
  <c r="R107" i="83"/>
  <c r="R108" i="83"/>
  <c r="R109" i="83"/>
  <c r="R110" i="83"/>
  <c r="R111" i="83"/>
  <c r="R104" i="84"/>
  <c r="R105" i="84"/>
  <c r="R106" i="84"/>
  <c r="R107" i="84"/>
  <c r="R108" i="84"/>
  <c r="R109" i="84"/>
  <c r="R110" i="84"/>
  <c r="R111" i="84"/>
  <c r="R104" i="85"/>
  <c r="R105" i="85"/>
  <c r="R106" i="85"/>
  <c r="R107" i="85"/>
  <c r="R108" i="85"/>
  <c r="R109" i="85"/>
  <c r="R110" i="85"/>
  <c r="R111" i="85"/>
  <c r="R104" i="86"/>
  <c r="R105" i="86"/>
  <c r="R106" i="86"/>
  <c r="R107" i="86"/>
  <c r="R108" i="86"/>
  <c r="R109" i="86"/>
  <c r="R110" i="86"/>
  <c r="R111" i="86"/>
  <c r="R104" i="87"/>
  <c r="R105" i="87"/>
  <c r="R106" i="87"/>
  <c r="R107" i="87"/>
  <c r="R108" i="87"/>
  <c r="R109" i="87"/>
  <c r="R110" i="87"/>
  <c r="R111" i="87"/>
  <c r="R104" i="88"/>
  <c r="R105" i="88"/>
  <c r="R106" i="88"/>
  <c r="R107" i="88"/>
  <c r="R108" i="88"/>
  <c r="R109" i="88"/>
  <c r="R110" i="88"/>
  <c r="R111" i="88"/>
  <c r="R104" i="89"/>
  <c r="R105" i="89"/>
  <c r="R106" i="89"/>
  <c r="R107" i="89"/>
  <c r="R108" i="89"/>
  <c r="R109" i="89"/>
  <c r="R110" i="89"/>
  <c r="R111" i="89"/>
  <c r="R104" i="90"/>
  <c r="R105" i="90"/>
  <c r="R106" i="90"/>
  <c r="R107" i="90"/>
  <c r="R108" i="90"/>
  <c r="R109" i="90"/>
  <c r="R110" i="90"/>
  <c r="R111" i="90"/>
  <c r="R104" i="91"/>
  <c r="R105" i="91"/>
  <c r="R106" i="91"/>
  <c r="R107" i="91"/>
  <c r="R108" i="91"/>
  <c r="R109" i="91"/>
  <c r="R110" i="91"/>
  <c r="R111" i="91"/>
  <c r="R104" i="92"/>
  <c r="R105" i="92"/>
  <c r="R106" i="92"/>
  <c r="R107" i="92"/>
  <c r="R108" i="92"/>
  <c r="R109" i="92"/>
  <c r="R110" i="92"/>
  <c r="R111" i="92"/>
  <c r="R104" i="93"/>
  <c r="R105" i="93"/>
  <c r="R106" i="93"/>
  <c r="R107" i="93"/>
  <c r="R108" i="93"/>
  <c r="R109" i="93"/>
  <c r="R110" i="93"/>
  <c r="R111" i="93"/>
  <c r="R104" i="94"/>
  <c r="R105" i="94"/>
  <c r="R106" i="94"/>
  <c r="R107" i="94"/>
  <c r="R108" i="94"/>
  <c r="R109" i="94"/>
  <c r="R110" i="94"/>
  <c r="R111" i="94"/>
  <c r="R104" i="95"/>
  <c r="R105" i="95"/>
  <c r="R106" i="95"/>
  <c r="R107" i="95"/>
  <c r="R108" i="95"/>
  <c r="R109" i="95"/>
  <c r="R110" i="95"/>
  <c r="R111" i="95"/>
  <c r="R104" i="96"/>
  <c r="R105" i="96"/>
  <c r="R106" i="96"/>
  <c r="R107" i="96"/>
  <c r="R108" i="96"/>
  <c r="R109" i="96"/>
  <c r="R110" i="96"/>
  <c r="R111" i="96"/>
  <c r="R104" i="97"/>
  <c r="R105" i="97"/>
  <c r="R106" i="97"/>
  <c r="R107" i="97"/>
  <c r="R108" i="97"/>
  <c r="R109" i="97"/>
  <c r="R110" i="97"/>
  <c r="R111" i="97"/>
  <c r="R104" i="98"/>
  <c r="R105" i="98"/>
  <c r="R106" i="98"/>
  <c r="R107" i="98"/>
  <c r="R108" i="98"/>
  <c r="R109" i="98"/>
  <c r="R110" i="98"/>
  <c r="R111" i="98"/>
  <c r="R104" i="99"/>
  <c r="R105" i="99"/>
  <c r="R106" i="99"/>
  <c r="R107" i="99"/>
  <c r="R108" i="99"/>
  <c r="R109" i="99"/>
  <c r="R110" i="99"/>
  <c r="R111" i="99"/>
  <c r="R104" i="100"/>
  <c r="R105" i="100"/>
  <c r="R106" i="100"/>
  <c r="R107" i="100"/>
  <c r="R108" i="100"/>
  <c r="R109" i="100"/>
  <c r="R110" i="100"/>
  <c r="R111" i="100"/>
  <c r="R104" i="101"/>
  <c r="R105" i="101"/>
  <c r="R106" i="101"/>
  <c r="R107" i="101"/>
  <c r="R108" i="101"/>
  <c r="R109" i="101"/>
  <c r="R110" i="101"/>
  <c r="R111" i="101"/>
  <c r="R104" i="102"/>
  <c r="R105" i="102"/>
  <c r="R106" i="102"/>
  <c r="R107" i="102"/>
  <c r="R108" i="102"/>
  <c r="R109" i="102"/>
  <c r="R110" i="102"/>
  <c r="R111" i="102"/>
  <c r="R104" i="103"/>
  <c r="R105" i="103"/>
  <c r="R106" i="103"/>
  <c r="R107" i="103"/>
  <c r="R108" i="103"/>
  <c r="R109" i="103"/>
  <c r="R110" i="103"/>
  <c r="R111" i="103"/>
  <c r="R104" i="104"/>
  <c r="R105" i="104"/>
  <c r="R106" i="104"/>
  <c r="R107" i="104"/>
  <c r="R108" i="104"/>
  <c r="R109" i="104"/>
  <c r="R110" i="104"/>
  <c r="R111" i="104"/>
  <c r="R104" i="105"/>
  <c r="R105" i="105"/>
  <c r="R106" i="105"/>
  <c r="R107" i="105"/>
  <c r="R108" i="105"/>
  <c r="R109" i="105"/>
  <c r="R110" i="105"/>
  <c r="R111" i="105"/>
  <c r="R104" i="106"/>
  <c r="R105" i="106"/>
  <c r="R106" i="106"/>
  <c r="R107" i="106"/>
  <c r="R108" i="106"/>
  <c r="R109" i="106"/>
  <c r="R110" i="106"/>
  <c r="R111" i="106"/>
  <c r="R104" i="107"/>
  <c r="R105" i="107"/>
  <c r="R106" i="107"/>
  <c r="R107" i="107"/>
  <c r="R108" i="107"/>
  <c r="R109" i="107"/>
  <c r="R110" i="107"/>
  <c r="R111" i="107"/>
  <c r="R104" i="77"/>
  <c r="R105" i="77"/>
  <c r="R106" i="77"/>
  <c r="R107" i="77"/>
  <c r="R108" i="77"/>
  <c r="R109" i="77"/>
  <c r="R110" i="77"/>
  <c r="R111" i="77"/>
  <c r="P94" i="78"/>
  <c r="P94" i="79"/>
  <c r="P94" i="80"/>
  <c r="P94" i="81"/>
  <c r="P94" i="82"/>
  <c r="P94" i="83"/>
  <c r="P94" i="84"/>
  <c r="P94" i="85"/>
  <c r="P94" i="86"/>
  <c r="P94" i="87"/>
  <c r="P94" i="88"/>
  <c r="P94" i="89"/>
  <c r="P94" i="90"/>
  <c r="P94" i="91"/>
  <c r="P94" i="92"/>
  <c r="P94" i="93"/>
  <c r="P94" i="95"/>
  <c r="P94" i="97"/>
  <c r="P94" i="98"/>
  <c r="P94" i="100"/>
  <c r="P94" i="101"/>
  <c r="P94" i="102"/>
  <c r="P94" i="107"/>
  <c r="P94" i="77"/>
  <c r="G248" i="92"/>
  <c r="J248" i="92" s="1"/>
  <c r="G247" i="92"/>
  <c r="J247" i="92" s="1"/>
  <c r="G246" i="92"/>
  <c r="J246" i="92" s="1"/>
  <c r="G243" i="92"/>
  <c r="J243" i="92" s="1"/>
  <c r="G249" i="93"/>
  <c r="G247" i="93"/>
  <c r="J247" i="93" s="1"/>
  <c r="G246" i="93"/>
  <c r="J246" i="93" s="1"/>
  <c r="G245" i="93"/>
  <c r="J245" i="93" s="1"/>
  <c r="G244" i="93"/>
  <c r="J244" i="93" s="1"/>
  <c r="G243" i="93"/>
  <c r="J243" i="93" s="1"/>
  <c r="G244" i="94"/>
  <c r="J244" i="94" s="1"/>
  <c r="G249" i="95"/>
  <c r="J249" i="95" s="1"/>
  <c r="G248" i="95"/>
  <c r="J248" i="95" s="1"/>
  <c r="G247" i="95"/>
  <c r="J247" i="95" s="1"/>
  <c r="G246" i="95"/>
  <c r="J246" i="95" s="1"/>
  <c r="G244" i="95"/>
  <c r="J244" i="95" s="1"/>
  <c r="G243" i="95"/>
  <c r="J243" i="95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49" i="97"/>
  <c r="J249" i="97" s="1"/>
  <c r="G246" i="97"/>
  <c r="J246" i="97" s="1"/>
  <c r="G245" i="97"/>
  <c r="J245" i="97" s="1"/>
  <c r="G244" i="97"/>
  <c r="J244" i="97" s="1"/>
  <c r="G243" i="97"/>
  <c r="J243" i="97" s="1"/>
  <c r="G249" i="98"/>
  <c r="J249" i="98" s="1"/>
  <c r="E249" i="99" s="1"/>
  <c r="G249" i="99" s="1"/>
  <c r="G248" i="98"/>
  <c r="J248" i="98" s="1"/>
  <c r="E248" i="99" s="1"/>
  <c r="G248" i="99" s="1"/>
  <c r="J248" i="99" s="1"/>
  <c r="G247" i="98"/>
  <c r="J247" i="98" s="1"/>
  <c r="E247" i="99" s="1"/>
  <c r="G247" i="99" s="1"/>
  <c r="J247" i="99" s="1"/>
  <c r="G246" i="98"/>
  <c r="J246" i="98" s="1"/>
  <c r="E246" i="99" s="1"/>
  <c r="G246" i="99" s="1"/>
  <c r="J246" i="99" s="1"/>
  <c r="G245" i="98"/>
  <c r="J245" i="98" s="1"/>
  <c r="E245" i="99" s="1"/>
  <c r="G245" i="99" s="1"/>
  <c r="J245" i="99" s="1"/>
  <c r="G243" i="98"/>
  <c r="J243" i="98" s="1"/>
  <c r="E243" i="99" s="1"/>
  <c r="G243" i="99" s="1"/>
  <c r="J243" i="99" s="1"/>
  <c r="G248" i="100"/>
  <c r="J248" i="100" s="1"/>
  <c r="G247" i="100"/>
  <c r="J247" i="100" s="1"/>
  <c r="G246" i="100"/>
  <c r="J246" i="100" s="1"/>
  <c r="G244" i="100"/>
  <c r="J244" i="100" s="1"/>
  <c r="G243" i="100"/>
  <c r="J243" i="100" s="1"/>
  <c r="G244" i="101"/>
  <c r="J244" i="101" s="1"/>
  <c r="G243" i="101"/>
  <c r="J243" i="101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J247" i="103"/>
  <c r="J246" i="103"/>
  <c r="J245" i="103"/>
  <c r="J243" i="103"/>
  <c r="J248" i="104"/>
  <c r="J246" i="104"/>
  <c r="J245" i="104"/>
  <c r="G249" i="105"/>
  <c r="J249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49" i="106"/>
  <c r="J249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49" i="107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64" i="8" l="1"/>
  <c r="J264" i="8" s="1"/>
  <c r="M264" i="8"/>
  <c r="J217" i="8"/>
  <c r="J153" i="8"/>
  <c r="J89" i="8"/>
  <c r="J267" i="8"/>
  <c r="J26" i="8"/>
  <c r="J42" i="8"/>
  <c r="J225" i="8"/>
  <c r="J161" i="8"/>
  <c r="J97" i="8"/>
  <c r="J33" i="8"/>
  <c r="J233" i="8"/>
  <c r="J169" i="8"/>
  <c r="J105" i="8"/>
  <c r="J41" i="8"/>
  <c r="J185" i="8"/>
  <c r="J57" i="8"/>
  <c r="J259" i="8"/>
  <c r="J251" i="8"/>
  <c r="J235" i="8"/>
  <c r="J227" i="8"/>
  <c r="J219" i="8"/>
  <c r="J211" i="8"/>
  <c r="J203" i="8"/>
  <c r="J195" i="8"/>
  <c r="J179" i="8"/>
  <c r="J171" i="8"/>
  <c r="J163" i="8"/>
  <c r="J139" i="8"/>
  <c r="J99" i="8"/>
  <c r="J91" i="8"/>
  <c r="J67" i="8"/>
  <c r="J59" i="8"/>
  <c r="J51" i="8"/>
  <c r="J43" i="8"/>
  <c r="J35" i="8"/>
  <c r="J27" i="8"/>
  <c r="J241" i="8"/>
  <c r="J121" i="8"/>
  <c r="J193" i="8"/>
  <c r="J129" i="8"/>
  <c r="J65" i="8"/>
  <c r="J113" i="8"/>
  <c r="J137" i="8"/>
  <c r="J73" i="8"/>
  <c r="J177" i="8"/>
  <c r="J201" i="8"/>
  <c r="J145" i="8"/>
  <c r="F243" i="8"/>
  <c r="J243" i="8" s="1"/>
  <c r="G259" i="94"/>
  <c r="J259" i="94" s="1"/>
  <c r="M267" i="8"/>
  <c r="P264" i="93"/>
  <c r="M265" i="8"/>
  <c r="J49" i="8"/>
  <c r="J261" i="8"/>
  <c r="J253" i="8"/>
  <c r="J245" i="8"/>
  <c r="J237" i="8"/>
  <c r="J229" i="8"/>
  <c r="J221" i="8"/>
  <c r="J213" i="8"/>
  <c r="J205" i="8"/>
  <c r="J197" i="8"/>
  <c r="J189" i="8"/>
  <c r="J181" i="8"/>
  <c r="J173" i="8"/>
  <c r="J165" i="8"/>
  <c r="J157" i="8"/>
  <c r="J149" i="8"/>
  <c r="J141" i="8"/>
  <c r="J133" i="8"/>
  <c r="J125" i="8"/>
  <c r="J117" i="8"/>
  <c r="J109" i="8"/>
  <c r="J101" i="8"/>
  <c r="J93" i="8"/>
  <c r="J85" i="8"/>
  <c r="J69" i="8"/>
  <c r="J61" i="8"/>
  <c r="J53" i="8"/>
  <c r="J45" i="8"/>
  <c r="J37" i="8"/>
  <c r="J29" i="8"/>
  <c r="J131" i="8"/>
  <c r="J15" i="8"/>
  <c r="J7" i="8"/>
  <c r="P265" i="92"/>
  <c r="G267" i="8"/>
  <c r="G211" i="8"/>
  <c r="J209" i="8"/>
  <c r="J81" i="8"/>
  <c r="J77" i="8"/>
  <c r="J249" i="8"/>
  <c r="J265" i="8"/>
  <c r="J257" i="8"/>
  <c r="M263" i="8"/>
  <c r="G203" i="8"/>
  <c r="G179" i="8"/>
  <c r="G171" i="8"/>
  <c r="J9" i="8"/>
  <c r="J223" i="8"/>
  <c r="J199" i="8"/>
  <c r="J175" i="8"/>
  <c r="J151" i="8"/>
  <c r="J135" i="8"/>
  <c r="J119" i="8"/>
  <c r="J103" i="8"/>
  <c r="J87" i="8"/>
  <c r="J71" i="8"/>
  <c r="J55" i="8"/>
  <c r="J39" i="8"/>
  <c r="J187" i="8"/>
  <c r="J17" i="8"/>
  <c r="J207" i="8"/>
  <c r="J183" i="8"/>
  <c r="J159" i="8"/>
  <c r="J143" i="8"/>
  <c r="J127" i="8"/>
  <c r="J95" i="8"/>
  <c r="J79" i="8"/>
  <c r="J63" i="8"/>
  <c r="J47" i="8"/>
  <c r="J31" i="8"/>
  <c r="J215" i="8"/>
  <c r="J191" i="8"/>
  <c r="J167" i="8"/>
  <c r="J111" i="8"/>
  <c r="G235" i="8"/>
  <c r="G26" i="8"/>
  <c r="J262" i="8"/>
  <c r="J254" i="8"/>
  <c r="J246" i="8"/>
  <c r="J238" i="8"/>
  <c r="J214" i="8"/>
  <c r="J206" i="8"/>
  <c r="J198" i="8"/>
  <c r="J190" i="8"/>
  <c r="J182" i="8"/>
  <c r="J174" i="8"/>
  <c r="J166" i="8"/>
  <c r="J158" i="8"/>
  <c r="J150" i="8"/>
  <c r="J142" i="8"/>
  <c r="J123" i="8"/>
  <c r="J58" i="8"/>
  <c r="J6" i="8"/>
  <c r="J260" i="8"/>
  <c r="J252" i="8"/>
  <c r="J244" i="8"/>
  <c r="J236" i="8"/>
  <c r="J228" i="8"/>
  <c r="J220" i="8"/>
  <c r="J212" i="8"/>
  <c r="J204" i="8"/>
  <c r="J196" i="8"/>
  <c r="J188" i="8"/>
  <c r="J180" i="8"/>
  <c r="J172" i="8"/>
  <c r="J164" i="8"/>
  <c r="G42" i="8"/>
  <c r="G259" i="8"/>
  <c r="G227" i="8"/>
  <c r="G195" i="8"/>
  <c r="G163" i="8"/>
  <c r="G125" i="8"/>
  <c r="J266" i="8"/>
  <c r="J258" i="8"/>
  <c r="J226" i="8"/>
  <c r="J210" i="8"/>
  <c r="J186" i="8"/>
  <c r="J154" i="8"/>
  <c r="J122" i="8"/>
  <c r="J98" i="8"/>
  <c r="J82" i="8"/>
  <c r="J50" i="8"/>
  <c r="G258" i="8"/>
  <c r="J250" i="8"/>
  <c r="J234" i="8"/>
  <c r="J202" i="8"/>
  <c r="J178" i="8"/>
  <c r="J146" i="8"/>
  <c r="J130" i="8"/>
  <c r="J106" i="8"/>
  <c r="J74" i="8"/>
  <c r="J34" i="8"/>
  <c r="G226" i="8"/>
  <c r="G93" i="8"/>
  <c r="J19" i="8"/>
  <c r="J11" i="8"/>
  <c r="J25" i="8"/>
  <c r="G251" i="8"/>
  <c r="G219" i="8"/>
  <c r="G154" i="8"/>
  <c r="G61" i="8"/>
  <c r="J242" i="8"/>
  <c r="J218" i="8"/>
  <c r="J194" i="8"/>
  <c r="J170" i="8"/>
  <c r="J162" i="8"/>
  <c r="J138" i="8"/>
  <c r="J114" i="8"/>
  <c r="J90" i="8"/>
  <c r="J66" i="8"/>
  <c r="G194" i="8"/>
  <c r="G122" i="8"/>
  <c r="G34" i="8"/>
  <c r="J18" i="8"/>
  <c r="J10" i="8"/>
  <c r="J256" i="8"/>
  <c r="J248" i="8"/>
  <c r="J240" i="8"/>
  <c r="J232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112" i="8"/>
  <c r="J104" i="8"/>
  <c r="J96" i="8"/>
  <c r="J88" i="8"/>
  <c r="J80" i="8"/>
  <c r="J72" i="8"/>
  <c r="J64" i="8"/>
  <c r="J56" i="8"/>
  <c r="J48" i="8"/>
  <c r="J40" i="8"/>
  <c r="J32" i="8"/>
  <c r="G250" i="8"/>
  <c r="G218" i="8"/>
  <c r="G186" i="8"/>
  <c r="G150" i="8"/>
  <c r="G114" i="8"/>
  <c r="G88" i="8"/>
  <c r="G29" i="8"/>
  <c r="P261" i="91"/>
  <c r="G153" i="8"/>
  <c r="G144" i="8"/>
  <c r="G135" i="8"/>
  <c r="G113" i="8"/>
  <c r="G103" i="8"/>
  <c r="G91" i="8"/>
  <c r="G81" i="8"/>
  <c r="G71" i="8"/>
  <c r="G59" i="8"/>
  <c r="G49" i="8"/>
  <c r="G39" i="8"/>
  <c r="G27" i="8"/>
  <c r="J115" i="8"/>
  <c r="M262" i="8"/>
  <c r="J263" i="8"/>
  <c r="J231" i="8"/>
  <c r="G19" i="8"/>
  <c r="G11" i="8"/>
  <c r="G265" i="8"/>
  <c r="G257" i="8"/>
  <c r="G249" i="8"/>
  <c r="G241" i="8"/>
  <c r="G233" i="8"/>
  <c r="G225" i="8"/>
  <c r="G217" i="8"/>
  <c r="G209" i="8"/>
  <c r="G201" i="8"/>
  <c r="G193" i="8"/>
  <c r="G185" i="8"/>
  <c r="G177" i="8"/>
  <c r="G169" i="8"/>
  <c r="G161" i="8"/>
  <c r="G152" i="8"/>
  <c r="G143" i="8"/>
  <c r="G133" i="8"/>
  <c r="G101" i="8"/>
  <c r="G69" i="8"/>
  <c r="G37" i="8"/>
  <c r="J107" i="8"/>
  <c r="P259" i="91"/>
  <c r="M259" i="8"/>
  <c r="J24" i="8"/>
  <c r="J16" i="8"/>
  <c r="J8" i="8"/>
  <c r="J230" i="8"/>
  <c r="J222" i="8"/>
  <c r="G134" i="8"/>
  <c r="J134" i="8"/>
  <c r="G126" i="8"/>
  <c r="J126" i="8"/>
  <c r="G118" i="8"/>
  <c r="J118" i="8"/>
  <c r="G110" i="8"/>
  <c r="J110" i="8"/>
  <c r="G102" i="8"/>
  <c r="J102" i="8"/>
  <c r="G94" i="8"/>
  <c r="J94" i="8"/>
  <c r="G86" i="8"/>
  <c r="J86" i="8"/>
  <c r="G78" i="8"/>
  <c r="J78" i="8"/>
  <c r="G70" i="8"/>
  <c r="J70" i="8"/>
  <c r="G62" i="8"/>
  <c r="J62" i="8"/>
  <c r="G54" i="8"/>
  <c r="J54" i="8"/>
  <c r="G46" i="8"/>
  <c r="J46" i="8"/>
  <c r="G38" i="8"/>
  <c r="J38" i="8"/>
  <c r="G30" i="8"/>
  <c r="J30" i="8"/>
  <c r="G18" i="8"/>
  <c r="G10" i="8"/>
  <c r="G256" i="8"/>
  <c r="G248" i="8"/>
  <c r="G240" i="8"/>
  <c r="G232" i="8"/>
  <c r="G224" i="8"/>
  <c r="G216" i="8"/>
  <c r="G208" i="8"/>
  <c r="G200" i="8"/>
  <c r="G192" i="8"/>
  <c r="G184" i="8"/>
  <c r="G176" i="8"/>
  <c r="G168" i="8"/>
  <c r="G160" i="8"/>
  <c r="G151" i="8"/>
  <c r="G142" i="8"/>
  <c r="G131" i="8"/>
  <c r="G121" i="8"/>
  <c r="G111" i="8"/>
  <c r="G99" i="8"/>
  <c r="G89" i="8"/>
  <c r="G79" i="8"/>
  <c r="G67" i="8"/>
  <c r="G57" i="8"/>
  <c r="G47" i="8"/>
  <c r="G35" i="8"/>
  <c r="G25" i="8"/>
  <c r="G145" i="8"/>
  <c r="J255" i="8"/>
  <c r="G17" i="8"/>
  <c r="G9" i="8"/>
  <c r="G263" i="8"/>
  <c r="G255" i="8"/>
  <c r="G231" i="8"/>
  <c r="G223" i="8"/>
  <c r="G215" i="8"/>
  <c r="G207" i="8"/>
  <c r="G199" i="8"/>
  <c r="G191" i="8"/>
  <c r="G183" i="8"/>
  <c r="G175" i="8"/>
  <c r="G167" i="8"/>
  <c r="G159" i="8"/>
  <c r="G141" i="8"/>
  <c r="G109" i="8"/>
  <c r="G77" i="8"/>
  <c r="G45" i="8"/>
  <c r="J23" i="8"/>
  <c r="J155" i="8"/>
  <c r="P258" i="91"/>
  <c r="M258" i="8"/>
  <c r="P257" i="91"/>
  <c r="M257" i="8"/>
  <c r="G22" i="8"/>
  <c r="J22" i="8"/>
  <c r="J156" i="8"/>
  <c r="G156" i="8"/>
  <c r="J148" i="8"/>
  <c r="G148" i="8"/>
  <c r="J140" i="8"/>
  <c r="G140" i="8"/>
  <c r="J132" i="8"/>
  <c r="G132" i="8"/>
  <c r="J124" i="8"/>
  <c r="G124" i="8"/>
  <c r="J116" i="8"/>
  <c r="G116" i="8"/>
  <c r="J108" i="8"/>
  <c r="G108" i="8"/>
  <c r="J100" i="8"/>
  <c r="G100" i="8"/>
  <c r="J92" i="8"/>
  <c r="G92" i="8"/>
  <c r="J84" i="8"/>
  <c r="G84" i="8"/>
  <c r="J76" i="8"/>
  <c r="G76" i="8"/>
  <c r="J68" i="8"/>
  <c r="G68" i="8"/>
  <c r="J60" i="8"/>
  <c r="G60" i="8"/>
  <c r="J52" i="8"/>
  <c r="G52" i="8"/>
  <c r="J44" i="8"/>
  <c r="G44" i="8"/>
  <c r="J36" i="8"/>
  <c r="G36" i="8"/>
  <c r="J28" i="8"/>
  <c r="G28" i="8"/>
  <c r="G16" i="8"/>
  <c r="G8" i="8"/>
  <c r="G262" i="8"/>
  <c r="G254" i="8"/>
  <c r="G246" i="8"/>
  <c r="G238" i="8"/>
  <c r="G230" i="8"/>
  <c r="G222" i="8"/>
  <c r="G214" i="8"/>
  <c r="G206" i="8"/>
  <c r="G198" i="8"/>
  <c r="G190" i="8"/>
  <c r="G182" i="8"/>
  <c r="G174" i="8"/>
  <c r="G166" i="8"/>
  <c r="G158" i="8"/>
  <c r="G149" i="8"/>
  <c r="G139" i="8"/>
  <c r="G129" i="8"/>
  <c r="G119" i="8"/>
  <c r="G97" i="8"/>
  <c r="G87" i="8"/>
  <c r="G65" i="8"/>
  <c r="G55" i="8"/>
  <c r="G43" i="8"/>
  <c r="G33" i="8"/>
  <c r="J14" i="8"/>
  <c r="J147" i="8"/>
  <c r="J83" i="8"/>
  <c r="J247" i="8"/>
  <c r="P256" i="91"/>
  <c r="G15" i="8"/>
  <c r="G261" i="8"/>
  <c r="G237" i="8"/>
  <c r="G221" i="8"/>
  <c r="G205" i="8"/>
  <c r="G189" i="8"/>
  <c r="G173" i="8"/>
  <c r="G157" i="8"/>
  <c r="G117" i="8"/>
  <c r="P260" i="91"/>
  <c r="J239" i="8"/>
  <c r="G7" i="8"/>
  <c r="G253" i="8"/>
  <c r="G245" i="8"/>
  <c r="G229" i="8"/>
  <c r="G213" i="8"/>
  <c r="G197" i="8"/>
  <c r="G181" i="8"/>
  <c r="G165" i="8"/>
  <c r="G85" i="8"/>
  <c r="G53" i="8"/>
  <c r="P266" i="91"/>
  <c r="M266" i="8"/>
  <c r="J20" i="8"/>
  <c r="J12" i="8"/>
  <c r="G6" i="8"/>
  <c r="G260" i="8"/>
  <c r="G252" i="8"/>
  <c r="G244" i="8"/>
  <c r="G236" i="8"/>
  <c r="G228" i="8"/>
  <c r="G220" i="8"/>
  <c r="G212" i="8"/>
  <c r="G204" i="8"/>
  <c r="G196" i="8"/>
  <c r="G188" i="8"/>
  <c r="G180" i="8"/>
  <c r="G172" i="8"/>
  <c r="G164" i="8"/>
  <c r="G146" i="8"/>
  <c r="G137" i="8"/>
  <c r="G127" i="8"/>
  <c r="G105" i="8"/>
  <c r="G95" i="8"/>
  <c r="G73" i="8"/>
  <c r="G63" i="8"/>
  <c r="G51" i="8"/>
  <c r="G41" i="8"/>
  <c r="G31" i="8"/>
  <c r="J21" i="8"/>
  <c r="J13" i="8"/>
  <c r="J75" i="8"/>
  <c r="E252" i="77"/>
  <c r="G252" i="77" s="1"/>
  <c r="J252" i="77" s="1"/>
  <c r="E252" i="78" s="1"/>
  <c r="E251" i="77"/>
  <c r="G251" i="77" s="1"/>
  <c r="J251" i="77" s="1"/>
  <c r="E251" i="78" s="1"/>
  <c r="E249" i="77"/>
  <c r="G249" i="77" s="1"/>
  <c r="J249" i="77" s="1"/>
  <c r="E249" i="78" s="1"/>
  <c r="G249" i="78" s="1"/>
  <c r="J249" i="78" s="1"/>
  <c r="E249" i="79" s="1"/>
  <c r="G249" i="79" s="1"/>
  <c r="J249" i="79" s="1"/>
  <c r="E249" i="80" s="1"/>
  <c r="G249" i="80" s="1"/>
  <c r="J249" i="80" s="1"/>
  <c r="E249" i="81" s="1"/>
  <c r="G249" i="81" s="1"/>
  <c r="J249" i="81" s="1"/>
  <c r="E249" i="82" s="1"/>
  <c r="G249" i="82" s="1"/>
  <c r="J249" i="82" s="1"/>
  <c r="E249" i="83" s="1"/>
  <c r="G249" i="83" s="1"/>
  <c r="J249" i="83" s="1"/>
  <c r="E249" i="84" s="1"/>
  <c r="G249" i="84" s="1"/>
  <c r="J249" i="84" s="1"/>
  <c r="E249" i="85" s="1"/>
  <c r="G249" i="85" s="1"/>
  <c r="J249" i="85" s="1"/>
  <c r="E249" i="86" s="1"/>
  <c r="G249" i="86" s="1"/>
  <c r="J249" i="86" s="1"/>
  <c r="E249" i="87" s="1"/>
  <c r="G249" i="87" s="1"/>
  <c r="J249" i="87" s="1"/>
  <c r="E249" i="88" s="1"/>
  <c r="G249" i="88" s="1"/>
  <c r="J249" i="88" s="1"/>
  <c r="E249" i="89" s="1"/>
  <c r="G249" i="89" s="1"/>
  <c r="J249" i="89" s="1"/>
  <c r="E249" i="90" s="1"/>
  <c r="G249" i="90" s="1"/>
  <c r="E248" i="77"/>
  <c r="G248" i="77" s="1"/>
  <c r="J248" i="77" s="1"/>
  <c r="E248" i="78" s="1"/>
  <c r="G248" i="78" s="1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7" i="77"/>
  <c r="G247" i="77" s="1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54" i="77"/>
  <c r="G254" i="77" s="1"/>
  <c r="E246" i="77"/>
  <c r="G246" i="77" s="1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53" i="77"/>
  <c r="G253" i="77" s="1"/>
  <c r="J253" i="77" s="1"/>
  <c r="E253" i="78" s="1"/>
  <c r="E243" i="77"/>
  <c r="G243" i="77" s="1"/>
  <c r="J243" i="77" s="1"/>
  <c r="E243" i="78" s="1"/>
  <c r="G243" i="78" s="1"/>
  <c r="J243" i="78" s="1"/>
  <c r="E243" i="79" s="1"/>
  <c r="G243" i="79" s="1"/>
  <c r="E242" i="77"/>
  <c r="E241" i="77"/>
  <c r="E245" i="77"/>
  <c r="G245" i="77" s="1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4" i="77"/>
  <c r="G244" i="77" s="1"/>
  <c r="J244" i="77" s="1"/>
  <c r="E244" i="78" s="1"/>
  <c r="G244" i="78" s="1"/>
  <c r="J244" i="78" s="1"/>
  <c r="E244" i="79" s="1"/>
  <c r="G244" i="79" s="1"/>
  <c r="E250" i="80"/>
  <c r="G250" i="80" s="1"/>
  <c r="J250" i="80" s="1"/>
  <c r="E250" i="81" s="1"/>
  <c r="G250" i="81" s="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M94" i="103"/>
  <c r="M94" i="8" s="1"/>
  <c r="P249" i="8"/>
  <c r="P250" i="8"/>
  <c r="P251" i="8"/>
  <c r="P252" i="8"/>
  <c r="P253" i="8"/>
  <c r="P257" i="8"/>
  <c r="F268" i="8"/>
  <c r="I268" i="8"/>
  <c r="K268" i="8"/>
  <c r="P268" i="8" s="1"/>
  <c r="R257" i="74"/>
  <c r="M257" i="74"/>
  <c r="P257" i="74" s="1"/>
  <c r="G257" i="74"/>
  <c r="J257" i="74" s="1"/>
  <c r="R266" i="77"/>
  <c r="M266" i="77"/>
  <c r="R266" i="78"/>
  <c r="M266" i="78"/>
  <c r="P266" i="78" s="1"/>
  <c r="R266" i="79"/>
  <c r="M266" i="79"/>
  <c r="P266" i="79" s="1"/>
  <c r="R266" i="80"/>
  <c r="M266" i="80"/>
  <c r="P266" i="80" s="1"/>
  <c r="R268" i="81"/>
  <c r="M268" i="81"/>
  <c r="P268" i="81" s="1"/>
  <c r="R266" i="83"/>
  <c r="M266" i="83"/>
  <c r="P266" i="83" s="1"/>
  <c r="G266" i="83"/>
  <c r="J266" i="83" s="1"/>
  <c r="E266" i="84" s="1"/>
  <c r="G266" i="84" s="1"/>
  <c r="J266" i="84" s="1"/>
  <c r="E266" i="85" s="1"/>
  <c r="G266" i="85" s="1"/>
  <c r="J266" i="85" s="1"/>
  <c r="E266" i="86" s="1"/>
  <c r="G266" i="86" s="1"/>
  <c r="J266" i="86" s="1"/>
  <c r="R266" i="84"/>
  <c r="M266" i="84"/>
  <c r="P266" i="84" s="1"/>
  <c r="R266" i="85"/>
  <c r="M266" i="85"/>
  <c r="P266" i="85" s="1"/>
  <c r="R266" i="86"/>
  <c r="M266" i="86"/>
  <c r="P266" i="86" s="1"/>
  <c r="R266" i="87"/>
  <c r="M266" i="87"/>
  <c r="P266" i="87" s="1"/>
  <c r="G266" i="87"/>
  <c r="J266" i="87" s="1"/>
  <c r="R257" i="88"/>
  <c r="M257" i="88"/>
  <c r="P257" i="88" s="1"/>
  <c r="R257" i="89"/>
  <c r="M257" i="89"/>
  <c r="P257" i="89" s="1"/>
  <c r="J257" i="89"/>
  <c r="E266" i="90" s="1"/>
  <c r="G266" i="90" s="1"/>
  <c r="J266" i="90" s="1"/>
  <c r="R266" i="90"/>
  <c r="M266" i="90"/>
  <c r="R266" i="91"/>
  <c r="R260" i="93"/>
  <c r="R260" i="98"/>
  <c r="R260" i="99"/>
  <c r="M260" i="99"/>
  <c r="P260" i="99" s="1"/>
  <c r="R260" i="100"/>
  <c r="R266" i="82"/>
  <c r="M266" i="82"/>
  <c r="P266" i="82" s="1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R88" i="91"/>
  <c r="M88" i="9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R87" i="91"/>
  <c r="M87" i="9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P253" i="74"/>
  <c r="R252" i="74"/>
  <c r="P252" i="74"/>
  <c r="R251" i="74"/>
  <c r="P251" i="74"/>
  <c r="R250" i="74"/>
  <c r="P250" i="74"/>
  <c r="R249" i="74"/>
  <c r="P249" i="74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P252" i="84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R252" i="90"/>
  <c r="M252" i="90"/>
  <c r="R251" i="90"/>
  <c r="M251" i="90"/>
  <c r="R250" i="90"/>
  <c r="M250" i="90"/>
  <c r="R249" i="90"/>
  <c r="M249" i="90"/>
  <c r="R253" i="91"/>
  <c r="M253" i="91"/>
  <c r="R252" i="91"/>
  <c r="M252" i="91"/>
  <c r="R251" i="91"/>
  <c r="M251" i="91"/>
  <c r="R250" i="91"/>
  <c r="M250" i="91"/>
  <c r="R249" i="91"/>
  <c r="M249" i="91"/>
  <c r="R252" i="92"/>
  <c r="R251" i="92"/>
  <c r="R250" i="92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M251" i="95"/>
  <c r="P251" i="95" s="1"/>
  <c r="R250" i="95"/>
  <c r="M250" i="95"/>
  <c r="P250" i="95" s="1"/>
  <c r="R249" i="95"/>
  <c r="M249" i="95"/>
  <c r="P249" i="95" s="1"/>
  <c r="R249" i="96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R252" i="100"/>
  <c r="R251" i="100"/>
  <c r="P251" i="100"/>
  <c r="R250" i="100"/>
  <c r="P250" i="100"/>
  <c r="R249" i="100"/>
  <c r="M249" i="100"/>
  <c r="P249" i="100" s="1"/>
  <c r="R253" i="101"/>
  <c r="P253" i="101"/>
  <c r="R252" i="101"/>
  <c r="P252" i="101"/>
  <c r="R251" i="101"/>
  <c r="P251" i="101"/>
  <c r="R250" i="101"/>
  <c r="P250" i="101"/>
  <c r="R249" i="101"/>
  <c r="P249" i="10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R252" i="104"/>
  <c r="R251" i="104"/>
  <c r="P251" i="104"/>
  <c r="R250" i="104"/>
  <c r="M250" i="104"/>
  <c r="P250" i="104" s="1"/>
  <c r="R249" i="104"/>
  <c r="M249" i="104"/>
  <c r="P249" i="104" s="1"/>
  <c r="R253" i="105"/>
  <c r="R252" i="105"/>
  <c r="P252" i="105"/>
  <c r="R251" i="105"/>
  <c r="P251" i="105"/>
  <c r="R250" i="105"/>
  <c r="P250" i="105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P253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P246" i="74"/>
  <c r="E268" i="8"/>
  <c r="R245" i="74"/>
  <c r="P245" i="74"/>
  <c r="R244" i="74"/>
  <c r="P244" i="74"/>
  <c r="R243" i="74"/>
  <c r="P243" i="74"/>
  <c r="R242" i="74"/>
  <c r="P242" i="74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R245" i="90"/>
  <c r="M245" i="90"/>
  <c r="R244" i="90"/>
  <c r="M244" i="90"/>
  <c r="R243" i="90"/>
  <c r="M243" i="90"/>
  <c r="R242" i="90"/>
  <c r="M242" i="90"/>
  <c r="R246" i="91"/>
  <c r="M246" i="91"/>
  <c r="R245" i="91"/>
  <c r="M245" i="91"/>
  <c r="R244" i="91"/>
  <c r="M244" i="91"/>
  <c r="R243" i="91"/>
  <c r="M243" i="91"/>
  <c r="R242" i="91"/>
  <c r="M242" i="9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P247" i="74"/>
  <c r="R241" i="74"/>
  <c r="P241" i="74"/>
  <c r="R240" i="74"/>
  <c r="P240" i="74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R241" i="90"/>
  <c r="M241" i="90"/>
  <c r="R240" i="90"/>
  <c r="M240" i="90"/>
  <c r="R239" i="90"/>
  <c r="M239" i="90"/>
  <c r="R238" i="90"/>
  <c r="M238" i="90"/>
  <c r="R237" i="90"/>
  <c r="M237" i="90"/>
  <c r="R236" i="90"/>
  <c r="M236" i="90"/>
  <c r="R235" i="90"/>
  <c r="M235" i="90"/>
  <c r="R247" i="91"/>
  <c r="M247" i="91"/>
  <c r="R241" i="91"/>
  <c r="M241" i="91"/>
  <c r="R240" i="91"/>
  <c r="M240" i="91"/>
  <c r="R239" i="91"/>
  <c r="M239" i="91"/>
  <c r="R238" i="91"/>
  <c r="M238" i="91"/>
  <c r="R237" i="91"/>
  <c r="M237" i="91"/>
  <c r="R236" i="91"/>
  <c r="M236" i="91"/>
  <c r="R235" i="91"/>
  <c r="M235" i="9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P247" i="96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P247" i="10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68" i="74"/>
  <c r="M268" i="74"/>
  <c r="P268" i="74" s="1"/>
  <c r="G268" i="74"/>
  <c r="J268" i="74" s="1"/>
  <c r="E268" i="77" s="1"/>
  <c r="R268" i="77"/>
  <c r="M268" i="77"/>
  <c r="P268" i="77" s="1"/>
  <c r="R268" i="78"/>
  <c r="M268" i="78"/>
  <c r="P268" i="78" s="1"/>
  <c r="R268" i="79"/>
  <c r="M268" i="79"/>
  <c r="P268" i="79" s="1"/>
  <c r="R268" i="80"/>
  <c r="M268" i="80"/>
  <c r="P268" i="80" s="1"/>
  <c r="R268" i="82"/>
  <c r="M268" i="82"/>
  <c r="P268" i="82" s="1"/>
  <c r="R268" i="83"/>
  <c r="M268" i="83"/>
  <c r="P268" i="83" s="1"/>
  <c r="R268" i="84"/>
  <c r="M268" i="84"/>
  <c r="P268" i="84" s="1"/>
  <c r="R268" i="85"/>
  <c r="M268" i="85"/>
  <c r="P268" i="85" s="1"/>
  <c r="R268" i="86"/>
  <c r="M268" i="86"/>
  <c r="P268" i="86" s="1"/>
  <c r="R268" i="87"/>
  <c r="M268" i="87"/>
  <c r="P268" i="87" s="1"/>
  <c r="R268" i="88"/>
  <c r="M268" i="88"/>
  <c r="P268" i="88" s="1"/>
  <c r="R268" i="89"/>
  <c r="M268" i="89"/>
  <c r="P268" i="89" s="1"/>
  <c r="R268" i="90"/>
  <c r="M268" i="90"/>
  <c r="R268" i="91"/>
  <c r="M268" i="91"/>
  <c r="R268" i="92"/>
  <c r="M268" i="92"/>
  <c r="P268" i="92" s="1"/>
  <c r="R268" i="93"/>
  <c r="M268" i="93"/>
  <c r="P268" i="93" s="1"/>
  <c r="R268" i="94"/>
  <c r="M268" i="94"/>
  <c r="P268" i="94" s="1"/>
  <c r="R268" i="95"/>
  <c r="M268" i="95"/>
  <c r="P268" i="95" s="1"/>
  <c r="R268" i="96"/>
  <c r="M268" i="96"/>
  <c r="P268" i="96" s="1"/>
  <c r="R268" i="97"/>
  <c r="M268" i="97"/>
  <c r="P268" i="97" s="1"/>
  <c r="R268" i="98"/>
  <c r="M268" i="98"/>
  <c r="P268" i="98" s="1"/>
  <c r="R268" i="99"/>
  <c r="M268" i="99"/>
  <c r="P268" i="99" s="1"/>
  <c r="R268" i="100"/>
  <c r="M268" i="100"/>
  <c r="P268" i="100" s="1"/>
  <c r="R268" i="101"/>
  <c r="M268" i="101"/>
  <c r="P268" i="101" s="1"/>
  <c r="R268" i="102"/>
  <c r="M268" i="102"/>
  <c r="P268" i="102" s="1"/>
  <c r="R268" i="103"/>
  <c r="M268" i="103"/>
  <c r="P268" i="103" s="1"/>
  <c r="R268" i="104"/>
  <c r="M268" i="104"/>
  <c r="P268" i="104" s="1"/>
  <c r="R268" i="105"/>
  <c r="M268" i="105"/>
  <c r="P268" i="105" s="1"/>
  <c r="R268" i="106"/>
  <c r="M268" i="106"/>
  <c r="P268" i="106" s="1"/>
  <c r="R268" i="107"/>
  <c r="M268" i="107"/>
  <c r="P268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R174" i="91"/>
  <c r="M174" i="9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R102" i="91"/>
  <c r="M102" i="9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M54" i="95"/>
  <c r="P54" i="95" s="1"/>
  <c r="M49" i="95"/>
  <c r="P49" i="95" s="1"/>
  <c r="M6" i="95"/>
  <c r="P6" i="95" s="1"/>
  <c r="M260" i="8" l="1"/>
  <c r="G243" i="8"/>
  <c r="P236" i="91"/>
  <c r="M236" i="8"/>
  <c r="P249" i="91"/>
  <c r="M249" i="8"/>
  <c r="P102" i="91"/>
  <c r="M102" i="8"/>
  <c r="P237" i="91"/>
  <c r="M237" i="8"/>
  <c r="P241" i="91"/>
  <c r="M241" i="8"/>
  <c r="P250" i="91"/>
  <c r="M250" i="8"/>
  <c r="P88" i="91"/>
  <c r="M88" i="8"/>
  <c r="P87" i="91"/>
  <c r="M87" i="8"/>
  <c r="P174" i="91"/>
  <c r="M174" i="8"/>
  <c r="P238" i="91"/>
  <c r="M238" i="8"/>
  <c r="P247" i="91"/>
  <c r="M247" i="8"/>
  <c r="P251" i="91"/>
  <c r="M251" i="8"/>
  <c r="P268" i="91"/>
  <c r="M268" i="8"/>
  <c r="P244" i="91"/>
  <c r="M244" i="8"/>
  <c r="P240" i="91"/>
  <c r="M240" i="8"/>
  <c r="P253" i="91"/>
  <c r="M253" i="8"/>
  <c r="P242" i="91"/>
  <c r="M242" i="8"/>
  <c r="P235" i="91"/>
  <c r="M235" i="8"/>
  <c r="P239" i="91"/>
  <c r="M239" i="8"/>
  <c r="P252" i="91"/>
  <c r="M252" i="8"/>
  <c r="P246" i="91"/>
  <c r="M246" i="8"/>
  <c r="P243" i="91"/>
  <c r="M243" i="8"/>
  <c r="P245" i="91"/>
  <c r="M245" i="8"/>
  <c r="E260" i="94"/>
  <c r="G260" i="94" s="1"/>
  <c r="J260" i="94" s="1"/>
  <c r="G260" i="95"/>
  <c r="J260" i="95" s="1"/>
  <c r="G260" i="99"/>
  <c r="J260" i="99" s="1"/>
  <c r="G260" i="107"/>
  <c r="J260" i="107" s="1"/>
  <c r="G260" i="97"/>
  <c r="J260" i="97" s="1"/>
  <c r="G260" i="101"/>
  <c r="J260" i="101" s="1"/>
  <c r="E260" i="91"/>
  <c r="G260" i="91" s="1"/>
  <c r="J260" i="91" s="1"/>
  <c r="P266" i="77"/>
  <c r="E102" i="77"/>
  <c r="E174" i="77"/>
  <c r="P94" i="103"/>
  <c r="P241" i="90"/>
  <c r="P252" i="90"/>
  <c r="P174" i="90"/>
  <c r="P242" i="90"/>
  <c r="P246" i="90"/>
  <c r="P238" i="90"/>
  <c r="P247" i="90"/>
  <c r="P249" i="90"/>
  <c r="P253" i="90"/>
  <c r="P266" i="90"/>
  <c r="P268" i="90"/>
  <c r="P243" i="90"/>
  <c r="P87" i="90"/>
  <c r="P237" i="90"/>
  <c r="P235" i="90"/>
  <c r="P239" i="90"/>
  <c r="P250" i="90"/>
  <c r="P244" i="90"/>
  <c r="P88" i="90"/>
  <c r="P236" i="90"/>
  <c r="P240" i="90"/>
  <c r="P251" i="90"/>
  <c r="P102" i="90"/>
  <c r="P245" i="90"/>
  <c r="E236" i="77"/>
  <c r="J243" i="79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39" i="77"/>
  <c r="J244" i="79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87" i="77"/>
  <c r="E266" i="77"/>
  <c r="G266" i="77" s="1"/>
  <c r="J266" i="77" s="1"/>
  <c r="E266" i="78" s="1"/>
  <c r="G266" i="78" s="1"/>
  <c r="J266" i="78" s="1"/>
  <c r="E266" i="79" s="1"/>
  <c r="G266" i="79" s="1"/>
  <c r="J266" i="79" s="1"/>
  <c r="E266" i="80" s="1"/>
  <c r="G266" i="80" s="1"/>
  <c r="J266" i="80" s="1"/>
  <c r="E268" i="81" s="1"/>
  <c r="G268" i="81" s="1"/>
  <c r="J268" i="81" s="1"/>
  <c r="E266" i="82" s="1"/>
  <c r="G266" i="82" s="1"/>
  <c r="J266" i="82" s="1"/>
  <c r="E238" i="77"/>
  <c r="E237" i="77"/>
  <c r="E240" i="77"/>
  <c r="E88" i="77"/>
  <c r="G88" i="77" s="1"/>
  <c r="J88" i="77" s="1"/>
  <c r="E88" i="78" s="1"/>
  <c r="E235" i="77"/>
  <c r="G242" i="77"/>
  <c r="J242" i="77" s="1"/>
  <c r="E242" i="78" s="1"/>
  <c r="G251" i="78"/>
  <c r="J251" i="78" s="1"/>
  <c r="G268" i="8"/>
  <c r="J268" i="8"/>
  <c r="E251" i="79" l="1"/>
  <c r="G251" i="79" s="1"/>
  <c r="G251" i="95"/>
  <c r="J251" i="95" s="1"/>
  <c r="G251" i="97"/>
  <c r="J251" i="97" s="1"/>
  <c r="G251" i="107"/>
  <c r="J251" i="107" s="1"/>
  <c r="G251" i="106"/>
  <c r="J251" i="106" s="1"/>
  <c r="G251" i="98"/>
  <c r="J251" i="98" s="1"/>
  <c r="E251" i="99" s="1"/>
  <c r="G251" i="99" s="1"/>
  <c r="J251" i="99" s="1"/>
  <c r="E251" i="94"/>
  <c r="N276" i="78"/>
  <c r="N276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J255" i="74"/>
  <c r="G256" i="74"/>
  <c r="J256" i="74" s="1"/>
  <c r="G266" i="74"/>
  <c r="J266" i="74" s="1"/>
  <c r="E267" i="77" s="1"/>
  <c r="G173" i="74"/>
  <c r="J173" i="74" s="1"/>
  <c r="G82" i="74"/>
  <c r="J82" i="74" s="1"/>
  <c r="G103" i="74"/>
  <c r="J103" i="74" s="1"/>
  <c r="G104" i="74"/>
  <c r="J104" i="74" s="1"/>
  <c r="AA36" i="8"/>
  <c r="N276" i="107"/>
  <c r="N273" i="107"/>
  <c r="M270" i="107"/>
  <c r="N273" i="106"/>
  <c r="M270" i="106"/>
  <c r="N276" i="105"/>
  <c r="N273" i="105"/>
  <c r="M270" i="105"/>
  <c r="N276" i="104"/>
  <c r="N273" i="104"/>
  <c r="M270" i="104"/>
  <c r="N276" i="103"/>
  <c r="N273" i="103"/>
  <c r="M270" i="103"/>
  <c r="N276" i="102"/>
  <c r="N273" i="102"/>
  <c r="M270" i="102"/>
  <c r="N276" i="101"/>
  <c r="N273" i="101"/>
  <c r="M270" i="101"/>
  <c r="N276" i="100"/>
  <c r="N273" i="100"/>
  <c r="M270" i="100"/>
  <c r="N276" i="99"/>
  <c r="N273" i="99"/>
  <c r="M270" i="99"/>
  <c r="N276" i="98"/>
  <c r="N273" i="98"/>
  <c r="M270" i="98"/>
  <c r="N276" i="97"/>
  <c r="N273" i="97"/>
  <c r="M270" i="97"/>
  <c r="N276" i="96"/>
  <c r="N273" i="96"/>
  <c r="M270" i="96"/>
  <c r="N276" i="95"/>
  <c r="N273" i="95"/>
  <c r="M270" i="95"/>
  <c r="N276" i="94"/>
  <c r="N273" i="94"/>
  <c r="M270" i="94"/>
  <c r="N276" i="93"/>
  <c r="N273" i="93"/>
  <c r="M270" i="93"/>
  <c r="N276" i="92"/>
  <c r="N273" i="92"/>
  <c r="M270" i="92"/>
  <c r="N276" i="91"/>
  <c r="N273" i="91"/>
  <c r="M270" i="91"/>
  <c r="N276" i="90"/>
  <c r="N273" i="90"/>
  <c r="M270" i="90"/>
  <c r="N276" i="89"/>
  <c r="N273" i="89"/>
  <c r="M270" i="89"/>
  <c r="N276" i="88"/>
  <c r="N273" i="88"/>
  <c r="M270" i="88"/>
  <c r="N276" i="87"/>
  <c r="N273" i="87"/>
  <c r="M270" i="87"/>
  <c r="N276" i="86"/>
  <c r="N273" i="86"/>
  <c r="M270" i="86"/>
  <c r="N276" i="85"/>
  <c r="N273" i="85"/>
  <c r="M270" i="85"/>
  <c r="N276" i="84"/>
  <c r="N273" i="84"/>
  <c r="M270" i="84"/>
  <c r="N276" i="83"/>
  <c r="N273" i="83"/>
  <c r="W11" i="8" s="1"/>
  <c r="M270" i="83"/>
  <c r="N276" i="82"/>
  <c r="N273" i="82"/>
  <c r="M270" i="82"/>
  <c r="N276" i="81"/>
  <c r="N273" i="81"/>
  <c r="M270" i="81"/>
  <c r="N276" i="80"/>
  <c r="N273" i="80"/>
  <c r="M270" i="80"/>
  <c r="N276" i="79"/>
  <c r="N273" i="79"/>
  <c r="M270" i="79"/>
  <c r="N273" i="78"/>
  <c r="M270" i="78"/>
  <c r="N273" i="77"/>
  <c r="M270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P248" i="10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61" i="99"/>
  <c r="M256" i="99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M17" i="98"/>
  <c r="M16" i="98"/>
  <c r="M15" i="98"/>
  <c r="M14" i="98"/>
  <c r="M13" i="98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54" i="97"/>
  <c r="P254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P248" i="96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P207" i="95" s="1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3" i="95"/>
  <c r="P53" i="95" s="1"/>
  <c r="M52" i="95"/>
  <c r="P52" i="95" s="1"/>
  <c r="M51" i="95"/>
  <c r="P51" i="95" s="1"/>
  <c r="M50" i="95"/>
  <c r="P50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P255" i="93"/>
  <c r="P254" i="93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M207" i="91"/>
  <c r="M189" i="91"/>
  <c r="M188" i="91"/>
  <c r="M187" i="91"/>
  <c r="M105" i="91"/>
  <c r="M104" i="91"/>
  <c r="M103" i="91"/>
  <c r="M82" i="91"/>
  <c r="M173" i="91"/>
  <c r="P267" i="91"/>
  <c r="M255" i="91"/>
  <c r="M254" i="91"/>
  <c r="M248" i="91"/>
  <c r="M234" i="91"/>
  <c r="M233" i="91"/>
  <c r="M232" i="91"/>
  <c r="M231" i="91"/>
  <c r="M230" i="91"/>
  <c r="M229" i="91"/>
  <c r="M228" i="91"/>
  <c r="M227" i="91"/>
  <c r="M226" i="91"/>
  <c r="M225" i="91"/>
  <c r="M224" i="91"/>
  <c r="M223" i="91"/>
  <c r="M222" i="91"/>
  <c r="M221" i="91"/>
  <c r="M220" i="91"/>
  <c r="M219" i="91"/>
  <c r="M218" i="91"/>
  <c r="M217" i="91"/>
  <c r="M216" i="91"/>
  <c r="M215" i="91"/>
  <c r="M214" i="91"/>
  <c r="M213" i="91"/>
  <c r="M212" i="91"/>
  <c r="M211" i="91"/>
  <c r="M210" i="91"/>
  <c r="M209" i="91"/>
  <c r="M208" i="91"/>
  <c r="M206" i="91"/>
  <c r="M205" i="91"/>
  <c r="M204" i="91"/>
  <c r="M203" i="91"/>
  <c r="M202" i="91"/>
  <c r="M201" i="91"/>
  <c r="M200" i="91"/>
  <c r="M199" i="91"/>
  <c r="M198" i="91"/>
  <c r="M197" i="91"/>
  <c r="M196" i="91"/>
  <c r="M195" i="91"/>
  <c r="M194" i="91"/>
  <c r="M193" i="91"/>
  <c r="M192" i="91"/>
  <c r="M191" i="91"/>
  <c r="M190" i="91"/>
  <c r="M186" i="91"/>
  <c r="M185" i="91"/>
  <c r="M184" i="91"/>
  <c r="M183" i="91"/>
  <c r="M182" i="91"/>
  <c r="M181" i="91"/>
  <c r="M180" i="91"/>
  <c r="M179" i="91"/>
  <c r="M178" i="91"/>
  <c r="M177" i="91"/>
  <c r="M176" i="91"/>
  <c r="M175" i="91"/>
  <c r="M172" i="91"/>
  <c r="M171" i="91"/>
  <c r="M170" i="91"/>
  <c r="M169" i="91"/>
  <c r="M168" i="91"/>
  <c r="M167" i="91"/>
  <c r="M166" i="91"/>
  <c r="M165" i="91"/>
  <c r="M164" i="91"/>
  <c r="M163" i="91"/>
  <c r="M162" i="91"/>
  <c r="M161" i="91"/>
  <c r="M160" i="91"/>
  <c r="M159" i="91"/>
  <c r="M158" i="91"/>
  <c r="M157" i="91"/>
  <c r="M156" i="91"/>
  <c r="M155" i="91"/>
  <c r="M154" i="91"/>
  <c r="M153" i="91"/>
  <c r="M152" i="91"/>
  <c r="M151" i="91"/>
  <c r="M150" i="91"/>
  <c r="M149" i="91"/>
  <c r="M148" i="91"/>
  <c r="M147" i="91"/>
  <c r="M146" i="91"/>
  <c r="M145" i="91"/>
  <c r="M144" i="91"/>
  <c r="M143" i="91"/>
  <c r="M142" i="91"/>
  <c r="M141" i="91"/>
  <c r="M140" i="91"/>
  <c r="M139" i="91"/>
  <c r="M138" i="91"/>
  <c r="M137" i="91"/>
  <c r="M136" i="91"/>
  <c r="M135" i="91"/>
  <c r="M134" i="91"/>
  <c r="M133" i="91"/>
  <c r="M132" i="91"/>
  <c r="M131" i="91"/>
  <c r="M130" i="91"/>
  <c r="M129" i="91"/>
  <c r="M128" i="91"/>
  <c r="M127" i="91"/>
  <c r="M126" i="91"/>
  <c r="M125" i="91"/>
  <c r="M124" i="91"/>
  <c r="M123" i="91"/>
  <c r="M122" i="91"/>
  <c r="M121" i="91"/>
  <c r="M120" i="91"/>
  <c r="M119" i="91"/>
  <c r="M118" i="91"/>
  <c r="M117" i="91"/>
  <c r="M116" i="91"/>
  <c r="M115" i="91"/>
  <c r="M114" i="91"/>
  <c r="M113" i="91"/>
  <c r="M112" i="91"/>
  <c r="M111" i="91"/>
  <c r="M110" i="91"/>
  <c r="M109" i="91"/>
  <c r="M108" i="91"/>
  <c r="M107" i="91"/>
  <c r="M106" i="91"/>
  <c r="M101" i="91"/>
  <c r="M100" i="91"/>
  <c r="M99" i="91"/>
  <c r="M98" i="91"/>
  <c r="M97" i="91"/>
  <c r="M96" i="91"/>
  <c r="M95" i="91"/>
  <c r="M93" i="91"/>
  <c r="M92" i="91"/>
  <c r="M91" i="91"/>
  <c r="M90" i="91"/>
  <c r="M89" i="91"/>
  <c r="M86" i="91"/>
  <c r="M85" i="91"/>
  <c r="M84" i="91"/>
  <c r="M83" i="91"/>
  <c r="M81" i="91"/>
  <c r="M80" i="91"/>
  <c r="M79" i="91"/>
  <c r="M78" i="91"/>
  <c r="M77" i="91"/>
  <c r="M75" i="91"/>
  <c r="M74" i="91"/>
  <c r="M73" i="91"/>
  <c r="M72" i="91"/>
  <c r="M71" i="91"/>
  <c r="M70" i="91"/>
  <c r="M69" i="91"/>
  <c r="M68" i="91"/>
  <c r="M67" i="91"/>
  <c r="M66" i="91"/>
  <c r="M65" i="91"/>
  <c r="M64" i="91"/>
  <c r="M63" i="91"/>
  <c r="M62" i="91"/>
  <c r="M61" i="91"/>
  <c r="M60" i="91"/>
  <c r="M59" i="91"/>
  <c r="M58" i="91"/>
  <c r="M57" i="91"/>
  <c r="M56" i="91"/>
  <c r="M55" i="91"/>
  <c r="M54" i="91"/>
  <c r="M53" i="91"/>
  <c r="M52" i="91"/>
  <c r="M51" i="91"/>
  <c r="M50" i="91"/>
  <c r="M49" i="91"/>
  <c r="M48" i="91"/>
  <c r="M47" i="91"/>
  <c r="M46" i="91"/>
  <c r="M45" i="91"/>
  <c r="M44" i="91"/>
  <c r="M43" i="91"/>
  <c r="M42" i="91"/>
  <c r="M41" i="91"/>
  <c r="M40" i="91"/>
  <c r="M39" i="91"/>
  <c r="M38" i="91"/>
  <c r="M37" i="91"/>
  <c r="M36" i="91"/>
  <c r="M35" i="91"/>
  <c r="M34" i="91"/>
  <c r="M33" i="91"/>
  <c r="M32" i="91"/>
  <c r="M31" i="91"/>
  <c r="M30" i="91"/>
  <c r="M29" i="91"/>
  <c r="M28" i="91"/>
  <c r="M27" i="91"/>
  <c r="M26" i="91"/>
  <c r="M25" i="91"/>
  <c r="M24" i="91"/>
  <c r="M23" i="91"/>
  <c r="M22" i="91"/>
  <c r="M21" i="91"/>
  <c r="M20" i="91"/>
  <c r="M19" i="91"/>
  <c r="M18" i="91"/>
  <c r="M17" i="91"/>
  <c r="M16" i="91"/>
  <c r="M15" i="91"/>
  <c r="M14" i="91"/>
  <c r="M13" i="91"/>
  <c r="M12" i="91"/>
  <c r="M11" i="91"/>
  <c r="M10" i="91"/>
  <c r="M9" i="91"/>
  <c r="M8" i="91"/>
  <c r="M7" i="91"/>
  <c r="M6" i="91"/>
  <c r="M5" i="91"/>
  <c r="P5" i="91" s="1"/>
  <c r="M76" i="90"/>
  <c r="M207" i="90"/>
  <c r="M189" i="90"/>
  <c r="M188" i="90"/>
  <c r="M187" i="90"/>
  <c r="M105" i="90"/>
  <c r="M104" i="90"/>
  <c r="M103" i="90"/>
  <c r="M82" i="90"/>
  <c r="M173" i="90"/>
  <c r="M267" i="90"/>
  <c r="M256" i="90"/>
  <c r="M255" i="90"/>
  <c r="M254" i="90"/>
  <c r="M248" i="90"/>
  <c r="M234" i="90"/>
  <c r="M233" i="90"/>
  <c r="M232" i="90"/>
  <c r="M231" i="90"/>
  <c r="M230" i="90"/>
  <c r="M229" i="90"/>
  <c r="M228" i="90"/>
  <c r="M227" i="90"/>
  <c r="M226" i="90"/>
  <c r="M225" i="90"/>
  <c r="M224" i="90"/>
  <c r="M223" i="90"/>
  <c r="M222" i="90"/>
  <c r="M221" i="90"/>
  <c r="M220" i="90"/>
  <c r="M219" i="90"/>
  <c r="M218" i="90"/>
  <c r="M217" i="90"/>
  <c r="M216" i="90"/>
  <c r="M215" i="90"/>
  <c r="M214" i="90"/>
  <c r="M213" i="90"/>
  <c r="M212" i="90"/>
  <c r="M211" i="90"/>
  <c r="M210" i="90"/>
  <c r="M209" i="90"/>
  <c r="M208" i="90"/>
  <c r="M206" i="90"/>
  <c r="M205" i="90"/>
  <c r="M204" i="90"/>
  <c r="M203" i="90"/>
  <c r="M202" i="90"/>
  <c r="M201" i="90"/>
  <c r="M200" i="90"/>
  <c r="M199" i="90"/>
  <c r="M198" i="90"/>
  <c r="M197" i="90"/>
  <c r="M196" i="90"/>
  <c r="M195" i="90"/>
  <c r="M194" i="90"/>
  <c r="M193" i="90"/>
  <c r="M192" i="90"/>
  <c r="M191" i="90"/>
  <c r="M190" i="90"/>
  <c r="M186" i="90"/>
  <c r="M185" i="90"/>
  <c r="M184" i="90"/>
  <c r="M183" i="90"/>
  <c r="M182" i="90"/>
  <c r="M181" i="90"/>
  <c r="M180" i="90"/>
  <c r="M179" i="90"/>
  <c r="M178" i="90"/>
  <c r="M177" i="90"/>
  <c r="M176" i="90"/>
  <c r="M175" i="90"/>
  <c r="M172" i="90"/>
  <c r="M171" i="90"/>
  <c r="M170" i="90"/>
  <c r="M169" i="90"/>
  <c r="M168" i="90"/>
  <c r="M167" i="90"/>
  <c r="M166" i="90"/>
  <c r="M165" i="90"/>
  <c r="M164" i="90"/>
  <c r="M163" i="90"/>
  <c r="M162" i="90"/>
  <c r="M161" i="90"/>
  <c r="M160" i="90"/>
  <c r="M159" i="90"/>
  <c r="M158" i="90"/>
  <c r="M157" i="90"/>
  <c r="M156" i="90"/>
  <c r="M155" i="90"/>
  <c r="M154" i="90"/>
  <c r="M153" i="90"/>
  <c r="M152" i="90"/>
  <c r="M151" i="90"/>
  <c r="M150" i="90"/>
  <c r="M149" i="90"/>
  <c r="M148" i="90"/>
  <c r="M147" i="90"/>
  <c r="M146" i="90"/>
  <c r="M145" i="90"/>
  <c r="M144" i="90"/>
  <c r="M143" i="90"/>
  <c r="M142" i="90"/>
  <c r="M141" i="90"/>
  <c r="M140" i="90"/>
  <c r="M139" i="90"/>
  <c r="M138" i="90"/>
  <c r="M137" i="90"/>
  <c r="M136" i="90"/>
  <c r="M135" i="90"/>
  <c r="M134" i="90"/>
  <c r="M133" i="90"/>
  <c r="M132" i="90"/>
  <c r="M131" i="90"/>
  <c r="M130" i="90"/>
  <c r="M129" i="90"/>
  <c r="M128" i="90"/>
  <c r="M127" i="90"/>
  <c r="M126" i="90"/>
  <c r="M125" i="90"/>
  <c r="M124" i="90"/>
  <c r="M123" i="90"/>
  <c r="M122" i="90"/>
  <c r="M121" i="90"/>
  <c r="M120" i="90"/>
  <c r="M119" i="90"/>
  <c r="M118" i="90"/>
  <c r="M117" i="90"/>
  <c r="M116" i="90"/>
  <c r="M115" i="90"/>
  <c r="M114" i="90"/>
  <c r="M113" i="90"/>
  <c r="M112" i="90"/>
  <c r="M111" i="90"/>
  <c r="M110" i="90"/>
  <c r="M109" i="90"/>
  <c r="M108" i="90"/>
  <c r="M107" i="90"/>
  <c r="M106" i="90"/>
  <c r="M101" i="90"/>
  <c r="M100" i="90"/>
  <c r="M99" i="90"/>
  <c r="M98" i="90"/>
  <c r="M97" i="90"/>
  <c r="M96" i="90"/>
  <c r="M95" i="90"/>
  <c r="M93" i="90"/>
  <c r="M92" i="90"/>
  <c r="M91" i="90"/>
  <c r="M90" i="90"/>
  <c r="M89" i="90"/>
  <c r="M86" i="90"/>
  <c r="M85" i="90"/>
  <c r="M84" i="90"/>
  <c r="M83" i="90"/>
  <c r="M81" i="90"/>
  <c r="M80" i="90"/>
  <c r="M79" i="90"/>
  <c r="M78" i="90"/>
  <c r="M77" i="90"/>
  <c r="M75" i="90"/>
  <c r="M74" i="90"/>
  <c r="M73" i="90"/>
  <c r="M72" i="90"/>
  <c r="M71" i="90"/>
  <c r="M70" i="90"/>
  <c r="M69" i="90"/>
  <c r="M68" i="90"/>
  <c r="M67" i="90"/>
  <c r="M66" i="90"/>
  <c r="M65" i="90"/>
  <c r="M64" i="90"/>
  <c r="M63" i="90"/>
  <c r="M62" i="90"/>
  <c r="M61" i="90"/>
  <c r="M60" i="90"/>
  <c r="M59" i="90"/>
  <c r="M58" i="90"/>
  <c r="M57" i="90"/>
  <c r="M56" i="90"/>
  <c r="M55" i="90"/>
  <c r="M54" i="90"/>
  <c r="M53" i="90"/>
  <c r="M52" i="90"/>
  <c r="M51" i="90"/>
  <c r="M50" i="90"/>
  <c r="M49" i="90"/>
  <c r="M48" i="90"/>
  <c r="M47" i="90"/>
  <c r="M46" i="90"/>
  <c r="M45" i="90"/>
  <c r="M44" i="90"/>
  <c r="M43" i="90"/>
  <c r="M42" i="90"/>
  <c r="M41" i="90"/>
  <c r="M40" i="90"/>
  <c r="M39" i="90"/>
  <c r="M38" i="90"/>
  <c r="M37" i="90"/>
  <c r="M36" i="90"/>
  <c r="M35" i="90"/>
  <c r="M34" i="90"/>
  <c r="M33" i="90"/>
  <c r="M32" i="90"/>
  <c r="M31" i="90"/>
  <c r="M30" i="90"/>
  <c r="M29" i="90"/>
  <c r="M28" i="90"/>
  <c r="M27" i="90"/>
  <c r="M26" i="90"/>
  <c r="M25" i="90"/>
  <c r="M24" i="90"/>
  <c r="M23" i="90"/>
  <c r="M22" i="90"/>
  <c r="M21" i="90"/>
  <c r="M20" i="90"/>
  <c r="M19" i="90"/>
  <c r="M18" i="90"/>
  <c r="M17" i="90"/>
  <c r="M16" i="90"/>
  <c r="M15" i="90"/>
  <c r="M14" i="90"/>
  <c r="M13" i="90"/>
  <c r="M12" i="90"/>
  <c r="M11" i="90"/>
  <c r="M10" i="90"/>
  <c r="M9" i="90"/>
  <c r="M8" i="90"/>
  <c r="M7" i="90"/>
  <c r="M6" i="90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66" i="89"/>
  <c r="P266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66" i="88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67" i="87"/>
  <c r="P267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67" i="86"/>
  <c r="P267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67" i="85"/>
  <c r="P267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67" i="84"/>
  <c r="P267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P198" i="84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P133" i="84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67" i="83"/>
  <c r="P267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67" i="82"/>
  <c r="P267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67" i="80"/>
  <c r="P267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67" i="79"/>
  <c r="P267" i="79" s="1"/>
  <c r="M259" i="79"/>
  <c r="P259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67" i="78"/>
  <c r="P267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3" i="78"/>
  <c r="R82" i="78"/>
  <c r="R173" i="78"/>
  <c r="R188" i="79"/>
  <c r="R187" i="79"/>
  <c r="R103" i="79"/>
  <c r="R82" i="79"/>
  <c r="R173" i="79"/>
  <c r="R188" i="80"/>
  <c r="R187" i="80"/>
  <c r="R103" i="80"/>
  <c r="R82" i="80"/>
  <c r="R173" i="80"/>
  <c r="R188" i="81"/>
  <c r="R187" i="81"/>
  <c r="R103" i="81"/>
  <c r="R82" i="81"/>
  <c r="R173" i="81"/>
  <c r="R188" i="82"/>
  <c r="R187" i="82"/>
  <c r="R103" i="82"/>
  <c r="R82" i="82"/>
  <c r="R173" i="82"/>
  <c r="R188" i="83"/>
  <c r="R187" i="83"/>
  <c r="R103" i="83"/>
  <c r="R82" i="83"/>
  <c r="R173" i="83"/>
  <c r="R188" i="84"/>
  <c r="R187" i="84"/>
  <c r="R103" i="84"/>
  <c r="R82" i="84"/>
  <c r="R173" i="84"/>
  <c r="R188" i="85"/>
  <c r="R187" i="85"/>
  <c r="R103" i="85"/>
  <c r="R82" i="85"/>
  <c r="R173" i="85"/>
  <c r="R188" i="86"/>
  <c r="R187" i="86"/>
  <c r="R103" i="86"/>
  <c r="R82" i="86"/>
  <c r="R173" i="86"/>
  <c r="R188" i="87"/>
  <c r="R187" i="87"/>
  <c r="R103" i="87"/>
  <c r="R82" i="87"/>
  <c r="R173" i="87"/>
  <c r="R188" i="88"/>
  <c r="R187" i="88"/>
  <c r="R103" i="88"/>
  <c r="R82" i="88"/>
  <c r="R173" i="88"/>
  <c r="R188" i="89"/>
  <c r="R187" i="89"/>
  <c r="R103" i="89"/>
  <c r="R82" i="89"/>
  <c r="R173" i="89"/>
  <c r="R188" i="90"/>
  <c r="R187" i="90"/>
  <c r="R103" i="90"/>
  <c r="R82" i="90"/>
  <c r="R173" i="90"/>
  <c r="R188" i="91"/>
  <c r="R187" i="91"/>
  <c r="R103" i="91"/>
  <c r="R82" i="91"/>
  <c r="R173" i="91"/>
  <c r="R188" i="92"/>
  <c r="R187" i="92"/>
  <c r="R103" i="92"/>
  <c r="R82" i="92"/>
  <c r="R173" i="92"/>
  <c r="R188" i="93"/>
  <c r="R187" i="93"/>
  <c r="R103" i="93"/>
  <c r="R82" i="93"/>
  <c r="R173" i="93"/>
  <c r="R188" i="94"/>
  <c r="R187" i="94"/>
  <c r="R103" i="94"/>
  <c r="R82" i="94"/>
  <c r="R173" i="94"/>
  <c r="R188" i="95"/>
  <c r="R187" i="95"/>
  <c r="R103" i="95"/>
  <c r="R82" i="95"/>
  <c r="R173" i="95"/>
  <c r="R188" i="96"/>
  <c r="R187" i="96"/>
  <c r="R103" i="96"/>
  <c r="R82" i="96"/>
  <c r="R173" i="96"/>
  <c r="R188" i="97"/>
  <c r="R187" i="97"/>
  <c r="R103" i="97"/>
  <c r="R82" i="97"/>
  <c r="R173" i="97"/>
  <c r="R188" i="98"/>
  <c r="R187" i="98"/>
  <c r="R103" i="98"/>
  <c r="R82" i="98"/>
  <c r="R173" i="98"/>
  <c r="R188" i="99"/>
  <c r="R187" i="99"/>
  <c r="R103" i="99"/>
  <c r="R82" i="99"/>
  <c r="R173" i="99"/>
  <c r="R188" i="100"/>
  <c r="R187" i="100"/>
  <c r="R103" i="100"/>
  <c r="R82" i="100"/>
  <c r="R173" i="100"/>
  <c r="R188" i="101"/>
  <c r="R187" i="101"/>
  <c r="R103" i="101"/>
  <c r="R82" i="101"/>
  <c r="R173" i="101"/>
  <c r="R188" i="102"/>
  <c r="R187" i="102"/>
  <c r="R103" i="102"/>
  <c r="R82" i="102"/>
  <c r="R173" i="102"/>
  <c r="R188" i="103"/>
  <c r="R187" i="103"/>
  <c r="R103" i="103"/>
  <c r="R82" i="103"/>
  <c r="R173" i="103"/>
  <c r="R188" i="104"/>
  <c r="R187" i="104"/>
  <c r="R103" i="104"/>
  <c r="R82" i="104"/>
  <c r="R173" i="104"/>
  <c r="R188" i="105"/>
  <c r="R187" i="105"/>
  <c r="R103" i="105"/>
  <c r="R82" i="105"/>
  <c r="R173" i="105"/>
  <c r="R188" i="106"/>
  <c r="R187" i="106"/>
  <c r="R103" i="106"/>
  <c r="R82" i="106"/>
  <c r="R173" i="106"/>
  <c r="R188" i="107"/>
  <c r="R187" i="107"/>
  <c r="R103" i="107"/>
  <c r="R82" i="107"/>
  <c r="R173" i="107"/>
  <c r="R188" i="77"/>
  <c r="M188" i="77"/>
  <c r="P188" i="77" s="1"/>
  <c r="R187" i="77"/>
  <c r="M187" i="77"/>
  <c r="P187" i="77" s="1"/>
  <c r="M105" i="77"/>
  <c r="P105" i="77" s="1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P256" i="99" l="1"/>
  <c r="M256" i="8"/>
  <c r="P261" i="99"/>
  <c r="M261" i="8"/>
  <c r="P164" i="91"/>
  <c r="M164" i="8"/>
  <c r="P8" i="91"/>
  <c r="M8" i="8"/>
  <c r="P16" i="91"/>
  <c r="M16" i="8"/>
  <c r="P24" i="91"/>
  <c r="M24" i="8"/>
  <c r="P32" i="91"/>
  <c r="M32" i="8"/>
  <c r="P40" i="91"/>
  <c r="M40" i="8"/>
  <c r="P48" i="91"/>
  <c r="M48" i="8"/>
  <c r="P56" i="91"/>
  <c r="M56" i="8"/>
  <c r="P64" i="91"/>
  <c r="M64" i="8"/>
  <c r="P72" i="91"/>
  <c r="M72" i="8"/>
  <c r="P81" i="91"/>
  <c r="M81" i="8"/>
  <c r="P92" i="91"/>
  <c r="M92" i="8"/>
  <c r="P101" i="91"/>
  <c r="M101" i="8"/>
  <c r="P113" i="91"/>
  <c r="M113" i="8"/>
  <c r="P121" i="91"/>
  <c r="M121" i="8"/>
  <c r="P129" i="91"/>
  <c r="M129" i="8"/>
  <c r="P137" i="91"/>
  <c r="M137" i="8"/>
  <c r="P145" i="91"/>
  <c r="M145" i="8"/>
  <c r="P153" i="91"/>
  <c r="M153" i="8"/>
  <c r="P161" i="91"/>
  <c r="M161" i="8"/>
  <c r="P169" i="91"/>
  <c r="M169" i="8"/>
  <c r="P179" i="91"/>
  <c r="M179" i="8"/>
  <c r="P190" i="91"/>
  <c r="M190" i="8"/>
  <c r="P198" i="91"/>
  <c r="M198" i="8"/>
  <c r="P206" i="91"/>
  <c r="M206" i="8"/>
  <c r="P215" i="91"/>
  <c r="M215" i="8"/>
  <c r="P223" i="91"/>
  <c r="M223" i="8"/>
  <c r="P231" i="91"/>
  <c r="M231" i="8"/>
  <c r="P173" i="91"/>
  <c r="M173" i="8"/>
  <c r="P207" i="91"/>
  <c r="M207" i="8"/>
  <c r="P10" i="91"/>
  <c r="M10" i="8"/>
  <c r="P34" i="91"/>
  <c r="M34" i="8"/>
  <c r="P66" i="91"/>
  <c r="M66" i="8"/>
  <c r="P107" i="91"/>
  <c r="M107" i="8"/>
  <c r="P139" i="91"/>
  <c r="M139" i="8"/>
  <c r="P163" i="91"/>
  <c r="M163" i="8"/>
  <c r="P192" i="91"/>
  <c r="M192" i="8"/>
  <c r="P209" i="91"/>
  <c r="M209" i="8"/>
  <c r="P103" i="91"/>
  <c r="M103" i="8"/>
  <c r="P19" i="91"/>
  <c r="M19" i="8"/>
  <c r="P35" i="91"/>
  <c r="M35" i="8"/>
  <c r="P59" i="91"/>
  <c r="M59" i="8"/>
  <c r="P75" i="91"/>
  <c r="M75" i="8"/>
  <c r="P96" i="91"/>
  <c r="M96" i="8"/>
  <c r="P124" i="91"/>
  <c r="M124" i="8"/>
  <c r="P140" i="91"/>
  <c r="M140" i="8"/>
  <c r="P156" i="91"/>
  <c r="M156" i="8"/>
  <c r="P193" i="91"/>
  <c r="M193" i="8"/>
  <c r="P210" i="91"/>
  <c r="M210" i="8"/>
  <c r="P234" i="91"/>
  <c r="M234" i="8"/>
  <c r="P9" i="91"/>
  <c r="M9" i="8"/>
  <c r="P17" i="91"/>
  <c r="M17" i="8"/>
  <c r="P25" i="91"/>
  <c r="M25" i="8"/>
  <c r="P33" i="91"/>
  <c r="M33" i="8"/>
  <c r="P41" i="91"/>
  <c r="M41" i="8"/>
  <c r="P49" i="91"/>
  <c r="M49" i="8"/>
  <c r="P57" i="91"/>
  <c r="M57" i="8"/>
  <c r="P65" i="91"/>
  <c r="M65" i="8"/>
  <c r="P73" i="91"/>
  <c r="M73" i="8"/>
  <c r="P83" i="91"/>
  <c r="M83" i="8"/>
  <c r="P93" i="91"/>
  <c r="M93" i="8"/>
  <c r="P106" i="91"/>
  <c r="M106" i="8"/>
  <c r="P114" i="91"/>
  <c r="M114" i="8"/>
  <c r="P122" i="91"/>
  <c r="M122" i="8"/>
  <c r="P130" i="91"/>
  <c r="M130" i="8"/>
  <c r="P138" i="91"/>
  <c r="M138" i="8"/>
  <c r="P146" i="91"/>
  <c r="M146" i="8"/>
  <c r="P154" i="91"/>
  <c r="M154" i="8"/>
  <c r="P162" i="91"/>
  <c r="M162" i="8"/>
  <c r="P170" i="91"/>
  <c r="M170" i="8"/>
  <c r="P180" i="91"/>
  <c r="M180" i="8"/>
  <c r="P191" i="91"/>
  <c r="M191" i="8"/>
  <c r="P199" i="91"/>
  <c r="M199" i="8"/>
  <c r="P208" i="91"/>
  <c r="M208" i="8"/>
  <c r="P216" i="91"/>
  <c r="M216" i="8"/>
  <c r="P224" i="91"/>
  <c r="M224" i="8"/>
  <c r="P232" i="91"/>
  <c r="M232" i="8"/>
  <c r="P82" i="91"/>
  <c r="M82" i="8"/>
  <c r="P76" i="91"/>
  <c r="M76" i="8"/>
  <c r="P42" i="91"/>
  <c r="M42" i="8"/>
  <c r="P84" i="91"/>
  <c r="M84" i="8"/>
  <c r="P123" i="91"/>
  <c r="M123" i="8"/>
  <c r="P155" i="91"/>
  <c r="M155" i="8"/>
  <c r="P217" i="91"/>
  <c r="M217" i="8"/>
  <c r="P27" i="91"/>
  <c r="M27" i="8"/>
  <c r="P108" i="91"/>
  <c r="M108" i="8"/>
  <c r="P218" i="91"/>
  <c r="M218" i="8"/>
  <c r="P12" i="91"/>
  <c r="M12" i="8"/>
  <c r="P20" i="91"/>
  <c r="M20" i="8"/>
  <c r="P28" i="91"/>
  <c r="M28" i="8"/>
  <c r="P36" i="91"/>
  <c r="M36" i="8"/>
  <c r="P44" i="91"/>
  <c r="M44" i="8"/>
  <c r="P52" i="91"/>
  <c r="M52" i="8"/>
  <c r="P60" i="91"/>
  <c r="M60" i="8"/>
  <c r="P68" i="91"/>
  <c r="M68" i="8"/>
  <c r="P77" i="91"/>
  <c r="M77" i="8"/>
  <c r="P86" i="91"/>
  <c r="M86" i="8"/>
  <c r="P97" i="91"/>
  <c r="M97" i="8"/>
  <c r="P109" i="91"/>
  <c r="M109" i="8"/>
  <c r="P117" i="91"/>
  <c r="M117" i="8"/>
  <c r="P125" i="91"/>
  <c r="M125" i="8"/>
  <c r="P133" i="91"/>
  <c r="M133" i="8"/>
  <c r="P141" i="91"/>
  <c r="M141" i="8"/>
  <c r="P149" i="91"/>
  <c r="M149" i="8"/>
  <c r="P157" i="91"/>
  <c r="M157" i="8"/>
  <c r="P165" i="91"/>
  <c r="M165" i="8"/>
  <c r="P175" i="91"/>
  <c r="M175" i="8"/>
  <c r="P183" i="91"/>
  <c r="M183" i="8"/>
  <c r="P194" i="91"/>
  <c r="M194" i="8"/>
  <c r="P202" i="91"/>
  <c r="M202" i="8"/>
  <c r="P211" i="91"/>
  <c r="M211" i="8"/>
  <c r="P219" i="91"/>
  <c r="M219" i="8"/>
  <c r="P227" i="91"/>
  <c r="M227" i="8"/>
  <c r="P248" i="91"/>
  <c r="M248" i="8"/>
  <c r="P105" i="91"/>
  <c r="M105" i="8"/>
  <c r="P13" i="91"/>
  <c r="M13" i="8"/>
  <c r="P21" i="91"/>
  <c r="M21" i="8"/>
  <c r="P29" i="91"/>
  <c r="M29" i="8"/>
  <c r="P37" i="91"/>
  <c r="M37" i="8"/>
  <c r="P45" i="91"/>
  <c r="M45" i="8"/>
  <c r="P53" i="91"/>
  <c r="M53" i="8"/>
  <c r="P61" i="91"/>
  <c r="M61" i="8"/>
  <c r="P69" i="91"/>
  <c r="M69" i="8"/>
  <c r="P78" i="91"/>
  <c r="M78" i="8"/>
  <c r="P89" i="91"/>
  <c r="M89" i="8"/>
  <c r="P98" i="91"/>
  <c r="M98" i="8"/>
  <c r="P110" i="91"/>
  <c r="M110" i="8"/>
  <c r="P118" i="91"/>
  <c r="M118" i="8"/>
  <c r="P126" i="91"/>
  <c r="M126" i="8"/>
  <c r="P134" i="91"/>
  <c r="M134" i="8"/>
  <c r="P142" i="91"/>
  <c r="M142" i="8"/>
  <c r="P150" i="91"/>
  <c r="M150" i="8"/>
  <c r="P158" i="91"/>
  <c r="M158" i="8"/>
  <c r="P166" i="91"/>
  <c r="M166" i="8"/>
  <c r="P176" i="91"/>
  <c r="M176" i="8"/>
  <c r="P184" i="91"/>
  <c r="M184" i="8"/>
  <c r="P195" i="91"/>
  <c r="M195" i="8"/>
  <c r="P203" i="91"/>
  <c r="M203" i="8"/>
  <c r="P212" i="91"/>
  <c r="M212" i="8"/>
  <c r="P220" i="91"/>
  <c r="M220" i="8"/>
  <c r="P228" i="91"/>
  <c r="M228" i="8"/>
  <c r="P254" i="91"/>
  <c r="M254" i="8"/>
  <c r="P187" i="91"/>
  <c r="M187" i="8"/>
  <c r="P18" i="91"/>
  <c r="M18" i="8"/>
  <c r="P50" i="91"/>
  <c r="M50" i="8"/>
  <c r="P74" i="91"/>
  <c r="M74" i="8"/>
  <c r="P115" i="91"/>
  <c r="M115" i="8"/>
  <c r="P131" i="91"/>
  <c r="M131" i="8"/>
  <c r="P171" i="91"/>
  <c r="M171" i="8"/>
  <c r="P181" i="91"/>
  <c r="M181" i="8"/>
  <c r="P200" i="91"/>
  <c r="M200" i="8"/>
  <c r="P233" i="91"/>
  <c r="M233" i="8"/>
  <c r="P11" i="91"/>
  <c r="M11" i="8"/>
  <c r="P51" i="91"/>
  <c r="M51" i="8"/>
  <c r="P67" i="91"/>
  <c r="M67" i="8"/>
  <c r="P85" i="91"/>
  <c r="M85" i="8"/>
  <c r="P116" i="91"/>
  <c r="M116" i="8"/>
  <c r="P132" i="91"/>
  <c r="M132" i="8"/>
  <c r="P148" i="91"/>
  <c r="M148" i="8"/>
  <c r="P172" i="91"/>
  <c r="M172" i="8"/>
  <c r="P182" i="91"/>
  <c r="M182" i="8"/>
  <c r="P201" i="91"/>
  <c r="M201" i="8"/>
  <c r="P226" i="91"/>
  <c r="M226" i="8"/>
  <c r="P104" i="91"/>
  <c r="M104" i="8"/>
  <c r="P6" i="91"/>
  <c r="M6" i="8"/>
  <c r="P14" i="91"/>
  <c r="M14" i="8"/>
  <c r="P22" i="91"/>
  <c r="M22" i="8"/>
  <c r="P30" i="91"/>
  <c r="M30" i="8"/>
  <c r="P38" i="91"/>
  <c r="M38" i="8"/>
  <c r="P46" i="91"/>
  <c r="M46" i="8"/>
  <c r="P54" i="91"/>
  <c r="M54" i="8"/>
  <c r="P62" i="91"/>
  <c r="M62" i="8"/>
  <c r="P70" i="91"/>
  <c r="M70" i="8"/>
  <c r="P79" i="91"/>
  <c r="M79" i="8"/>
  <c r="P90" i="91"/>
  <c r="M90" i="8"/>
  <c r="P99" i="91"/>
  <c r="M99" i="8"/>
  <c r="P111" i="91"/>
  <c r="M111" i="8"/>
  <c r="P119" i="91"/>
  <c r="M119" i="8"/>
  <c r="P127" i="91"/>
  <c r="M127" i="8"/>
  <c r="P135" i="91"/>
  <c r="M135" i="8"/>
  <c r="P143" i="91"/>
  <c r="M143" i="8"/>
  <c r="P151" i="91"/>
  <c r="M151" i="8"/>
  <c r="P159" i="91"/>
  <c r="M159" i="8"/>
  <c r="P167" i="91"/>
  <c r="M167" i="8"/>
  <c r="P177" i="91"/>
  <c r="M177" i="8"/>
  <c r="P185" i="91"/>
  <c r="M185" i="8"/>
  <c r="P196" i="91"/>
  <c r="M196" i="8"/>
  <c r="P204" i="91"/>
  <c r="M204" i="8"/>
  <c r="P213" i="91"/>
  <c r="M213" i="8"/>
  <c r="P221" i="91"/>
  <c r="M221" i="8"/>
  <c r="P229" i="91"/>
  <c r="M229" i="8"/>
  <c r="P255" i="91"/>
  <c r="M255" i="8"/>
  <c r="P188" i="91"/>
  <c r="M188" i="8"/>
  <c r="P26" i="91"/>
  <c r="M26" i="8"/>
  <c r="P58" i="91"/>
  <c r="M58" i="8"/>
  <c r="P95" i="91"/>
  <c r="M95" i="8"/>
  <c r="P147" i="91"/>
  <c r="M147" i="8"/>
  <c r="P225" i="91"/>
  <c r="M225" i="8"/>
  <c r="P43" i="91"/>
  <c r="M43" i="8"/>
  <c r="P7" i="91"/>
  <c r="M7" i="8"/>
  <c r="P15" i="91"/>
  <c r="M15" i="8"/>
  <c r="P23" i="91"/>
  <c r="M23" i="8"/>
  <c r="P31" i="91"/>
  <c r="M31" i="8"/>
  <c r="P39" i="91"/>
  <c r="M39" i="8"/>
  <c r="P47" i="91"/>
  <c r="M47" i="8"/>
  <c r="P55" i="91"/>
  <c r="M55" i="8"/>
  <c r="P63" i="91"/>
  <c r="M63" i="8"/>
  <c r="P71" i="91"/>
  <c r="M71" i="8"/>
  <c r="P80" i="91"/>
  <c r="M80" i="8"/>
  <c r="P91" i="91"/>
  <c r="M91" i="8"/>
  <c r="P100" i="91"/>
  <c r="M100" i="8"/>
  <c r="P112" i="91"/>
  <c r="M112" i="8"/>
  <c r="P120" i="91"/>
  <c r="M120" i="8"/>
  <c r="P128" i="91"/>
  <c r="M128" i="8"/>
  <c r="P136" i="91"/>
  <c r="M136" i="8"/>
  <c r="P144" i="91"/>
  <c r="M144" i="8"/>
  <c r="P152" i="91"/>
  <c r="M152" i="8"/>
  <c r="P160" i="91"/>
  <c r="M160" i="8"/>
  <c r="P168" i="91"/>
  <c r="M168" i="8"/>
  <c r="P178" i="91"/>
  <c r="M178" i="8"/>
  <c r="P186" i="91"/>
  <c r="M186" i="8"/>
  <c r="P197" i="91"/>
  <c r="M197" i="8"/>
  <c r="P205" i="91"/>
  <c r="M205" i="8"/>
  <c r="P214" i="91"/>
  <c r="M214" i="8"/>
  <c r="P222" i="91"/>
  <c r="M222" i="8"/>
  <c r="P230" i="91"/>
  <c r="M230" i="8"/>
  <c r="P189" i="91"/>
  <c r="M189" i="8"/>
  <c r="P266" i="88"/>
  <c r="E103" i="77"/>
  <c r="E232" i="77"/>
  <c r="E224" i="77"/>
  <c r="E216" i="77"/>
  <c r="E208" i="77"/>
  <c r="E199" i="77"/>
  <c r="E191" i="77"/>
  <c r="E180" i="77"/>
  <c r="E170" i="77"/>
  <c r="E162" i="77"/>
  <c r="E154" i="77"/>
  <c r="E146" i="77"/>
  <c r="E138" i="77"/>
  <c r="E130" i="77"/>
  <c r="E122" i="77"/>
  <c r="E114" i="77"/>
  <c r="E106" i="77"/>
  <c r="E94" i="77"/>
  <c r="E84" i="77"/>
  <c r="E74" i="77"/>
  <c r="E66" i="77"/>
  <c r="E58" i="77"/>
  <c r="E50" i="77"/>
  <c r="E42" i="77"/>
  <c r="E34" i="77"/>
  <c r="E82" i="77"/>
  <c r="E231" i="77"/>
  <c r="E223" i="77"/>
  <c r="E215" i="77"/>
  <c r="E206" i="77"/>
  <c r="E198" i="77"/>
  <c r="E190" i="77"/>
  <c r="E179" i="77"/>
  <c r="E169" i="77"/>
  <c r="E161" i="77"/>
  <c r="E153" i="77"/>
  <c r="E145" i="77"/>
  <c r="E137" i="77"/>
  <c r="E129" i="77"/>
  <c r="E121" i="77"/>
  <c r="E113" i="77"/>
  <c r="E101" i="77"/>
  <c r="E93" i="77"/>
  <c r="E83" i="77"/>
  <c r="E73" i="77"/>
  <c r="E65" i="77"/>
  <c r="E57" i="77"/>
  <c r="E49" i="77"/>
  <c r="E41" i="77"/>
  <c r="E33" i="77"/>
  <c r="E173" i="77"/>
  <c r="E230" i="77"/>
  <c r="E222" i="77"/>
  <c r="E214" i="77"/>
  <c r="E205" i="77"/>
  <c r="E197" i="77"/>
  <c r="E186" i="77"/>
  <c r="E178" i="77"/>
  <c r="E168" i="77"/>
  <c r="E160" i="77"/>
  <c r="E152" i="77"/>
  <c r="E144" i="77"/>
  <c r="E136" i="77"/>
  <c r="E128" i="77"/>
  <c r="E120" i="77"/>
  <c r="E112" i="77"/>
  <c r="E100" i="77"/>
  <c r="E92" i="77"/>
  <c r="E81" i="77"/>
  <c r="E72" i="77"/>
  <c r="E64" i="77"/>
  <c r="E56" i="77"/>
  <c r="E48" i="77"/>
  <c r="E40" i="77"/>
  <c r="E32" i="77"/>
  <c r="E229" i="77"/>
  <c r="E221" i="77"/>
  <c r="E213" i="77"/>
  <c r="E204" i="77"/>
  <c r="E196" i="77"/>
  <c r="E185" i="77"/>
  <c r="E177" i="77"/>
  <c r="E167" i="77"/>
  <c r="E159" i="77"/>
  <c r="E151" i="77"/>
  <c r="E143" i="77"/>
  <c r="E135" i="77"/>
  <c r="E127" i="77"/>
  <c r="E119" i="77"/>
  <c r="E111" i="77"/>
  <c r="E99" i="77"/>
  <c r="E91" i="77"/>
  <c r="E80" i="77"/>
  <c r="E71" i="77"/>
  <c r="E63" i="77"/>
  <c r="E55" i="77"/>
  <c r="E47" i="77"/>
  <c r="E39" i="77"/>
  <c r="E31" i="77"/>
  <c r="E259" i="77"/>
  <c r="E228" i="77"/>
  <c r="E220" i="77"/>
  <c r="E212" i="77"/>
  <c r="E203" i="77"/>
  <c r="E195" i="77"/>
  <c r="E184" i="77"/>
  <c r="E176" i="77"/>
  <c r="E166" i="77"/>
  <c r="E158" i="77"/>
  <c r="E150" i="77"/>
  <c r="E142" i="77"/>
  <c r="E134" i="77"/>
  <c r="E126" i="77"/>
  <c r="E118" i="77"/>
  <c r="E110" i="77"/>
  <c r="E98" i="77"/>
  <c r="E90" i="77"/>
  <c r="E79" i="77"/>
  <c r="E70" i="77"/>
  <c r="E62" i="77"/>
  <c r="E54" i="77"/>
  <c r="E46" i="77"/>
  <c r="E38" i="77"/>
  <c r="E30" i="77"/>
  <c r="E255" i="77"/>
  <c r="E227" i="77"/>
  <c r="E219" i="77"/>
  <c r="E211" i="77"/>
  <c r="E202" i="77"/>
  <c r="E194" i="77"/>
  <c r="E183" i="77"/>
  <c r="E175" i="77"/>
  <c r="E165" i="77"/>
  <c r="E157" i="77"/>
  <c r="E149" i="77"/>
  <c r="E141" i="77"/>
  <c r="E133" i="77"/>
  <c r="E125" i="77"/>
  <c r="E117" i="77"/>
  <c r="E109" i="77"/>
  <c r="E97" i="77"/>
  <c r="E89" i="77"/>
  <c r="E78" i="77"/>
  <c r="E69" i="77"/>
  <c r="E61" i="77"/>
  <c r="E53" i="77"/>
  <c r="E45" i="77"/>
  <c r="E37" i="77"/>
  <c r="E29" i="77"/>
  <c r="E226" i="77"/>
  <c r="E218" i="77"/>
  <c r="E210" i="77"/>
  <c r="E201" i="77"/>
  <c r="E193" i="77"/>
  <c r="E182" i="77"/>
  <c r="E172" i="77"/>
  <c r="E164" i="77"/>
  <c r="E156" i="77"/>
  <c r="E148" i="77"/>
  <c r="E140" i="77"/>
  <c r="E132" i="77"/>
  <c r="E124" i="77"/>
  <c r="E116" i="77"/>
  <c r="E108" i="77"/>
  <c r="E96" i="77"/>
  <c r="E86" i="77"/>
  <c r="E77" i="77"/>
  <c r="E68" i="77"/>
  <c r="E60" i="77"/>
  <c r="E52" i="77"/>
  <c r="E44" i="77"/>
  <c r="E36" i="77"/>
  <c r="E28" i="77"/>
  <c r="E104" i="77"/>
  <c r="E225" i="77"/>
  <c r="E217" i="77"/>
  <c r="E209" i="77"/>
  <c r="E200" i="77"/>
  <c r="E192" i="77"/>
  <c r="E181" i="77"/>
  <c r="E171" i="77"/>
  <c r="E163" i="77"/>
  <c r="E155" i="77"/>
  <c r="E147" i="77"/>
  <c r="E139" i="77"/>
  <c r="E131" i="77"/>
  <c r="E123" i="77"/>
  <c r="E115" i="77"/>
  <c r="E107" i="77"/>
  <c r="E95" i="77"/>
  <c r="E85" i="77"/>
  <c r="E75" i="77"/>
  <c r="E67" i="77"/>
  <c r="E59" i="77"/>
  <c r="E51" i="77"/>
  <c r="E43" i="77"/>
  <c r="E35" i="77"/>
  <c r="E27" i="77"/>
  <c r="P13" i="90"/>
  <c r="P21" i="90"/>
  <c r="P29" i="90"/>
  <c r="P37" i="90"/>
  <c r="P45" i="90"/>
  <c r="P53" i="90"/>
  <c r="P61" i="90"/>
  <c r="P69" i="90"/>
  <c r="P78" i="90"/>
  <c r="P89" i="90"/>
  <c r="P98" i="90"/>
  <c r="P110" i="90"/>
  <c r="P118" i="90"/>
  <c r="P126" i="90"/>
  <c r="P134" i="90"/>
  <c r="P142" i="90"/>
  <c r="P150" i="90"/>
  <c r="P158" i="90"/>
  <c r="P166" i="90"/>
  <c r="P176" i="90"/>
  <c r="P184" i="90"/>
  <c r="P195" i="90"/>
  <c r="P203" i="90"/>
  <c r="P212" i="90"/>
  <c r="P220" i="90"/>
  <c r="P228" i="90"/>
  <c r="P254" i="90"/>
  <c r="P105" i="90"/>
  <c r="P6" i="90"/>
  <c r="P14" i="90"/>
  <c r="P22" i="90"/>
  <c r="P30" i="90"/>
  <c r="P38" i="90"/>
  <c r="P46" i="90"/>
  <c r="P54" i="90"/>
  <c r="P62" i="90"/>
  <c r="P70" i="90"/>
  <c r="P79" i="90"/>
  <c r="P90" i="90"/>
  <c r="P99" i="90"/>
  <c r="P111" i="90"/>
  <c r="P119" i="90"/>
  <c r="P127" i="90"/>
  <c r="P135" i="90"/>
  <c r="P143" i="90"/>
  <c r="P151" i="90"/>
  <c r="P159" i="90"/>
  <c r="P167" i="90"/>
  <c r="P177" i="90"/>
  <c r="P185" i="90"/>
  <c r="P196" i="90"/>
  <c r="P204" i="90"/>
  <c r="P213" i="90"/>
  <c r="P221" i="90"/>
  <c r="P229" i="90"/>
  <c r="P255" i="90"/>
  <c r="P187" i="90"/>
  <c r="P7" i="90"/>
  <c r="P15" i="90"/>
  <c r="P23" i="90"/>
  <c r="P31" i="90"/>
  <c r="P39" i="90"/>
  <c r="P47" i="90"/>
  <c r="P55" i="90"/>
  <c r="P63" i="90"/>
  <c r="P71" i="90"/>
  <c r="P80" i="90"/>
  <c r="P91" i="90"/>
  <c r="P100" i="90"/>
  <c r="P112" i="90"/>
  <c r="P120" i="90"/>
  <c r="P128" i="90"/>
  <c r="P136" i="90"/>
  <c r="P144" i="90"/>
  <c r="P152" i="90"/>
  <c r="P160" i="90"/>
  <c r="P168" i="90"/>
  <c r="P178" i="90"/>
  <c r="P186" i="90"/>
  <c r="P197" i="90"/>
  <c r="P205" i="90"/>
  <c r="P214" i="90"/>
  <c r="P222" i="90"/>
  <c r="P230" i="90"/>
  <c r="P256" i="90"/>
  <c r="P188" i="90"/>
  <c r="P8" i="90"/>
  <c r="P16" i="90"/>
  <c r="P24" i="90"/>
  <c r="P32" i="90"/>
  <c r="P40" i="90"/>
  <c r="P48" i="90"/>
  <c r="P56" i="90"/>
  <c r="P64" i="90"/>
  <c r="P72" i="90"/>
  <c r="P81" i="90"/>
  <c r="P92" i="90"/>
  <c r="P101" i="90"/>
  <c r="P113" i="90"/>
  <c r="P121" i="90"/>
  <c r="P129" i="90"/>
  <c r="P137" i="90"/>
  <c r="P145" i="90"/>
  <c r="P153" i="90"/>
  <c r="P161" i="90"/>
  <c r="P169" i="90"/>
  <c r="P179" i="90"/>
  <c r="P190" i="90"/>
  <c r="P198" i="90"/>
  <c r="P206" i="90"/>
  <c r="P215" i="90"/>
  <c r="P223" i="90"/>
  <c r="P231" i="90"/>
  <c r="P267" i="90"/>
  <c r="P189" i="90"/>
  <c r="P9" i="90"/>
  <c r="P17" i="90"/>
  <c r="P25" i="90"/>
  <c r="P33" i="90"/>
  <c r="P41" i="90"/>
  <c r="P49" i="90"/>
  <c r="P57" i="90"/>
  <c r="P65" i="90"/>
  <c r="P73" i="90"/>
  <c r="P83" i="90"/>
  <c r="P93" i="90"/>
  <c r="P106" i="90"/>
  <c r="P114" i="90"/>
  <c r="P122" i="90"/>
  <c r="P130" i="90"/>
  <c r="P138" i="90"/>
  <c r="P146" i="90"/>
  <c r="P154" i="90"/>
  <c r="P162" i="90"/>
  <c r="P170" i="90"/>
  <c r="P180" i="90"/>
  <c r="P191" i="90"/>
  <c r="P199" i="90"/>
  <c r="P208" i="90"/>
  <c r="P216" i="90"/>
  <c r="P224" i="90"/>
  <c r="P232" i="90"/>
  <c r="P173" i="90"/>
  <c r="P207" i="90"/>
  <c r="P10" i="90"/>
  <c r="P18" i="90"/>
  <c r="P26" i="90"/>
  <c r="P34" i="90"/>
  <c r="P42" i="90"/>
  <c r="P50" i="90"/>
  <c r="P58" i="90"/>
  <c r="P66" i="90"/>
  <c r="P74" i="90"/>
  <c r="P84" i="90"/>
  <c r="P95" i="90"/>
  <c r="P107" i="90"/>
  <c r="P115" i="90"/>
  <c r="P123" i="90"/>
  <c r="P131" i="90"/>
  <c r="P139" i="90"/>
  <c r="P147" i="90"/>
  <c r="P155" i="90"/>
  <c r="P163" i="90"/>
  <c r="P171" i="90"/>
  <c r="P181" i="90"/>
  <c r="P192" i="90"/>
  <c r="P200" i="90"/>
  <c r="P209" i="90"/>
  <c r="P217" i="90"/>
  <c r="P225" i="90"/>
  <c r="P233" i="90"/>
  <c r="P82" i="90"/>
  <c r="P76" i="90"/>
  <c r="P11" i="90"/>
  <c r="P19" i="90"/>
  <c r="P27" i="90"/>
  <c r="P35" i="90"/>
  <c r="P43" i="90"/>
  <c r="P51" i="90"/>
  <c r="P59" i="90"/>
  <c r="P67" i="90"/>
  <c r="P75" i="90"/>
  <c r="P85" i="90"/>
  <c r="P96" i="90"/>
  <c r="P108" i="90"/>
  <c r="P116" i="90"/>
  <c r="P124" i="90"/>
  <c r="P132" i="90"/>
  <c r="P140" i="90"/>
  <c r="P148" i="90"/>
  <c r="P156" i="90"/>
  <c r="P164" i="90"/>
  <c r="P172" i="90"/>
  <c r="P182" i="90"/>
  <c r="P193" i="90"/>
  <c r="P201" i="90"/>
  <c r="P210" i="90"/>
  <c r="P218" i="90"/>
  <c r="P226" i="90"/>
  <c r="P234" i="90"/>
  <c r="P103" i="90"/>
  <c r="P12" i="90"/>
  <c r="P20" i="90"/>
  <c r="P28" i="90"/>
  <c r="P36" i="90"/>
  <c r="P44" i="90"/>
  <c r="P52" i="90"/>
  <c r="P60" i="90"/>
  <c r="P68" i="90"/>
  <c r="P77" i="90"/>
  <c r="P86" i="90"/>
  <c r="P97" i="90"/>
  <c r="P109" i="90"/>
  <c r="P117" i="90"/>
  <c r="P125" i="90"/>
  <c r="P133" i="90"/>
  <c r="P141" i="90"/>
  <c r="P149" i="90"/>
  <c r="P157" i="90"/>
  <c r="P165" i="90"/>
  <c r="P175" i="90"/>
  <c r="P183" i="90"/>
  <c r="P194" i="90"/>
  <c r="P202" i="90"/>
  <c r="P211" i="90"/>
  <c r="P219" i="90"/>
  <c r="P227" i="90"/>
  <c r="P248" i="90"/>
  <c r="P104" i="90"/>
  <c r="E234" i="77"/>
  <c r="E233" i="77"/>
  <c r="J251" i="79"/>
  <c r="E251" i="80" s="1"/>
  <c r="G251" i="80" s="1"/>
  <c r="J251" i="80" s="1"/>
  <c r="E251" i="81" s="1"/>
  <c r="G251" i="81" s="1"/>
  <c r="J251" i="81" s="1"/>
  <c r="E251" i="82" s="1"/>
  <c r="G251" i="82" s="1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N271" i="106"/>
  <c r="N277" i="106" s="1"/>
  <c r="N280" i="106" s="1"/>
  <c r="N271" i="105"/>
  <c r="N277" i="105" s="1"/>
  <c r="N279" i="105" s="1"/>
  <c r="P5" i="107"/>
  <c r="N271" i="107"/>
  <c r="N277" i="107" s="1"/>
  <c r="N280" i="107" s="1"/>
  <c r="N271" i="103"/>
  <c r="N277" i="103" s="1"/>
  <c r="N279" i="103" s="1"/>
  <c r="N271" i="104"/>
  <c r="N277" i="104" s="1"/>
  <c r="N279" i="104" s="1"/>
  <c r="P5" i="102"/>
  <c r="N271" i="102"/>
  <c r="N277" i="102" s="1"/>
  <c r="N280" i="102" s="1"/>
  <c r="G87" i="77"/>
  <c r="J87" i="77" s="1"/>
  <c r="G235" i="77"/>
  <c r="J235" i="77" s="1"/>
  <c r="E235" i="78" s="1"/>
  <c r="G242" i="78"/>
  <c r="J242" i="78" s="1"/>
  <c r="E242" i="79" s="1"/>
  <c r="G240" i="77"/>
  <c r="J240" i="77" s="1"/>
  <c r="E240" i="78" s="1"/>
  <c r="G241" i="77"/>
  <c r="J241" i="77" s="1"/>
  <c r="E241" i="78" s="1"/>
  <c r="G239" i="77"/>
  <c r="J239" i="77" s="1"/>
  <c r="G238" i="77"/>
  <c r="J238" i="77" s="1"/>
  <c r="E238" i="78" s="1"/>
  <c r="G237" i="77"/>
  <c r="J237" i="77" s="1"/>
  <c r="E237" i="78" s="1"/>
  <c r="G236" i="77"/>
  <c r="J236" i="77" s="1"/>
  <c r="E236" i="78" s="1"/>
  <c r="G268" i="77"/>
  <c r="J268" i="77" s="1"/>
  <c r="G174" i="77"/>
  <c r="J174" i="77" s="1"/>
  <c r="E174" i="78" s="1"/>
  <c r="G102" i="77"/>
  <c r="J102" i="77" s="1"/>
  <c r="E102" i="78" s="1"/>
  <c r="N271" i="95"/>
  <c r="N277" i="95" s="1"/>
  <c r="N280" i="95" s="1"/>
  <c r="N271" i="82"/>
  <c r="N277" i="82" s="1"/>
  <c r="N280" i="82" s="1"/>
  <c r="N271" i="90"/>
  <c r="N277" i="90" s="1"/>
  <c r="N280" i="90" s="1"/>
  <c r="N271" i="79"/>
  <c r="N277" i="79" s="1"/>
  <c r="N280" i="79" s="1"/>
  <c r="N271" i="85"/>
  <c r="N277" i="85" s="1"/>
  <c r="N280" i="85" s="1"/>
  <c r="N271" i="93"/>
  <c r="N277" i="93" s="1"/>
  <c r="N279" i="93" s="1"/>
  <c r="N271" i="101"/>
  <c r="N277" i="101" s="1"/>
  <c r="N279" i="101" s="1"/>
  <c r="N271" i="78"/>
  <c r="N277" i="78" s="1"/>
  <c r="N280" i="78" s="1"/>
  <c r="N271" i="86"/>
  <c r="N277" i="86" s="1"/>
  <c r="N280" i="86" s="1"/>
  <c r="N271" i="89"/>
  <c r="N277" i="89" s="1"/>
  <c r="N279" i="89" s="1"/>
  <c r="N271" i="81"/>
  <c r="N277" i="81" s="1"/>
  <c r="N279" i="81" s="1"/>
  <c r="N271" i="94"/>
  <c r="N277" i="94" s="1"/>
  <c r="N279" i="94" s="1"/>
  <c r="N271" i="83"/>
  <c r="N277" i="83" s="1"/>
  <c r="N280" i="83" s="1"/>
  <c r="N271" i="87"/>
  <c r="N277" i="87" s="1"/>
  <c r="N280" i="87" s="1"/>
  <c r="N271" i="91"/>
  <c r="N277" i="91" s="1"/>
  <c r="N279" i="91" s="1"/>
  <c r="N271" i="99"/>
  <c r="N277" i="99" s="1"/>
  <c r="N279" i="99" s="1"/>
  <c r="N271" i="97"/>
  <c r="N277" i="97" s="1"/>
  <c r="N280" i="97" s="1"/>
  <c r="N271" i="98"/>
  <c r="N277" i="98" s="1"/>
  <c r="N280" i="98" s="1"/>
  <c r="N271" i="80"/>
  <c r="N277" i="80" s="1"/>
  <c r="N279" i="80" s="1"/>
  <c r="N271" i="84"/>
  <c r="N277" i="84" s="1"/>
  <c r="N280" i="84" s="1"/>
  <c r="N271" i="88"/>
  <c r="N277" i="88" s="1"/>
  <c r="N279" i="88" s="1"/>
  <c r="N271" i="92"/>
  <c r="N277" i="92" s="1"/>
  <c r="N280" i="92" s="1"/>
  <c r="N271" i="96"/>
  <c r="N277" i="96" s="1"/>
  <c r="N271" i="100"/>
  <c r="N277" i="100" s="1"/>
  <c r="N280" i="100" s="1"/>
  <c r="G88" i="78" l="1"/>
  <c r="J88" i="78" s="1"/>
  <c r="E88" i="79" s="1"/>
  <c r="E87" i="78"/>
  <c r="G252" i="78"/>
  <c r="J252" i="78" s="1"/>
  <c r="E239" i="78"/>
  <c r="N280" i="103"/>
  <c r="N280" i="101"/>
  <c r="N280" i="96"/>
  <c r="N279" i="106"/>
  <c r="N280" i="93"/>
  <c r="N279" i="102"/>
  <c r="N280" i="89"/>
  <c r="N279" i="86"/>
  <c r="N280" i="105"/>
  <c r="N279" i="92"/>
  <c r="N280" i="91"/>
  <c r="N279" i="85"/>
  <c r="N279" i="83"/>
  <c r="N280" i="81"/>
  <c r="N280" i="104"/>
  <c r="N280" i="99"/>
  <c r="N279" i="79"/>
  <c r="N279" i="78"/>
  <c r="G186" i="77"/>
  <c r="J186" i="77" s="1"/>
  <c r="N279" i="96"/>
  <c r="N279" i="90"/>
  <c r="N279" i="100"/>
  <c r="N279" i="82"/>
  <c r="N279" i="87"/>
  <c r="N279" i="95"/>
  <c r="N279" i="107"/>
  <c r="N279" i="84"/>
  <c r="N280" i="88"/>
  <c r="N280" i="94"/>
  <c r="N279" i="97"/>
  <c r="N280" i="80"/>
  <c r="N279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E252" i="79" l="1"/>
  <c r="G252" i="79" s="1"/>
  <c r="J252" i="79" s="1"/>
  <c r="E252" i="80" s="1"/>
  <c r="G252" i="80" s="1"/>
  <c r="J252" i="80" s="1"/>
  <c r="E252" i="81" s="1"/>
  <c r="G252" i="81" s="1"/>
  <c r="J252" i="81" s="1"/>
  <c r="E252" i="82" s="1"/>
  <c r="G252" i="82" s="1"/>
  <c r="J252" i="82" s="1"/>
  <c r="E252" i="83" s="1"/>
  <c r="G252" i="83" s="1"/>
  <c r="J252" i="83" s="1"/>
  <c r="E252" i="84" s="1"/>
  <c r="G252" i="84" s="1"/>
  <c r="J252" i="84" s="1"/>
  <c r="E252" i="85" s="1"/>
  <c r="G252" i="85" s="1"/>
  <c r="J252" i="85" s="1"/>
  <c r="E252" i="86" s="1"/>
  <c r="G252" i="86" s="1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2" i="90" s="1"/>
  <c r="E252" i="94"/>
  <c r="E186" i="78"/>
  <c r="G186" i="78" s="1"/>
  <c r="J186" i="78" s="1"/>
  <c r="E186" i="79" s="1"/>
  <c r="P136" i="77"/>
  <c r="P134" i="77"/>
  <c r="P135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61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61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61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61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67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67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66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66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67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67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67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67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67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67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67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67" i="79"/>
  <c r="R259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67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67" i="77"/>
  <c r="M267" i="77"/>
  <c r="R259" i="77"/>
  <c r="M259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M111" i="77"/>
  <c r="M110" i="77"/>
  <c r="M109" i="77"/>
  <c r="M108" i="77"/>
  <c r="M107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70" i="74"/>
  <c r="R60" i="74"/>
  <c r="R63" i="74"/>
  <c r="M63" i="74"/>
  <c r="P63" i="74" s="1"/>
  <c r="M169" i="74"/>
  <c r="P169" i="74" s="1"/>
  <c r="R169" i="74"/>
  <c r="P20" i="77" l="1"/>
  <c r="E94" i="78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E60" i="78"/>
  <c r="G60" i="78" s="1"/>
  <c r="J60" i="78" s="1"/>
  <c r="E60" i="79" s="1"/>
  <c r="G60" i="79" s="1"/>
  <c r="J60" i="79" s="1"/>
  <c r="E60" i="80" s="1"/>
  <c r="E178" i="78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P49" i="77"/>
  <c r="P53" i="77"/>
  <c r="P57" i="77"/>
  <c r="P61" i="77"/>
  <c r="P65" i="77"/>
  <c r="P69" i="77"/>
  <c r="P73" i="77"/>
  <c r="P113" i="77"/>
  <c r="P131" i="77"/>
  <c r="P139" i="77"/>
  <c r="P143" i="77"/>
  <c r="P147" i="77"/>
  <c r="P151" i="77"/>
  <c r="P155" i="77"/>
  <c r="P159" i="77"/>
  <c r="P163" i="77"/>
  <c r="P167" i="77"/>
  <c r="P171" i="77"/>
  <c r="P178" i="77"/>
  <c r="P8" i="77"/>
  <c r="P12" i="77"/>
  <c r="P16" i="77"/>
  <c r="P24" i="77"/>
  <c r="P28" i="77"/>
  <c r="P32" i="77"/>
  <c r="P36" i="77"/>
  <c r="P41" i="77"/>
  <c r="P45" i="77"/>
  <c r="P79" i="77"/>
  <c r="P84" i="77"/>
  <c r="P93" i="77"/>
  <c r="P98" i="77"/>
  <c r="P109" i="77"/>
  <c r="P118" i="77"/>
  <c r="P122" i="77"/>
  <c r="P127" i="77"/>
  <c r="P179" i="77"/>
  <c r="P183" i="77"/>
  <c r="P192" i="77"/>
  <c r="P196" i="77"/>
  <c r="P200" i="77"/>
  <c r="P204" i="77"/>
  <c r="P209" i="77"/>
  <c r="P213" i="77"/>
  <c r="P217" i="77"/>
  <c r="P221" i="77"/>
  <c r="P225" i="77"/>
  <c r="P229" i="77"/>
  <c r="P233" i="77"/>
  <c r="P255" i="77"/>
  <c r="P124" i="77"/>
  <c r="P99" i="77"/>
  <c r="P137" i="77"/>
  <c r="P46" i="77"/>
  <c r="P50" i="77"/>
  <c r="P54" i="77"/>
  <c r="P58" i="77"/>
  <c r="P62" i="77"/>
  <c r="P66" i="77"/>
  <c r="P70" i="77"/>
  <c r="P74" i="77"/>
  <c r="P110" i="77"/>
  <c r="P114" i="77"/>
  <c r="P132" i="77"/>
  <c r="P140" i="77"/>
  <c r="P144" i="77"/>
  <c r="P148" i="77"/>
  <c r="P152" i="77"/>
  <c r="P156" i="77"/>
  <c r="P160" i="77"/>
  <c r="P164" i="77"/>
  <c r="P168" i="77"/>
  <c r="P172" i="77"/>
  <c r="P9" i="77"/>
  <c r="P13" i="77"/>
  <c r="P17" i="77"/>
  <c r="P21" i="77"/>
  <c r="P25" i="77"/>
  <c r="P29" i="77"/>
  <c r="P33" i="77"/>
  <c r="P37" i="77"/>
  <c r="P42" i="77"/>
  <c r="P80" i="77"/>
  <c r="P85" i="77"/>
  <c r="P95" i="77"/>
  <c r="P106" i="77"/>
  <c r="P115" i="77"/>
  <c r="P119" i="77"/>
  <c r="P123" i="77"/>
  <c r="P128" i="77"/>
  <c r="P180" i="77"/>
  <c r="P184" i="77"/>
  <c r="P193" i="77"/>
  <c r="P197" i="77"/>
  <c r="P201" i="77"/>
  <c r="P205" i="77"/>
  <c r="P210" i="77"/>
  <c r="P214" i="77"/>
  <c r="P218" i="77"/>
  <c r="P222" i="77"/>
  <c r="P226" i="77"/>
  <c r="P230" i="77"/>
  <c r="P234" i="77"/>
  <c r="P259" i="77"/>
  <c r="P89" i="77"/>
  <c r="P100" i="77"/>
  <c r="P86" i="77"/>
  <c r="P47" i="77"/>
  <c r="P51" i="77"/>
  <c r="P55" i="77"/>
  <c r="P59" i="77"/>
  <c r="P63" i="77"/>
  <c r="P67" i="77"/>
  <c r="P71" i="77"/>
  <c r="P75" i="77"/>
  <c r="P111" i="77"/>
  <c r="P133" i="77"/>
  <c r="P141" i="77"/>
  <c r="P145" i="77"/>
  <c r="P149" i="77"/>
  <c r="P153" i="77"/>
  <c r="P157" i="77"/>
  <c r="P161" i="77"/>
  <c r="P165" i="77"/>
  <c r="P169" i="77"/>
  <c r="P175" i="77"/>
  <c r="P6" i="77"/>
  <c r="P10" i="77"/>
  <c r="P14" i="77"/>
  <c r="P18" i="77"/>
  <c r="P22" i="77"/>
  <c r="P26" i="77"/>
  <c r="P30" i="77"/>
  <c r="P34" i="77"/>
  <c r="P39" i="77"/>
  <c r="P43" i="77"/>
  <c r="P77" i="77"/>
  <c r="P81" i="77"/>
  <c r="P91" i="77"/>
  <c r="P96" i="77"/>
  <c r="P107" i="77"/>
  <c r="P116" i="77"/>
  <c r="P120" i="77"/>
  <c r="P125" i="77"/>
  <c r="P129" i="77"/>
  <c r="P181" i="77"/>
  <c r="P185" i="77"/>
  <c r="P194" i="77"/>
  <c r="P198" i="77"/>
  <c r="P202" i="77"/>
  <c r="P206" i="77"/>
  <c r="P211" i="77"/>
  <c r="P215" i="77"/>
  <c r="P219" i="77"/>
  <c r="P223" i="77"/>
  <c r="P227" i="77"/>
  <c r="P231" i="77"/>
  <c r="P248" i="77"/>
  <c r="P267" i="77"/>
  <c r="P38" i="77"/>
  <c r="P101" i="77"/>
  <c r="P48" i="77"/>
  <c r="P52" i="77"/>
  <c r="P56" i="77"/>
  <c r="P60" i="77"/>
  <c r="P64" i="77"/>
  <c r="P68" i="77"/>
  <c r="P72" i="77"/>
  <c r="P112" i="77"/>
  <c r="P130" i="77"/>
  <c r="P138" i="77"/>
  <c r="P142" i="77"/>
  <c r="P146" i="77"/>
  <c r="P150" i="77"/>
  <c r="P154" i="77"/>
  <c r="P158" i="77"/>
  <c r="P162" i="77"/>
  <c r="P166" i="77"/>
  <c r="P170" i="77"/>
  <c r="P177" i="77"/>
  <c r="P7" i="77"/>
  <c r="P11" i="77"/>
  <c r="P15" i="77"/>
  <c r="P19" i="77"/>
  <c r="P23" i="77"/>
  <c r="P27" i="77"/>
  <c r="P31" i="77"/>
  <c r="P35" i="77"/>
  <c r="P40" i="77"/>
  <c r="P44" i="77"/>
  <c r="P78" i="77"/>
  <c r="P83" i="77"/>
  <c r="P92" i="77"/>
  <c r="P97" i="77"/>
  <c r="P108" i="77"/>
  <c r="P117" i="77"/>
  <c r="P121" i="77"/>
  <c r="P126" i="77"/>
  <c r="P182" i="77"/>
  <c r="P191" i="77"/>
  <c r="P195" i="77"/>
  <c r="P199" i="77"/>
  <c r="P203" i="77"/>
  <c r="P208" i="77"/>
  <c r="P212" i="77"/>
  <c r="P216" i="77"/>
  <c r="P220" i="77"/>
  <c r="P224" i="77"/>
  <c r="P228" i="77"/>
  <c r="P232" i="77"/>
  <c r="P254" i="77"/>
  <c r="P76" i="77"/>
  <c r="P90" i="77"/>
  <c r="P17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71" i="77"/>
  <c r="N277" i="77" s="1"/>
  <c r="AB5" i="8"/>
  <c r="M5" i="8"/>
  <c r="AB35" i="8"/>
  <c r="W7" i="8"/>
  <c r="AB7" i="8" s="1"/>
  <c r="P5" i="77"/>
  <c r="R269" i="78"/>
  <c r="R269" i="80"/>
  <c r="R269" i="77"/>
  <c r="R269" i="79"/>
  <c r="R269" i="81"/>
  <c r="R269" i="85"/>
  <c r="R269" i="97"/>
  <c r="R269" i="86"/>
  <c r="R269" i="84"/>
  <c r="R269" i="88"/>
  <c r="R269" i="90"/>
  <c r="R269" i="98"/>
  <c r="R269" i="87"/>
  <c r="R269" i="96"/>
  <c r="R269" i="107"/>
  <c r="P8" i="8"/>
  <c r="R269" i="99"/>
  <c r="R269" i="101"/>
  <c r="R269" i="102"/>
  <c r="R269" i="100"/>
  <c r="R269" i="104"/>
  <c r="R269" i="103"/>
  <c r="R269" i="105"/>
  <c r="R269" i="106"/>
  <c r="R269" i="89"/>
  <c r="R269" i="91"/>
  <c r="R269" i="92"/>
  <c r="R269" i="93"/>
  <c r="R269" i="94"/>
  <c r="R269" i="95"/>
  <c r="R269" i="82"/>
  <c r="R269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80" i="77"/>
  <c r="N279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12" i="77" l="1"/>
  <c r="G12" i="77" s="1"/>
  <c r="J12" i="77" s="1"/>
  <c r="E12" i="78" s="1"/>
  <c r="G60" i="8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E75" i="83" l="1"/>
  <c r="G75" i="83" s="1"/>
  <c r="J75" i="83" s="1"/>
  <c r="E169" i="81"/>
  <c r="G169" i="81" s="1"/>
  <c r="J169" i="81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94" i="84" l="1"/>
  <c r="G94" i="84" s="1"/>
  <c r="J94" i="84" s="1"/>
  <c r="E94" i="85" s="1"/>
  <c r="G94" i="85" s="1"/>
  <c r="J94" i="85" s="1"/>
  <c r="E169" i="82"/>
  <c r="G169" i="82" s="1"/>
  <c r="J169" i="82" s="1"/>
  <c r="E169" i="83" s="1"/>
  <c r="G169" i="83" s="1"/>
  <c r="J169" i="83" s="1"/>
  <c r="E169" i="84" s="1"/>
  <c r="E178" i="84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E75" i="84"/>
  <c r="G75" i="84" s="1"/>
  <c r="J75" i="84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60" i="86" l="1"/>
  <c r="G60" i="86" s="1"/>
  <c r="J60" i="86" s="1"/>
  <c r="E94" i="86"/>
  <c r="G94" i="86" s="1"/>
  <c r="J94" i="86" s="1"/>
  <c r="E75" i="85"/>
  <c r="G75" i="85" s="1"/>
  <c r="J75" i="85" s="1"/>
  <c r="E178" i="86"/>
  <c r="G178" i="86" s="1"/>
  <c r="J178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66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78" i="87" l="1"/>
  <c r="G178" i="87" s="1"/>
  <c r="J178" i="87" s="1"/>
  <c r="E60" i="87"/>
  <c r="G60" i="87" s="1"/>
  <c r="J60" i="87" s="1"/>
  <c r="E114" i="85"/>
  <c r="G114" i="85" s="1"/>
  <c r="J114" i="85" s="1"/>
  <c r="E109" i="85"/>
  <c r="G109" i="85" s="1"/>
  <c r="J109" i="85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94" i="87"/>
  <c r="G94" i="87" s="1"/>
  <c r="J94" i="87" s="1"/>
  <c r="E45" i="86"/>
  <c r="G45" i="86" s="1"/>
  <c r="J45" i="86" s="1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60" i="92"/>
  <c r="J60" i="92" s="1"/>
  <c r="G178" i="92"/>
  <c r="J178" i="92" s="1"/>
  <c r="G229" i="77"/>
  <c r="J229" i="77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66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78" i="88" l="1"/>
  <c r="G178" i="88" s="1"/>
  <c r="J178" i="88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60" i="88"/>
  <c r="G60" i="88" s="1"/>
  <c r="J60" i="88" s="1"/>
  <c r="E109" i="86"/>
  <c r="G109" i="86" s="1"/>
  <c r="J109" i="86" s="1"/>
  <c r="E114" i="86"/>
  <c r="G114" i="86" s="1"/>
  <c r="J114" i="86" s="1"/>
  <c r="E45" i="87"/>
  <c r="G45" i="87" s="1"/>
  <c r="J45" i="87" s="1"/>
  <c r="E63" i="86"/>
  <c r="G63" i="86" s="1"/>
  <c r="J63" i="86" s="1"/>
  <c r="E129" i="86"/>
  <c r="G129" i="86" s="1"/>
  <c r="J129" i="86" s="1"/>
  <c r="G237" i="78"/>
  <c r="J237" i="78" s="1"/>
  <c r="E237" i="79" s="1"/>
  <c r="E229" i="78"/>
  <c r="G229" i="78" s="1"/>
  <c r="J229" i="78" s="1"/>
  <c r="E169" i="86"/>
  <c r="G169" i="86" s="1"/>
  <c r="J169" i="86" s="1"/>
  <c r="E169" i="87" s="1"/>
  <c r="G169" i="87" s="1"/>
  <c r="J169" i="87" s="1"/>
  <c r="E169" i="88" s="1"/>
  <c r="G35" i="86"/>
  <c r="J35" i="86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66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78" i="89" l="1"/>
  <c r="G178" i="89" s="1"/>
  <c r="J178" i="89" s="1"/>
  <c r="E60" i="89"/>
  <c r="G60" i="89" s="1"/>
  <c r="J60" i="89" s="1"/>
  <c r="E45" i="88"/>
  <c r="G45" i="88" s="1"/>
  <c r="J45" i="88" s="1"/>
  <c r="E129" i="87"/>
  <c r="G129" i="87" s="1"/>
  <c r="J129" i="87" s="1"/>
  <c r="G237" i="79"/>
  <c r="J237" i="79" s="1"/>
  <c r="E237" i="80" s="1"/>
  <c r="E229" i="79"/>
  <c r="G229" i="79" s="1"/>
  <c r="J229" i="79" s="1"/>
  <c r="E63" i="87"/>
  <c r="G63" i="87" s="1"/>
  <c r="J63" i="87" s="1"/>
  <c r="E114" i="87"/>
  <c r="G114" i="87" s="1"/>
  <c r="J114" i="87" s="1"/>
  <c r="E109" i="87"/>
  <c r="G109" i="87" s="1"/>
  <c r="J109" i="87" s="1"/>
  <c r="E35" i="87"/>
  <c r="G35" i="87" s="1"/>
  <c r="J35" i="87" s="1"/>
  <c r="G169" i="88"/>
  <c r="J169" i="88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E60" i="90" l="1"/>
  <c r="G60" i="90" s="1"/>
  <c r="J60" i="90" s="1"/>
  <c r="E60" i="91" s="1"/>
  <c r="G60" i="91" s="1"/>
  <c r="J60" i="91" s="1"/>
  <c r="E178" i="90"/>
  <c r="G178" i="90" s="1"/>
  <c r="J178" i="90" s="1"/>
  <c r="E178" i="91" s="1"/>
  <c r="G178" i="91" s="1"/>
  <c r="J178" i="91" s="1"/>
  <c r="E129" i="88"/>
  <c r="G129" i="88" s="1"/>
  <c r="J129" i="88" s="1"/>
  <c r="E169" i="89"/>
  <c r="G169" i="89" s="1"/>
  <c r="J169" i="89" s="1"/>
  <c r="E169" i="90" s="1"/>
  <c r="G169" i="90" s="1"/>
  <c r="J169" i="90" s="1"/>
  <c r="E169" i="91" s="1"/>
  <c r="E35" i="88"/>
  <c r="G35" i="88" s="1"/>
  <c r="J35" i="88" s="1"/>
  <c r="E109" i="88"/>
  <c r="G109" i="88" s="1"/>
  <c r="J109" i="88" s="1"/>
  <c r="E45" i="89"/>
  <c r="G45" i="89" s="1"/>
  <c r="J45" i="89" s="1"/>
  <c r="E114" i="88"/>
  <c r="G114" i="88" s="1"/>
  <c r="J114" i="88" s="1"/>
  <c r="E63" i="88"/>
  <c r="G63" i="88" s="1"/>
  <c r="J63" i="88" s="1"/>
  <c r="G237" i="80"/>
  <c r="J237" i="80" s="1"/>
  <c r="E237" i="81" s="1"/>
  <c r="E229" i="80"/>
  <c r="G229" i="80" s="1"/>
  <c r="J229" i="80" s="1"/>
  <c r="E229" i="81" s="1"/>
  <c r="G60" i="95"/>
  <c r="J60" i="95" s="1"/>
  <c r="G114" i="94"/>
  <c r="J114" i="94" s="1"/>
  <c r="G178" i="95"/>
  <c r="J178" i="95" s="1"/>
  <c r="G94" i="94"/>
  <c r="J94" i="94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E12" i="86" s="1"/>
  <c r="E63" i="89" l="1"/>
  <c r="G63" i="89" s="1"/>
  <c r="J63" i="89" s="1"/>
  <c r="E109" i="89"/>
  <c r="G109" i="89" s="1"/>
  <c r="J109" i="89" s="1"/>
  <c r="E35" i="89"/>
  <c r="G35" i="89" s="1"/>
  <c r="J35" i="89" s="1"/>
  <c r="E114" i="89"/>
  <c r="G114" i="89" s="1"/>
  <c r="J114" i="89" s="1"/>
  <c r="E45" i="90"/>
  <c r="G45" i="90" s="1"/>
  <c r="J45" i="90" s="1"/>
  <c r="E45" i="91" s="1"/>
  <c r="G45" i="91" s="1"/>
  <c r="J45" i="91" s="1"/>
  <c r="G45" i="92" s="1"/>
  <c r="J45" i="92" s="1"/>
  <c r="E129" i="89"/>
  <c r="G129" i="89" s="1"/>
  <c r="J129" i="89" s="1"/>
  <c r="G229" i="81"/>
  <c r="J229" i="81" s="1"/>
  <c r="E229" i="82" s="1"/>
  <c r="G237" i="81"/>
  <c r="J237" i="81" s="1"/>
  <c r="E237" i="82" s="1"/>
  <c r="G12" i="86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E129" i="90" l="1"/>
  <c r="G129" i="90" s="1"/>
  <c r="J129" i="90" s="1"/>
  <c r="E129" i="91" s="1"/>
  <c r="G129" i="91" s="1"/>
  <c r="J129" i="91" s="1"/>
  <c r="G129" i="92" s="1"/>
  <c r="J129" i="92" s="1"/>
  <c r="E114" i="90"/>
  <c r="G114" i="90" s="1"/>
  <c r="J114" i="90" s="1"/>
  <c r="E114" i="91" s="1"/>
  <c r="G114" i="91" s="1"/>
  <c r="J114" i="91" s="1"/>
  <c r="E35" i="90"/>
  <c r="G35" i="90" s="1"/>
  <c r="J35" i="90" s="1"/>
  <c r="E35" i="91" s="1"/>
  <c r="G35" i="91" s="1"/>
  <c r="J35" i="91" s="1"/>
  <c r="G35" i="92" s="1"/>
  <c r="J35" i="92" s="1"/>
  <c r="G35" i="93" s="1"/>
  <c r="J35" i="93" s="1"/>
  <c r="G35" i="94" s="1"/>
  <c r="J35" i="94" s="1"/>
  <c r="E109" i="90"/>
  <c r="G109" i="90" s="1"/>
  <c r="J109" i="90" s="1"/>
  <c r="E109" i="91" s="1"/>
  <c r="G109" i="91" s="1"/>
  <c r="J109" i="91" s="1"/>
  <c r="E63" i="90"/>
  <c r="G63" i="90" s="1"/>
  <c r="J63" i="90" s="1"/>
  <c r="E63" i="91" s="1"/>
  <c r="G63" i="91" s="1"/>
  <c r="J63" i="91" s="1"/>
  <c r="G63" i="92" s="1"/>
  <c r="J63" i="92" s="1"/>
  <c r="E9" i="77"/>
  <c r="G9" i="77" s="1"/>
  <c r="J9" i="77" s="1"/>
  <c r="E9" i="78" s="1"/>
  <c r="E10" i="77"/>
  <c r="G10" i="77" s="1"/>
  <c r="J10" i="77" s="1"/>
  <c r="E10" i="78" s="1"/>
  <c r="E11" i="77"/>
  <c r="G11" i="77" s="1"/>
  <c r="J11" i="77" s="1"/>
  <c r="E11" i="78" s="1"/>
  <c r="E12" i="87"/>
  <c r="G12" i="87" s="1"/>
  <c r="J12" i="87" s="1"/>
  <c r="E12" i="88" s="1"/>
  <c r="G12" i="88" s="1"/>
  <c r="J12" i="88" s="1"/>
  <c r="G229" i="82"/>
  <c r="J229" i="82" s="1"/>
  <c r="E229" i="83" s="1"/>
  <c r="G237" i="82"/>
  <c r="J237" i="82" s="1"/>
  <c r="E237" i="83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E35" i="99" s="1"/>
  <c r="G45" i="98"/>
  <c r="J45" i="98" s="1"/>
  <c r="E45" i="99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G178" i="97"/>
  <c r="J178" i="97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E12" i="89" l="1"/>
  <c r="G12" i="89" s="1"/>
  <c r="J12" i="89" s="1"/>
  <c r="E12" i="90" s="1"/>
  <c r="G12" i="90" s="1"/>
  <c r="J12" i="90" s="1"/>
  <c r="E12" i="91" s="1"/>
  <c r="E213" i="78"/>
  <c r="G213" i="78" s="1"/>
  <c r="J213" i="78" s="1"/>
  <c r="E213" i="79" s="1"/>
  <c r="G213" i="79" s="1"/>
  <c r="J213" i="79" s="1"/>
  <c r="E155" i="78"/>
  <c r="G155" i="78" s="1"/>
  <c r="J155" i="78" s="1"/>
  <c r="E155" i="79" s="1"/>
  <c r="G155" i="79" s="1"/>
  <c r="J155" i="79" s="1"/>
  <c r="E126" i="78"/>
  <c r="G126" i="78" s="1"/>
  <c r="J126" i="78" s="1"/>
  <c r="E126" i="79" s="1"/>
  <c r="G126" i="79" s="1"/>
  <c r="J126" i="79" s="1"/>
  <c r="E177" i="78"/>
  <c r="G177" i="78" s="1"/>
  <c r="J177" i="78" s="1"/>
  <c r="E177" i="79" s="1"/>
  <c r="G177" i="79" s="1"/>
  <c r="J177" i="79" s="1"/>
  <c r="E205" i="78"/>
  <c r="G205" i="78" s="1"/>
  <c r="J205" i="78" s="1"/>
  <c r="E205" i="79" s="1"/>
  <c r="G205" i="79" s="1"/>
  <c r="J205" i="79" s="1"/>
  <c r="E181" i="78"/>
  <c r="G181" i="78" s="1"/>
  <c r="J181" i="78" s="1"/>
  <c r="E181" i="79" s="1"/>
  <c r="G181" i="79" s="1"/>
  <c r="J181" i="79" s="1"/>
  <c r="E153" i="78"/>
  <c r="G153" i="78" s="1"/>
  <c r="J153" i="78" s="1"/>
  <c r="E153" i="79" s="1"/>
  <c r="G153" i="79" s="1"/>
  <c r="J153" i="79" s="1"/>
  <c r="E206" i="78"/>
  <c r="G206" i="78" s="1"/>
  <c r="J206" i="78" s="1"/>
  <c r="E206" i="79" s="1"/>
  <c r="G206" i="79" s="1"/>
  <c r="J206" i="79" s="1"/>
  <c r="E83" i="78"/>
  <c r="G83" i="78" s="1"/>
  <c r="J83" i="78" s="1"/>
  <c r="E83" i="79" s="1"/>
  <c r="G83" i="79" s="1"/>
  <c r="J83" i="79" s="1"/>
  <c r="E84" i="78"/>
  <c r="G84" i="78" s="1"/>
  <c r="J84" i="78" s="1"/>
  <c r="E84" i="79" s="1"/>
  <c r="G84" i="79" s="1"/>
  <c r="J84" i="79" s="1"/>
  <c r="E148" i="78"/>
  <c r="G148" i="78" s="1"/>
  <c r="J148" i="78" s="1"/>
  <c r="E148" i="79" s="1"/>
  <c r="G148" i="79" s="1"/>
  <c r="J148" i="79" s="1"/>
  <c r="E152" i="78"/>
  <c r="G152" i="78" s="1"/>
  <c r="J152" i="78" s="1"/>
  <c r="E152" i="79" s="1"/>
  <c r="G152" i="79" s="1"/>
  <c r="J152" i="79" s="1"/>
  <c r="G231" i="78"/>
  <c r="J231" i="78" s="1"/>
  <c r="G239" i="78"/>
  <c r="J239" i="78" s="1"/>
  <c r="E239" i="79" s="1"/>
  <c r="G229" i="83"/>
  <c r="J229" i="83" s="1"/>
  <c r="E229" i="84" s="1"/>
  <c r="G237" i="83"/>
  <c r="J237" i="83" s="1"/>
  <c r="E237" i="84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178" i="98"/>
  <c r="J178" i="98" s="1"/>
  <c r="E178" i="99" s="1"/>
  <c r="G45" i="99"/>
  <c r="J45" i="99" s="1"/>
  <c r="G75" i="96"/>
  <c r="J75" i="96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35" i="99"/>
  <c r="J35" i="99" s="1"/>
  <c r="G109" i="97"/>
  <c r="J109" i="97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E60" i="99" s="1"/>
  <c r="G157" i="77"/>
  <c r="J157" i="77" s="1"/>
  <c r="E157" i="78" s="1"/>
  <c r="G63" i="98"/>
  <c r="J63" i="98" s="1"/>
  <c r="E63" i="99" s="1"/>
  <c r="G129" i="98"/>
  <c r="J129" i="98" s="1"/>
  <c r="E129" i="99" s="1"/>
  <c r="G10" i="78"/>
  <c r="J10" i="78" s="1"/>
  <c r="E10" i="79" s="1"/>
  <c r="G11" i="78"/>
  <c r="J11" i="78" s="1"/>
  <c r="E11" i="79" s="1"/>
  <c r="G9" i="78"/>
  <c r="J9" i="78" s="1"/>
  <c r="E9" i="79" s="1"/>
  <c r="E206" i="80" l="1"/>
  <c r="G206" i="80" s="1"/>
  <c r="J206" i="80" s="1"/>
  <c r="E206" i="81" s="1"/>
  <c r="G206" i="81" s="1"/>
  <c r="J206" i="81" s="1"/>
  <c r="E206" i="82" s="1"/>
  <c r="E205" i="80"/>
  <c r="G205" i="80" s="1"/>
  <c r="J205" i="80" s="1"/>
  <c r="E205" i="81" s="1"/>
  <c r="G205" i="81" s="1"/>
  <c r="J205" i="81" s="1"/>
  <c r="E205" i="82" s="1"/>
  <c r="E177" i="80"/>
  <c r="G177" i="80" s="1"/>
  <c r="J177" i="80" s="1"/>
  <c r="E177" i="81" s="1"/>
  <c r="G177" i="81" s="1"/>
  <c r="J177" i="81" s="1"/>
  <c r="E177" i="82" s="1"/>
  <c r="E181" i="80"/>
  <c r="G181" i="80" s="1"/>
  <c r="J181" i="80" s="1"/>
  <c r="E181" i="81" s="1"/>
  <c r="G181" i="81" s="1"/>
  <c r="J181" i="81" s="1"/>
  <c r="E181" i="82" s="1"/>
  <c r="E126" i="80"/>
  <c r="G126" i="80" s="1"/>
  <c r="J126" i="80" s="1"/>
  <c r="E126" i="81" s="1"/>
  <c r="G126" i="81" s="1"/>
  <c r="J126" i="81" s="1"/>
  <c r="E126" i="82" s="1"/>
  <c r="E148" i="80"/>
  <c r="G148" i="80" s="1"/>
  <c r="J148" i="80" s="1"/>
  <c r="E148" i="81" s="1"/>
  <c r="G148" i="81" s="1"/>
  <c r="J148" i="81" s="1"/>
  <c r="E148" i="82" s="1"/>
  <c r="E83" i="80"/>
  <c r="G83" i="80" s="1"/>
  <c r="J83" i="80" s="1"/>
  <c r="E83" i="81" s="1"/>
  <c r="G83" i="81" s="1"/>
  <c r="J83" i="81" s="1"/>
  <c r="E83" i="82" s="1"/>
  <c r="E155" i="80"/>
  <c r="G155" i="80" s="1"/>
  <c r="J155" i="80" s="1"/>
  <c r="E155" i="81" s="1"/>
  <c r="G155" i="81" s="1"/>
  <c r="J155" i="81" s="1"/>
  <c r="E155" i="82" s="1"/>
  <c r="E153" i="80"/>
  <c r="G153" i="80" s="1"/>
  <c r="J153" i="80" s="1"/>
  <c r="E153" i="81" s="1"/>
  <c r="G153" i="81" s="1"/>
  <c r="J153" i="81" s="1"/>
  <c r="E153" i="82" s="1"/>
  <c r="E152" i="80"/>
  <c r="G152" i="80" s="1"/>
  <c r="J152" i="80" s="1"/>
  <c r="E152" i="81" s="1"/>
  <c r="G152" i="81" s="1"/>
  <c r="J152" i="81" s="1"/>
  <c r="E152" i="82" s="1"/>
  <c r="E84" i="80"/>
  <c r="G84" i="80" s="1"/>
  <c r="J84" i="80" s="1"/>
  <c r="E84" i="81" s="1"/>
  <c r="G84" i="81" s="1"/>
  <c r="J84" i="81" s="1"/>
  <c r="E84" i="82" s="1"/>
  <c r="E213" i="80"/>
  <c r="G213" i="80" s="1"/>
  <c r="J213" i="80" s="1"/>
  <c r="E213" i="81" s="1"/>
  <c r="G213" i="81" s="1"/>
  <c r="J213" i="81" s="1"/>
  <c r="E213" i="82" s="1"/>
  <c r="G239" i="79"/>
  <c r="J239" i="79" s="1"/>
  <c r="E239" i="80" s="1"/>
  <c r="E231" i="79"/>
  <c r="G231" i="79" s="1"/>
  <c r="J231" i="79" s="1"/>
  <c r="G240" i="78"/>
  <c r="J240" i="78" s="1"/>
  <c r="E240" i="79" s="1"/>
  <c r="G241" i="78"/>
  <c r="J241" i="78" s="1"/>
  <c r="E241" i="79" s="1"/>
  <c r="G229" i="84"/>
  <c r="J229" i="84" s="1"/>
  <c r="G237" i="84"/>
  <c r="J237" i="84" s="1"/>
  <c r="E237" i="85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E109" i="99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E94" i="99" s="1"/>
  <c r="G114" i="98"/>
  <c r="J114" i="98" s="1"/>
  <c r="E114" i="99" s="1"/>
  <c r="G169" i="94"/>
  <c r="J169" i="94" s="1"/>
  <c r="G11" i="79"/>
  <c r="J11" i="79" s="1"/>
  <c r="E11" i="80" s="1"/>
  <c r="G9" i="79"/>
  <c r="J9" i="79" s="1"/>
  <c r="E9" i="80" s="1"/>
  <c r="G10" i="79"/>
  <c r="J10" i="79" s="1"/>
  <c r="E10" i="80" s="1"/>
  <c r="E125" i="80" l="1"/>
  <c r="G125" i="80" s="1"/>
  <c r="J125" i="80" s="1"/>
  <c r="G237" i="85"/>
  <c r="J237" i="85" s="1"/>
  <c r="E237" i="86" s="1"/>
  <c r="E229" i="85"/>
  <c r="G229" i="85" s="1"/>
  <c r="J229" i="85" s="1"/>
  <c r="E231" i="80"/>
  <c r="G231" i="80" s="1"/>
  <c r="J231" i="80" s="1"/>
  <c r="E231" i="81" s="1"/>
  <c r="G231" i="81" s="1"/>
  <c r="J231" i="81" s="1"/>
  <c r="E231" i="82" s="1"/>
  <c r="G239" i="80"/>
  <c r="J239" i="80" s="1"/>
  <c r="E239" i="81" s="1"/>
  <c r="G239" i="81" s="1"/>
  <c r="J239" i="81" s="1"/>
  <c r="E239" i="82" s="1"/>
  <c r="G240" i="79"/>
  <c r="G241" i="79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E75" i="99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76" i="74"/>
  <c r="N273" i="74"/>
  <c r="M5" i="74"/>
  <c r="N271" i="74" s="1"/>
  <c r="E125" i="81" l="1"/>
  <c r="G125" i="81" s="1"/>
  <c r="J125" i="81" s="1"/>
  <c r="E125" i="82" s="1"/>
  <c r="G125" i="82" s="1"/>
  <c r="J125" i="82" s="1"/>
  <c r="E125" i="83" s="1"/>
  <c r="G125" i="83" s="1"/>
  <c r="J125" i="83" s="1"/>
  <c r="E125" i="84" s="1"/>
  <c r="E226" i="81"/>
  <c r="G226" i="81" s="1"/>
  <c r="J226" i="81" s="1"/>
  <c r="E203" i="80"/>
  <c r="G203" i="80" s="1"/>
  <c r="J203" i="80" s="1"/>
  <c r="E229" i="86"/>
  <c r="G229" i="86" s="1"/>
  <c r="J229" i="86" s="1"/>
  <c r="E194" i="81"/>
  <c r="G194" i="81" s="1"/>
  <c r="J194" i="81" s="1"/>
  <c r="E193" i="81"/>
  <c r="G193" i="81" s="1"/>
  <c r="J193" i="81" s="1"/>
  <c r="E151" i="81"/>
  <c r="G151" i="81" s="1"/>
  <c r="J151" i="81" s="1"/>
  <c r="E39" i="81"/>
  <c r="G39" i="81" s="1"/>
  <c r="J39" i="81" s="1"/>
  <c r="E208" i="81"/>
  <c r="G208" i="81" s="1"/>
  <c r="J208" i="81" s="1"/>
  <c r="J241" i="79"/>
  <c r="E241" i="80" s="1"/>
  <c r="G241" i="80" s="1"/>
  <c r="J241" i="80" s="1"/>
  <c r="E241" i="81" s="1"/>
  <c r="E127" i="81"/>
  <c r="G127" i="81" s="1"/>
  <c r="J127" i="81" s="1"/>
  <c r="J240" i="79"/>
  <c r="E240" i="80" s="1"/>
  <c r="G240" i="80" s="1"/>
  <c r="J240" i="80" s="1"/>
  <c r="E240" i="81" s="1"/>
  <c r="G237" i="86"/>
  <c r="J237" i="86" s="1"/>
  <c r="E237" i="87" s="1"/>
  <c r="G231" i="82"/>
  <c r="J231" i="82" s="1"/>
  <c r="E231" i="83" s="1"/>
  <c r="G239" i="82"/>
  <c r="J239" i="82" s="1"/>
  <c r="E239" i="83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69" i="74"/>
  <c r="E151" i="82" l="1"/>
  <c r="G151" i="82" s="1"/>
  <c r="J151" i="82" s="1"/>
  <c r="E151" i="83" s="1"/>
  <c r="G151" i="83" s="1"/>
  <c r="J151" i="83" s="1"/>
  <c r="E151" i="84" s="1"/>
  <c r="E194" i="82"/>
  <c r="G194" i="82" s="1"/>
  <c r="J194" i="82" s="1"/>
  <c r="E194" i="83" s="1"/>
  <c r="G194" i="83" s="1"/>
  <c r="J194" i="83" s="1"/>
  <c r="E194" i="84" s="1"/>
  <c r="E208" i="82"/>
  <c r="G208" i="82" s="1"/>
  <c r="J208" i="82" s="1"/>
  <c r="E208" i="83" s="1"/>
  <c r="G208" i="83" s="1"/>
  <c r="J208" i="83" s="1"/>
  <c r="E208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27" i="82"/>
  <c r="G127" i="82" s="1"/>
  <c r="J127" i="82" s="1"/>
  <c r="E127" i="83" s="1"/>
  <c r="G127" i="83" s="1"/>
  <c r="J127" i="83" s="1"/>
  <c r="E127" i="84" s="1"/>
  <c r="E226" i="82"/>
  <c r="G226" i="82" s="1"/>
  <c r="J226" i="82" s="1"/>
  <c r="E226" i="83" s="1"/>
  <c r="G226" i="83" s="1"/>
  <c r="J226" i="83" s="1"/>
  <c r="E226" i="84" s="1"/>
  <c r="E193" i="82"/>
  <c r="G193" i="82" s="1"/>
  <c r="J193" i="82" s="1"/>
  <c r="E193" i="83" s="1"/>
  <c r="G193" i="83" s="1"/>
  <c r="J193" i="83" s="1"/>
  <c r="E193" i="84" s="1"/>
  <c r="E156" i="81"/>
  <c r="G156" i="81" s="1"/>
  <c r="J156" i="81" s="1"/>
  <c r="G237" i="87"/>
  <c r="J237" i="87" s="1"/>
  <c r="E237" i="88" s="1"/>
  <c r="E229" i="87"/>
  <c r="G229" i="87" s="1"/>
  <c r="J229" i="87" s="1"/>
  <c r="E209" i="81"/>
  <c r="G209" i="81" s="1"/>
  <c r="J209" i="81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95" i="81"/>
  <c r="G195" i="81" s="1"/>
  <c r="J195" i="81" s="1"/>
  <c r="E210" i="81"/>
  <c r="G210" i="81" s="1"/>
  <c r="J210" i="81" s="1"/>
  <c r="E147" i="81"/>
  <c r="G147" i="81" s="1"/>
  <c r="J147" i="81" s="1"/>
  <c r="E157" i="81"/>
  <c r="G157" i="81" s="1"/>
  <c r="J157" i="81" s="1"/>
  <c r="E150" i="81"/>
  <c r="G150" i="81" s="1"/>
  <c r="J150" i="81" s="1"/>
  <c r="E197" i="81"/>
  <c r="G197" i="81" s="1"/>
  <c r="J197" i="81" s="1"/>
  <c r="E204" i="81"/>
  <c r="G204" i="81" s="1"/>
  <c r="J204" i="81" s="1"/>
  <c r="E113" i="81"/>
  <c r="G113" i="81" s="1"/>
  <c r="J113" i="81" s="1"/>
  <c r="E198" i="81"/>
  <c r="G198" i="81" s="1"/>
  <c r="J198" i="81" s="1"/>
  <c r="E211" i="81"/>
  <c r="G211" i="81" s="1"/>
  <c r="J211" i="81" s="1"/>
  <c r="E212" i="81"/>
  <c r="G212" i="81" s="1"/>
  <c r="J212" i="81" s="1"/>
  <c r="E202" i="81"/>
  <c r="G202" i="81" s="1"/>
  <c r="J202" i="81" s="1"/>
  <c r="E196" i="81"/>
  <c r="G196" i="81" s="1"/>
  <c r="J196" i="81" s="1"/>
  <c r="E128" i="81"/>
  <c r="G128" i="81" s="1"/>
  <c r="J128" i="81" s="1"/>
  <c r="E182" i="81"/>
  <c r="G182" i="81" s="1"/>
  <c r="J182" i="81" s="1"/>
  <c r="E149" i="81"/>
  <c r="G149" i="81" s="1"/>
  <c r="J149" i="81" s="1"/>
  <c r="G232" i="81"/>
  <c r="J232" i="81" s="1"/>
  <c r="E232" i="82" s="1"/>
  <c r="G240" i="81"/>
  <c r="J240" i="81" s="1"/>
  <c r="E240" i="82" s="1"/>
  <c r="G241" i="81"/>
  <c r="J241" i="81" s="1"/>
  <c r="E241" i="82" s="1"/>
  <c r="G231" i="83"/>
  <c r="J231" i="83" s="1"/>
  <c r="E231" i="84" s="1"/>
  <c r="G239" i="83"/>
  <c r="J239" i="83" s="1"/>
  <c r="E239" i="84" s="1"/>
  <c r="G169" i="98"/>
  <c r="J169" i="98" s="1"/>
  <c r="E169" i="99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77" i="74"/>
  <c r="X13" i="8"/>
  <c r="G237" i="88" l="1"/>
  <c r="J237" i="88" s="1"/>
  <c r="E237" i="89" s="1"/>
  <c r="G237" i="89" s="1"/>
  <c r="J237" i="89" s="1"/>
  <c r="E237" i="90" s="1"/>
  <c r="G237" i="90" s="1"/>
  <c r="J237" i="90" s="1"/>
  <c r="E237" i="91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E211" i="82"/>
  <c r="G211" i="82" s="1"/>
  <c r="J211" i="82" s="1"/>
  <c r="E211" i="83" s="1"/>
  <c r="G211" i="83" s="1"/>
  <c r="J211" i="83" s="1"/>
  <c r="E211" i="84" s="1"/>
  <c r="E157" i="82"/>
  <c r="G157" i="82" s="1"/>
  <c r="J157" i="82" s="1"/>
  <c r="E157" i="83" s="1"/>
  <c r="G157" i="83" s="1"/>
  <c r="J157" i="83" s="1"/>
  <c r="E157" i="84" s="1"/>
  <c r="E156" i="82"/>
  <c r="G156" i="82" s="1"/>
  <c r="J156" i="82" s="1"/>
  <c r="E156" i="83" s="1"/>
  <c r="G156" i="83" s="1"/>
  <c r="J156" i="83" s="1"/>
  <c r="E156" i="84" s="1"/>
  <c r="E147" i="82"/>
  <c r="G147" i="82" s="1"/>
  <c r="J147" i="82" s="1"/>
  <c r="E147" i="83" s="1"/>
  <c r="G147" i="83" s="1"/>
  <c r="J147" i="83" s="1"/>
  <c r="E147" i="84" s="1"/>
  <c r="E210" i="82"/>
  <c r="G210" i="82" s="1"/>
  <c r="J210" i="82" s="1"/>
  <c r="E210" i="83" s="1"/>
  <c r="G210" i="83" s="1"/>
  <c r="J210" i="83" s="1"/>
  <c r="E210" i="84" s="1"/>
  <c r="E182" i="82"/>
  <c r="G182" i="82" s="1"/>
  <c r="J182" i="82" s="1"/>
  <c r="E182" i="83" s="1"/>
  <c r="G182" i="83" s="1"/>
  <c r="J182" i="83" s="1"/>
  <c r="E182" i="84" s="1"/>
  <c r="E128" i="82"/>
  <c r="G128" i="82" s="1"/>
  <c r="J128" i="82" s="1"/>
  <c r="E128" i="83" s="1"/>
  <c r="G128" i="83" s="1"/>
  <c r="J128" i="83" s="1"/>
  <c r="E128" i="84" s="1"/>
  <c r="E195" i="82"/>
  <c r="G195" i="82" s="1"/>
  <c r="J195" i="82" s="1"/>
  <c r="E195" i="83" s="1"/>
  <c r="G195" i="83" s="1"/>
  <c r="J195" i="83" s="1"/>
  <c r="E195" i="84" s="1"/>
  <c r="E197" i="82"/>
  <c r="G197" i="82" s="1"/>
  <c r="J197" i="82" s="1"/>
  <c r="E197" i="83" s="1"/>
  <c r="G197" i="83" s="1"/>
  <c r="J197" i="83" s="1"/>
  <c r="E197" i="84" s="1"/>
  <c r="E209" i="82"/>
  <c r="G209" i="82" s="1"/>
  <c r="J209" i="82" s="1"/>
  <c r="E209" i="83" s="1"/>
  <c r="G209" i="83" s="1"/>
  <c r="J209" i="83" s="1"/>
  <c r="E209" i="84" s="1"/>
  <c r="E149" i="82"/>
  <c r="G149" i="82" s="1"/>
  <c r="J149" i="82" s="1"/>
  <c r="E149" i="83" s="1"/>
  <c r="G149" i="83" s="1"/>
  <c r="J149" i="83" s="1"/>
  <c r="E149" i="84" s="1"/>
  <c r="E202" i="82"/>
  <c r="G202" i="82" s="1"/>
  <c r="J202" i="82" s="1"/>
  <c r="E202" i="83" s="1"/>
  <c r="G202" i="83" s="1"/>
  <c r="J202" i="83" s="1"/>
  <c r="E202" i="84" s="1"/>
  <c r="E113" i="82"/>
  <c r="G113" i="82" s="1"/>
  <c r="J113" i="82" s="1"/>
  <c r="E113" i="83" s="1"/>
  <c r="G113" i="83" s="1"/>
  <c r="J113" i="83" s="1"/>
  <c r="E113" i="84" s="1"/>
  <c r="E204" i="82"/>
  <c r="G204" i="82" s="1"/>
  <c r="J204" i="82" s="1"/>
  <c r="E204" i="83" s="1"/>
  <c r="G204" i="83" s="1"/>
  <c r="J204" i="83" s="1"/>
  <c r="E204" i="84" s="1"/>
  <c r="E212" i="82"/>
  <c r="G212" i="82" s="1"/>
  <c r="J212" i="82" s="1"/>
  <c r="E212" i="83" s="1"/>
  <c r="G212" i="83" s="1"/>
  <c r="J212" i="83" s="1"/>
  <c r="E212" i="84" s="1"/>
  <c r="E196" i="82"/>
  <c r="G196" i="82" s="1"/>
  <c r="J196" i="82" s="1"/>
  <c r="E196" i="83" s="1"/>
  <c r="G196" i="83" s="1"/>
  <c r="J196" i="83" s="1"/>
  <c r="E196" i="84" s="1"/>
  <c r="E198" i="82"/>
  <c r="G198" i="82" s="1"/>
  <c r="J198" i="82" s="1"/>
  <c r="E198" i="83" s="1"/>
  <c r="G198" i="83" s="1"/>
  <c r="J198" i="83" s="1"/>
  <c r="E198" i="84" s="1"/>
  <c r="E150" i="82"/>
  <c r="G150" i="82" s="1"/>
  <c r="J150" i="82" s="1"/>
  <c r="E150" i="83" s="1"/>
  <c r="G150" i="83" s="1"/>
  <c r="J150" i="83" s="1"/>
  <c r="E150" i="84" s="1"/>
  <c r="G231" i="84"/>
  <c r="J231" i="84" s="1"/>
  <c r="G239" i="84"/>
  <c r="J239" i="84" s="1"/>
  <c r="E239" i="85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80" i="74"/>
  <c r="N279" i="74"/>
  <c r="X15" i="8"/>
  <c r="Y36" i="8"/>
  <c r="X10" i="8"/>
  <c r="X12" i="8"/>
  <c r="S36" i="8"/>
  <c r="X9" i="8"/>
  <c r="V36" i="8"/>
  <c r="W36" i="8"/>
  <c r="T36" i="8"/>
  <c r="X11" i="8"/>
  <c r="U36" i="8"/>
  <c r="G239" i="85" l="1"/>
  <c r="J239" i="85" s="1"/>
  <c r="E239" i="86" s="1"/>
  <c r="E231" i="85"/>
  <c r="G231" i="85" s="1"/>
  <c r="J231" i="85" s="1"/>
  <c r="E231" i="86" s="1"/>
  <c r="G169" i="103"/>
  <c r="J169" i="103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G237" i="91"/>
  <c r="J237" i="91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205" i="86" l="1"/>
  <c r="G205" i="86" s="1"/>
  <c r="J205" i="86" s="1"/>
  <c r="E205" i="87" s="1"/>
  <c r="G205" i="87" s="1"/>
  <c r="J205" i="87" s="1"/>
  <c r="E205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208" i="86"/>
  <c r="G208" i="86" s="1"/>
  <c r="J208" i="86" s="1"/>
  <c r="E208" i="87" s="1"/>
  <c r="G208" i="87" s="1"/>
  <c r="J208" i="87" s="1"/>
  <c r="E208" i="88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26" i="86"/>
  <c r="G126" i="86" s="1"/>
  <c r="J126" i="86" s="1"/>
  <c r="E126" i="87" s="1"/>
  <c r="G126" i="87" s="1"/>
  <c r="J126" i="87" s="1"/>
  <c r="E126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E151" i="86"/>
  <c r="G151" i="86" s="1"/>
  <c r="J151" i="86" s="1"/>
  <c r="E151" i="87" s="1"/>
  <c r="G151" i="87" s="1"/>
  <c r="J151" i="87" s="1"/>
  <c r="E151" i="88" s="1"/>
  <c r="E175" i="81"/>
  <c r="G175" i="81" s="1"/>
  <c r="J175" i="81" s="1"/>
  <c r="E177" i="86"/>
  <c r="G177" i="86" s="1"/>
  <c r="J177" i="86" s="1"/>
  <c r="E177" i="87" s="1"/>
  <c r="G177" i="87" s="1"/>
  <c r="J177" i="87" s="1"/>
  <c r="E177" i="88" s="1"/>
  <c r="E153" i="86"/>
  <c r="G153" i="86" s="1"/>
  <c r="J153" i="86" s="1"/>
  <c r="E153" i="87" s="1"/>
  <c r="G153" i="87" s="1"/>
  <c r="J153" i="87" s="1"/>
  <c r="E153" i="88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70" i="81"/>
  <c r="G70" i="81" s="1"/>
  <c r="J70" i="81" s="1"/>
  <c r="E213" i="86"/>
  <c r="G213" i="86" s="1"/>
  <c r="J213" i="86" s="1"/>
  <c r="E213" i="87" s="1"/>
  <c r="G213" i="87" s="1"/>
  <c r="J213" i="87" s="1"/>
  <c r="E213" i="88" s="1"/>
  <c r="E155" i="86"/>
  <c r="G155" i="86" s="1"/>
  <c r="J155" i="86" s="1"/>
  <c r="E155" i="87" s="1"/>
  <c r="G155" i="87" s="1"/>
  <c r="J155" i="87" s="1"/>
  <c r="E155" i="88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G169" i="104"/>
  <c r="J169" i="104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G237" i="92"/>
  <c r="J237" i="92" s="1"/>
  <c r="G231" i="86"/>
  <c r="J231" i="86" s="1"/>
  <c r="G239" i="86"/>
  <c r="J239" i="86" s="1"/>
  <c r="E239" i="87" s="1"/>
  <c r="G12" i="98"/>
  <c r="J12" i="98" s="1"/>
  <c r="E12" i="99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70" i="82" l="1"/>
  <c r="G70" i="82" s="1"/>
  <c r="J70" i="82" s="1"/>
  <c r="E70" i="83" s="1"/>
  <c r="G70" i="83" s="1"/>
  <c r="J70" i="83" s="1"/>
  <c r="E70" i="84" s="1"/>
  <c r="E71" i="82"/>
  <c r="G71" i="82" s="1"/>
  <c r="J71" i="82" s="1"/>
  <c r="E71" i="83" s="1"/>
  <c r="G71" i="83" s="1"/>
  <c r="J71" i="83" s="1"/>
  <c r="E71" i="84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G239" i="87"/>
  <c r="J239" i="87" s="1"/>
  <c r="E239" i="88" s="1"/>
  <c r="E231" i="87"/>
  <c r="G231" i="87" s="1"/>
  <c r="J231" i="87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75" i="82"/>
  <c r="G175" i="82" s="1"/>
  <c r="J175" i="82" s="1"/>
  <c r="E175" i="83" s="1"/>
  <c r="G175" i="83" s="1"/>
  <c r="J175" i="83" s="1"/>
  <c r="E175" i="84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40" i="85"/>
  <c r="J240" i="85" s="1"/>
  <c r="E240" i="86" s="1"/>
  <c r="G241" i="85"/>
  <c r="J241" i="85" s="1"/>
  <c r="E241" i="86" s="1"/>
  <c r="G232" i="85"/>
  <c r="J232" i="85" s="1"/>
  <c r="E232" i="86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E168" i="78" s="1"/>
  <c r="N204" i="64"/>
  <c r="X107" i="64"/>
  <c r="J206" i="64" s="1"/>
  <c r="K207" i="64" s="1"/>
  <c r="E22" i="77" l="1"/>
  <c r="G22" i="77" s="1"/>
  <c r="J22" i="77" s="1"/>
  <c r="E22" i="78" s="1"/>
  <c r="E127" i="89"/>
  <c r="G127" i="89" s="1"/>
  <c r="J127" i="89" s="1"/>
  <c r="E127" i="90" s="1"/>
  <c r="G127" i="90" s="1"/>
  <c r="J127" i="90" s="1"/>
  <c r="E127" i="91" s="1"/>
  <c r="E151" i="89"/>
  <c r="G151" i="89" s="1"/>
  <c r="J151" i="89" s="1"/>
  <c r="E151" i="90" s="1"/>
  <c r="G151" i="90" s="1"/>
  <c r="J151" i="90" s="1"/>
  <c r="E151" i="91" s="1"/>
  <c r="E25" i="77"/>
  <c r="E152" i="89"/>
  <c r="G152" i="89" s="1"/>
  <c r="J152" i="89" s="1"/>
  <c r="E152" i="90" s="1"/>
  <c r="G152" i="90" s="1"/>
  <c r="J152" i="90" s="1"/>
  <c r="E152" i="91" s="1"/>
  <c r="E193" i="89"/>
  <c r="G193" i="89" s="1"/>
  <c r="J193" i="89" s="1"/>
  <c r="E193" i="90" s="1"/>
  <c r="G193" i="90" s="1"/>
  <c r="J193" i="90" s="1"/>
  <c r="E193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E205" i="89"/>
  <c r="G205" i="89" s="1"/>
  <c r="J205" i="89" s="1"/>
  <c r="E205" i="90" s="1"/>
  <c r="G205" i="90" s="1"/>
  <c r="J205" i="90" s="1"/>
  <c r="E205" i="91" s="1"/>
  <c r="E23" i="77"/>
  <c r="E19" i="77"/>
  <c r="E83" i="89"/>
  <c r="G83" i="89" s="1"/>
  <c r="J83" i="89" s="1"/>
  <c r="E83" i="90" s="1"/>
  <c r="G83" i="90" s="1"/>
  <c r="J83" i="90" s="1"/>
  <c r="E83" i="91" s="1"/>
  <c r="E153" i="89"/>
  <c r="G153" i="89" s="1"/>
  <c r="J153" i="89" s="1"/>
  <c r="E153" i="90" s="1"/>
  <c r="G153" i="90" s="1"/>
  <c r="J153" i="90" s="1"/>
  <c r="E153" i="91" s="1"/>
  <c r="G239" i="88"/>
  <c r="J239" i="88" s="1"/>
  <c r="E239" i="89" s="1"/>
  <c r="G239" i="89" s="1"/>
  <c r="J239" i="89" s="1"/>
  <c r="E239" i="90" s="1"/>
  <c r="E231" i="88"/>
  <c r="G231" i="88" s="1"/>
  <c r="J231" i="88" s="1"/>
  <c r="E231" i="89" s="1"/>
  <c r="G231" i="89" s="1"/>
  <c r="J231" i="89" s="1"/>
  <c r="E231" i="90" s="1"/>
  <c r="E20" i="77"/>
  <c r="E84" i="89"/>
  <c r="G84" i="89" s="1"/>
  <c r="J84" i="89" s="1"/>
  <c r="E84" i="90" s="1"/>
  <c r="G84" i="90" s="1"/>
  <c r="J84" i="90" s="1"/>
  <c r="E84" i="91" s="1"/>
  <c r="E39" i="88"/>
  <c r="G39" i="88" s="1"/>
  <c r="J39" i="88" s="1"/>
  <c r="E39" i="89" s="1"/>
  <c r="G39" i="89" s="1"/>
  <c r="J39" i="89" s="1"/>
  <c r="E39" i="90" s="1"/>
  <c r="E226" i="89"/>
  <c r="G226" i="89" s="1"/>
  <c r="J226" i="89" s="1"/>
  <c r="E226" i="90" s="1"/>
  <c r="G226" i="90" s="1"/>
  <c r="J226" i="90" s="1"/>
  <c r="E226" i="91" s="1"/>
  <c r="E21" i="77"/>
  <c r="E24" i="77"/>
  <c r="E208" i="89"/>
  <c r="G208" i="89" s="1"/>
  <c r="J208" i="89" s="1"/>
  <c r="E208" i="90" s="1"/>
  <c r="G208" i="90" s="1"/>
  <c r="J208" i="90" s="1"/>
  <c r="E208" i="91" s="1"/>
  <c r="E125" i="89"/>
  <c r="G125" i="89" s="1"/>
  <c r="J125" i="89" s="1"/>
  <c r="E125" i="90" s="1"/>
  <c r="G125" i="90" s="1"/>
  <c r="J125" i="90" s="1"/>
  <c r="E125" i="91" s="1"/>
  <c r="E194" i="89"/>
  <c r="G194" i="89" s="1"/>
  <c r="J194" i="89" s="1"/>
  <c r="E194" i="90" s="1"/>
  <c r="G194" i="90" s="1"/>
  <c r="J194" i="90" s="1"/>
  <c r="E194" i="91" s="1"/>
  <c r="E177" i="89"/>
  <c r="G177" i="89" s="1"/>
  <c r="J177" i="89" s="1"/>
  <c r="E177" i="90" s="1"/>
  <c r="G177" i="90" s="1"/>
  <c r="J177" i="90" s="1"/>
  <c r="E177" i="91" s="1"/>
  <c r="E206" i="89"/>
  <c r="G206" i="89" s="1"/>
  <c r="J206" i="89" s="1"/>
  <c r="E206" i="90" s="1"/>
  <c r="G206" i="90" s="1"/>
  <c r="J206" i="90" s="1"/>
  <c r="E206" i="91" s="1"/>
  <c r="E26" i="77"/>
  <c r="E148" i="89"/>
  <c r="G148" i="89" s="1"/>
  <c r="J148" i="89" s="1"/>
  <c r="E148" i="90" s="1"/>
  <c r="G148" i="90" s="1"/>
  <c r="J148" i="90" s="1"/>
  <c r="E148" i="91" s="1"/>
  <c r="E155" i="89"/>
  <c r="G155" i="89" s="1"/>
  <c r="J155" i="89" s="1"/>
  <c r="E155" i="90" s="1"/>
  <c r="G155" i="90" s="1"/>
  <c r="J155" i="90" s="1"/>
  <c r="E155" i="91" s="1"/>
  <c r="E181" i="89"/>
  <c r="G181" i="89" s="1"/>
  <c r="J181" i="89" s="1"/>
  <c r="E181" i="90" s="1"/>
  <c r="G181" i="90" s="1"/>
  <c r="J181" i="90" s="1"/>
  <c r="E181" i="91" s="1"/>
  <c r="E9" i="87"/>
  <c r="G9" i="87" s="1"/>
  <c r="J9" i="87" s="1"/>
  <c r="E9" i="88" s="1"/>
  <c r="G9" i="88" s="1"/>
  <c r="J9" i="88" s="1"/>
  <c r="E10" i="87"/>
  <c r="G10" i="87" s="1"/>
  <c r="J10" i="87" s="1"/>
  <c r="E10" i="88" s="1"/>
  <c r="G10" i="88" s="1"/>
  <c r="J10" i="88" s="1"/>
  <c r="E11" i="87"/>
  <c r="G11" i="87" s="1"/>
  <c r="J11" i="87" s="1"/>
  <c r="E11" i="88" s="1"/>
  <c r="G11" i="88" s="1"/>
  <c r="J11" i="88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29" i="94"/>
  <c r="J229" i="94" s="1"/>
  <c r="G237" i="94"/>
  <c r="J237" i="94" s="1"/>
  <c r="G232" i="86"/>
  <c r="J232" i="86" s="1"/>
  <c r="E232" i="87" s="1"/>
  <c r="G240" i="86"/>
  <c r="J240" i="86" s="1"/>
  <c r="E240" i="87" s="1"/>
  <c r="G241" i="86"/>
  <c r="J241" i="86" s="1"/>
  <c r="E241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G20" i="77"/>
  <c r="J20" i="77" s="1"/>
  <c r="E20" i="78" s="1"/>
  <c r="G24" i="77"/>
  <c r="J24" i="77" s="1"/>
  <c r="E24" i="78" s="1"/>
  <c r="G26" i="77"/>
  <c r="J26" i="77" s="1"/>
  <c r="E26" i="78" s="1"/>
  <c r="G25" i="77"/>
  <c r="J25" i="77" s="1"/>
  <c r="E25" i="78" s="1"/>
  <c r="G19" i="77"/>
  <c r="J19" i="77" s="1"/>
  <c r="E19" i="78" s="1"/>
  <c r="G21" i="77"/>
  <c r="J21" i="77" s="1"/>
  <c r="E21" i="78" s="1"/>
  <c r="G23" i="77"/>
  <c r="J23" i="77" s="1"/>
  <c r="E23" i="78" s="1"/>
  <c r="G168" i="78"/>
  <c r="J168" i="78" s="1"/>
  <c r="E168" i="79" s="1"/>
  <c r="K213" i="64"/>
  <c r="K215" i="64" s="1"/>
  <c r="E10" i="89" l="1"/>
  <c r="G10" i="89" s="1"/>
  <c r="J10" i="89" s="1"/>
  <c r="E10" i="90" s="1"/>
  <c r="G10" i="90" s="1"/>
  <c r="J10" i="90" s="1"/>
  <c r="E10" i="91" s="1"/>
  <c r="E157" i="89"/>
  <c r="G157" i="89" s="1"/>
  <c r="J157" i="89" s="1"/>
  <c r="E157" i="90" s="1"/>
  <c r="G157" i="90" s="1"/>
  <c r="J157" i="90" s="1"/>
  <c r="E157" i="91" s="1"/>
  <c r="E197" i="89"/>
  <c r="G197" i="89" s="1"/>
  <c r="J197" i="89" s="1"/>
  <c r="E197" i="90" s="1"/>
  <c r="G197" i="90" s="1"/>
  <c r="J197" i="90" s="1"/>
  <c r="E197" i="91" s="1"/>
  <c r="E9" i="89"/>
  <c r="G9" i="89" s="1"/>
  <c r="J9" i="89" s="1"/>
  <c r="E9" i="90" s="1"/>
  <c r="G9" i="90" s="1"/>
  <c r="J9" i="90" s="1"/>
  <c r="E9" i="91" s="1"/>
  <c r="E196" i="89"/>
  <c r="G196" i="89" s="1"/>
  <c r="J196" i="89" s="1"/>
  <c r="E196" i="90" s="1"/>
  <c r="G196" i="90" s="1"/>
  <c r="J196" i="90" s="1"/>
  <c r="E196" i="91" s="1"/>
  <c r="E128" i="89"/>
  <c r="G128" i="89" s="1"/>
  <c r="J128" i="89" s="1"/>
  <c r="E128" i="90" s="1"/>
  <c r="G128" i="90" s="1"/>
  <c r="J128" i="90" s="1"/>
  <c r="E128" i="91" s="1"/>
  <c r="E204" i="89"/>
  <c r="G204" i="89" s="1"/>
  <c r="J204" i="89" s="1"/>
  <c r="E204" i="90" s="1"/>
  <c r="G204" i="90" s="1"/>
  <c r="J204" i="90" s="1"/>
  <c r="E204" i="91" s="1"/>
  <c r="E195" i="89"/>
  <c r="G195" i="89" s="1"/>
  <c r="J195" i="89" s="1"/>
  <c r="E195" i="90" s="1"/>
  <c r="G195" i="90" s="1"/>
  <c r="J195" i="90" s="1"/>
  <c r="E195" i="91" s="1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56" i="90" s="1"/>
  <c r="J156" i="90" s="1"/>
  <c r="E156" i="91" s="1"/>
  <c r="E210" i="89"/>
  <c r="G210" i="89" s="1"/>
  <c r="J210" i="89" s="1"/>
  <c r="E210" i="90" s="1"/>
  <c r="G210" i="90" s="1"/>
  <c r="J210" i="90" s="1"/>
  <c r="E210" i="91" s="1"/>
  <c r="E11" i="89"/>
  <c r="G11" i="89" s="1"/>
  <c r="J11" i="89" s="1"/>
  <c r="E11" i="90" s="1"/>
  <c r="G11" i="90" s="1"/>
  <c r="J11" i="90" s="1"/>
  <c r="E11" i="91" s="1"/>
  <c r="E147" i="89"/>
  <c r="G147" i="89" s="1"/>
  <c r="J147" i="89" s="1"/>
  <c r="E147" i="90" s="1"/>
  <c r="G147" i="90" s="1"/>
  <c r="J147" i="90" s="1"/>
  <c r="E147" i="91" s="1"/>
  <c r="E211" i="89"/>
  <c r="G211" i="89" s="1"/>
  <c r="J211" i="89" s="1"/>
  <c r="E211" i="90" s="1"/>
  <c r="G211" i="90" s="1"/>
  <c r="J211" i="90" s="1"/>
  <c r="E211" i="91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E209" i="89"/>
  <c r="G209" i="89" s="1"/>
  <c r="J209" i="89" s="1"/>
  <c r="E209" i="90" s="1"/>
  <c r="G209" i="90" s="1"/>
  <c r="J209" i="90" s="1"/>
  <c r="E209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212" i="89"/>
  <c r="G212" i="89" s="1"/>
  <c r="J212" i="89" s="1"/>
  <c r="E212" i="90" s="1"/>
  <c r="G212" i="90" s="1"/>
  <c r="J212" i="90" s="1"/>
  <c r="E212" i="91" s="1"/>
  <c r="E149" i="89"/>
  <c r="G149" i="89" s="1"/>
  <c r="J149" i="89" s="1"/>
  <c r="E149" i="90" s="1"/>
  <c r="G149" i="90" s="1"/>
  <c r="J149" i="90" s="1"/>
  <c r="E149" i="91" s="1"/>
  <c r="G102" i="78"/>
  <c r="J102" i="78" s="1"/>
  <c r="E102" i="79" s="1"/>
  <c r="E103" i="78"/>
  <c r="G103" i="78" s="1"/>
  <c r="J103" i="78" s="1"/>
  <c r="E103" i="79" s="1"/>
  <c r="G174" i="78"/>
  <c r="J174" i="78" s="1"/>
  <c r="E174" i="79" s="1"/>
  <c r="E173" i="78"/>
  <c r="G12" i="104"/>
  <c r="J12" i="104" s="1"/>
  <c r="G94" i="107"/>
  <c r="J94" i="107" s="1"/>
  <c r="G109" i="107"/>
  <c r="J109" i="107" s="1"/>
  <c r="G114" i="107"/>
  <c r="J114" i="107" s="1"/>
  <c r="G231" i="90"/>
  <c r="J231" i="90" s="1"/>
  <c r="E231" i="91" s="1"/>
  <c r="G239" i="90"/>
  <c r="J239" i="90" s="1"/>
  <c r="E239" i="91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J229" i="95" s="1"/>
  <c r="G237" i="96" s="1"/>
  <c r="J237" i="96" s="1"/>
  <c r="G237" i="95"/>
  <c r="J237" i="95" s="1"/>
  <c r="G229" i="96"/>
  <c r="J229" i="96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84" i="91"/>
  <c r="J84" i="91" s="1"/>
  <c r="G151" i="91"/>
  <c r="J151" i="91" s="1"/>
  <c r="G194" i="91"/>
  <c r="J194" i="91" s="1"/>
  <c r="G206" i="91"/>
  <c r="J206" i="91" s="1"/>
  <c r="G181" i="91"/>
  <c r="J181" i="91" s="1"/>
  <c r="G153" i="91"/>
  <c r="J153" i="91" s="1"/>
  <c r="G148" i="91"/>
  <c r="J148" i="91" s="1"/>
  <c r="G152" i="91"/>
  <c r="J152" i="91" s="1"/>
  <c r="G193" i="91"/>
  <c r="J193" i="91" s="1"/>
  <c r="G205" i="91"/>
  <c r="J205" i="91" s="1"/>
  <c r="G75" i="106"/>
  <c r="J75" i="106" s="1"/>
  <c r="G127" i="91"/>
  <c r="J127" i="91" s="1"/>
  <c r="G155" i="91"/>
  <c r="J155" i="91" s="1"/>
  <c r="G226" i="91"/>
  <c r="J226" i="91" s="1"/>
  <c r="G83" i="91"/>
  <c r="J83" i="91" s="1"/>
  <c r="G39" i="90"/>
  <c r="J39" i="90" s="1"/>
  <c r="E39" i="91" s="1"/>
  <c r="G208" i="91"/>
  <c r="J208" i="91" s="1"/>
  <c r="G213" i="91"/>
  <c r="J213" i="91" s="1"/>
  <c r="G126" i="91"/>
  <c r="J126" i="91" s="1"/>
  <c r="G177" i="91"/>
  <c r="J177" i="91" s="1"/>
  <c r="G125" i="91"/>
  <c r="J125" i="91" s="1"/>
  <c r="G259" i="77"/>
  <c r="J259" i="77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J254" i="77"/>
  <c r="E254" i="78" s="1"/>
  <c r="G143" i="77"/>
  <c r="J143" i="77" s="1"/>
  <c r="G108" i="77"/>
  <c r="J108" i="77" s="1"/>
  <c r="G267" i="77"/>
  <c r="J267" i="77" s="1"/>
  <c r="E267" i="78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113" i="89" l="1"/>
  <c r="G113" i="89" s="1"/>
  <c r="J113" i="89" s="1"/>
  <c r="E113" i="90" s="1"/>
  <c r="G113" i="90" s="1"/>
  <c r="J113" i="90" s="1"/>
  <c r="E253" i="79"/>
  <c r="G253" i="79" s="1"/>
  <c r="J253" i="79" s="1"/>
  <c r="E253" i="80" s="1"/>
  <c r="G253" i="80" s="1"/>
  <c r="J253" i="80" s="1"/>
  <c r="E253" i="81" s="1"/>
  <c r="G253" i="81" s="1"/>
  <c r="J253" i="81" s="1"/>
  <c r="E253" i="82" s="1"/>
  <c r="G253" i="82" s="1"/>
  <c r="J253" i="82" s="1"/>
  <c r="E253" i="83" s="1"/>
  <c r="G253" i="83" s="1"/>
  <c r="J253" i="83" s="1"/>
  <c r="E253" i="84" s="1"/>
  <c r="G253" i="84" s="1"/>
  <c r="J253" i="84" s="1"/>
  <c r="E253" i="85" s="1"/>
  <c r="G253" i="85" s="1"/>
  <c r="J253" i="85" s="1"/>
  <c r="E253" i="86" s="1"/>
  <c r="G253" i="86" s="1"/>
  <c r="J253" i="86" s="1"/>
  <c r="E253" i="87" s="1"/>
  <c r="G253" i="87" s="1"/>
  <c r="J253" i="87" s="1"/>
  <c r="E253" i="88" s="1"/>
  <c r="G253" i="88" s="1"/>
  <c r="J253" i="88" s="1"/>
  <c r="E253" i="89" s="1"/>
  <c r="G253" i="89" s="1"/>
  <c r="J253" i="89" s="1"/>
  <c r="E253" i="90" s="1"/>
  <c r="E253" i="94"/>
  <c r="E58" i="78"/>
  <c r="G58" i="78" s="1"/>
  <c r="J58" i="78" s="1"/>
  <c r="E58" i="79" s="1"/>
  <c r="G58" i="79" s="1"/>
  <c r="J58" i="79" s="1"/>
  <c r="E255" i="78"/>
  <c r="G255" i="78" s="1"/>
  <c r="J255" i="78" s="1"/>
  <c r="E255" i="79" s="1"/>
  <c r="G255" i="79" s="1"/>
  <c r="E79" i="78"/>
  <c r="G79" i="78" s="1"/>
  <c r="J79" i="78" s="1"/>
  <c r="E65" i="78"/>
  <c r="G65" i="78" s="1"/>
  <c r="J65" i="78" s="1"/>
  <c r="E50" i="78"/>
  <c r="G50" i="78" s="1"/>
  <c r="J50" i="78" s="1"/>
  <c r="E50" i="79" s="1"/>
  <c r="G50" i="79" s="1"/>
  <c r="J50" i="79" s="1"/>
  <c r="E34" i="78"/>
  <c r="G34" i="78" s="1"/>
  <c r="J34" i="78" s="1"/>
  <c r="E34" i="79" s="1"/>
  <c r="G34" i="79" s="1"/>
  <c r="J34" i="79" s="1"/>
  <c r="E54" i="78"/>
  <c r="G54" i="78" s="1"/>
  <c r="J54" i="78" s="1"/>
  <c r="E54" i="79" s="1"/>
  <c r="G54" i="79" s="1"/>
  <c r="J54" i="79" s="1"/>
  <c r="E158" i="78"/>
  <c r="G158" i="78" s="1"/>
  <c r="J158" i="78" s="1"/>
  <c r="E143" i="78"/>
  <c r="G143" i="78" s="1"/>
  <c r="J143" i="78" s="1"/>
  <c r="E143" i="79" s="1"/>
  <c r="G143" i="79" s="1"/>
  <c r="J143" i="79" s="1"/>
  <c r="E166" i="78"/>
  <c r="G166" i="78" s="1"/>
  <c r="J166" i="78" s="1"/>
  <c r="E51" i="78"/>
  <c r="G51" i="78" s="1"/>
  <c r="J51" i="78" s="1"/>
  <c r="E51" i="79" s="1"/>
  <c r="G51" i="79" s="1"/>
  <c r="J51" i="79" s="1"/>
  <c r="E98" i="78"/>
  <c r="G98" i="78" s="1"/>
  <c r="J98" i="78" s="1"/>
  <c r="E98" i="79" s="1"/>
  <c r="G98" i="79" s="1"/>
  <c r="J98" i="79" s="1"/>
  <c r="E40" i="78"/>
  <c r="G40" i="78" s="1"/>
  <c r="J40" i="78" s="1"/>
  <c r="E40" i="79" s="1"/>
  <c r="G40" i="79" s="1"/>
  <c r="J40" i="79" s="1"/>
  <c r="E118" i="78"/>
  <c r="G118" i="78" s="1"/>
  <c r="J118" i="78" s="1"/>
  <c r="E118" i="79" s="1"/>
  <c r="G118" i="79" s="1"/>
  <c r="J118" i="79" s="1"/>
  <c r="E37" i="78"/>
  <c r="G37" i="78" s="1"/>
  <c r="J37" i="78" s="1"/>
  <c r="E37" i="79" s="1"/>
  <c r="G37" i="79" s="1"/>
  <c r="J37" i="79" s="1"/>
  <c r="E170" i="78"/>
  <c r="G170" i="78" s="1"/>
  <c r="J170" i="78" s="1"/>
  <c r="E44" i="78"/>
  <c r="G44" i="78" s="1"/>
  <c r="J44" i="78" s="1"/>
  <c r="E44" i="79" s="1"/>
  <c r="G44" i="79" s="1"/>
  <c r="J44" i="79" s="1"/>
  <c r="E36" i="78"/>
  <c r="G36" i="78" s="1"/>
  <c r="J36" i="78" s="1"/>
  <c r="E36" i="79" s="1"/>
  <c r="G36" i="79" s="1"/>
  <c r="J36" i="79" s="1"/>
  <c r="E140" i="78"/>
  <c r="G140" i="78" s="1"/>
  <c r="J140" i="78" s="1"/>
  <c r="E140" i="79" s="1"/>
  <c r="G140" i="79" s="1"/>
  <c r="J140" i="79" s="1"/>
  <c r="E179" i="78"/>
  <c r="G179" i="78" s="1"/>
  <c r="J179" i="78" s="1"/>
  <c r="E179" i="79" s="1"/>
  <c r="G179" i="79" s="1"/>
  <c r="J179" i="79" s="1"/>
  <c r="E89" i="78"/>
  <c r="G89" i="78" s="1"/>
  <c r="J89" i="78" s="1"/>
  <c r="E89" i="79" s="1"/>
  <c r="G89" i="79" s="1"/>
  <c r="J89" i="79" s="1"/>
  <c r="E41" i="78"/>
  <c r="G41" i="78" s="1"/>
  <c r="J41" i="78" s="1"/>
  <c r="E41" i="79" s="1"/>
  <c r="G41" i="79" s="1"/>
  <c r="J41" i="79" s="1"/>
  <c r="E108" i="78"/>
  <c r="G108" i="78" s="1"/>
  <c r="J108" i="78" s="1"/>
  <c r="E108" i="79" s="1"/>
  <c r="G108" i="79" s="1"/>
  <c r="J108" i="79" s="1"/>
  <c r="E115" i="78"/>
  <c r="G115" i="78" s="1"/>
  <c r="J115" i="78" s="1"/>
  <c r="E115" i="79" s="1"/>
  <c r="G115" i="79" s="1"/>
  <c r="J115" i="79" s="1"/>
  <c r="E31" i="78"/>
  <c r="G31" i="78" s="1"/>
  <c r="J31" i="78" s="1"/>
  <c r="E31" i="79" s="1"/>
  <c r="G31" i="79" s="1"/>
  <c r="J31" i="79" s="1"/>
  <c r="G236" i="78"/>
  <c r="J236" i="78" s="1"/>
  <c r="E236" i="79" s="1"/>
  <c r="E228" i="78"/>
  <c r="G228" i="78" s="1"/>
  <c r="J228" i="78" s="1"/>
  <c r="E192" i="78"/>
  <c r="G192" i="78" s="1"/>
  <c r="J192" i="78" s="1"/>
  <c r="E52" i="78"/>
  <c r="G52" i="78" s="1"/>
  <c r="J52" i="78" s="1"/>
  <c r="E52" i="79" s="1"/>
  <c r="G52" i="79" s="1"/>
  <c r="J52" i="79" s="1"/>
  <c r="E93" i="78"/>
  <c r="G93" i="78" s="1"/>
  <c r="J93" i="78" s="1"/>
  <c r="E93" i="79" s="1"/>
  <c r="G93" i="79" s="1"/>
  <c r="J93" i="79" s="1"/>
  <c r="E47" i="78"/>
  <c r="G47" i="78" s="1"/>
  <c r="J47" i="78" s="1"/>
  <c r="E47" i="79" s="1"/>
  <c r="G47" i="79" s="1"/>
  <c r="J47" i="79" s="1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E160" i="78"/>
  <c r="G160" i="78" s="1"/>
  <c r="J160" i="78" s="1"/>
  <c r="E225" i="78"/>
  <c r="G225" i="78" s="1"/>
  <c r="J225" i="78" s="1"/>
  <c r="E225" i="79" s="1"/>
  <c r="G225" i="79" s="1"/>
  <c r="J225" i="79" s="1"/>
  <c r="G174" i="79"/>
  <c r="J174" i="79" s="1"/>
  <c r="E174" i="80" s="1"/>
  <c r="E173" i="79"/>
  <c r="E80" i="78"/>
  <c r="G80" i="78" s="1"/>
  <c r="J80" i="78" s="1"/>
  <c r="E80" i="79" s="1"/>
  <c r="G80" i="79" s="1"/>
  <c r="J80" i="79" s="1"/>
  <c r="E256" i="78"/>
  <c r="G256" i="78" s="1"/>
  <c r="J256" i="78" s="1"/>
  <c r="E259" i="79" s="1"/>
  <c r="G259" i="79" s="1"/>
  <c r="J259" i="79" s="1"/>
  <c r="E256" i="80" s="1"/>
  <c r="G256" i="80" s="1"/>
  <c r="J256" i="80" s="1"/>
  <c r="E256" i="81" s="1"/>
  <c r="G242" i="79"/>
  <c r="E234" i="78"/>
  <c r="E43" i="78"/>
  <c r="G43" i="78" s="1"/>
  <c r="J43" i="78" s="1"/>
  <c r="E43" i="79" s="1"/>
  <c r="G43" i="79" s="1"/>
  <c r="J43" i="79" s="1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E99" i="78"/>
  <c r="G99" i="78" s="1"/>
  <c r="J99" i="78" s="1"/>
  <c r="E99" i="79" s="1"/>
  <c r="G99" i="79" s="1"/>
  <c r="J99" i="79" s="1"/>
  <c r="E57" i="78"/>
  <c r="G57" i="78" s="1"/>
  <c r="J57" i="78" s="1"/>
  <c r="E57" i="79" s="1"/>
  <c r="G57" i="79" s="1"/>
  <c r="J57" i="79" s="1"/>
  <c r="E29" i="78"/>
  <c r="G29" i="78" s="1"/>
  <c r="J29" i="78" s="1"/>
  <c r="E29" i="79" s="1"/>
  <c r="G29" i="79" s="1"/>
  <c r="J29" i="79" s="1"/>
  <c r="E28" i="78"/>
  <c r="G28" i="78" s="1"/>
  <c r="J28" i="78" s="1"/>
  <c r="E28" i="79" s="1"/>
  <c r="G28" i="79" s="1"/>
  <c r="J28" i="79" s="1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E56" i="78"/>
  <c r="G56" i="78" s="1"/>
  <c r="J56" i="78" s="1"/>
  <c r="E56" i="79" s="1"/>
  <c r="G56" i="79" s="1"/>
  <c r="J56" i="79" s="1"/>
  <c r="E71" i="86"/>
  <c r="G71" i="86" s="1"/>
  <c r="J71" i="86" s="1"/>
  <c r="E71" i="87" s="1"/>
  <c r="G71" i="87" s="1"/>
  <c r="J71" i="87" s="1"/>
  <c r="E71" i="88" s="1"/>
  <c r="E100" i="78"/>
  <c r="G100" i="78" s="1"/>
  <c r="J100" i="78" s="1"/>
  <c r="E100" i="79" s="1"/>
  <c r="G100" i="79" s="1"/>
  <c r="J100" i="79" s="1"/>
  <c r="E27" i="78"/>
  <c r="G27" i="78" s="1"/>
  <c r="J27" i="78" s="1"/>
  <c r="E27" i="79" s="1"/>
  <c r="G27" i="79" s="1"/>
  <c r="J27" i="79" s="1"/>
  <c r="E33" i="78"/>
  <c r="G33" i="78" s="1"/>
  <c r="J33" i="78" s="1"/>
  <c r="E33" i="79" s="1"/>
  <c r="G33" i="79" s="1"/>
  <c r="J33" i="79" s="1"/>
  <c r="G235" i="78"/>
  <c r="J235" i="78" s="1"/>
  <c r="E235" i="79" s="1"/>
  <c r="E227" i="78"/>
  <c r="G227" i="78" s="1"/>
  <c r="J227" i="78" s="1"/>
  <c r="E70" i="86"/>
  <c r="G70" i="86" s="1"/>
  <c r="J70" i="86" s="1"/>
  <c r="E70" i="87" s="1"/>
  <c r="G70" i="87" s="1"/>
  <c r="J70" i="87" s="1"/>
  <c r="E70" i="88" s="1"/>
  <c r="E77" i="78"/>
  <c r="G77" i="78" s="1"/>
  <c r="J77" i="78" s="1"/>
  <c r="E77" i="79" s="1"/>
  <c r="G77" i="79" s="1"/>
  <c r="J77" i="79" s="1"/>
  <c r="E66" i="78"/>
  <c r="G66" i="78" s="1"/>
  <c r="J66" i="78" s="1"/>
  <c r="E74" i="78"/>
  <c r="G74" i="78" s="1"/>
  <c r="J74" i="78" s="1"/>
  <c r="E74" i="79" s="1"/>
  <c r="G74" i="79" s="1"/>
  <c r="J74" i="79" s="1"/>
  <c r="E215" i="78"/>
  <c r="G215" i="78" s="1"/>
  <c r="J215" i="78" s="1"/>
  <c r="E215" i="79" s="1"/>
  <c r="G215" i="79" s="1"/>
  <c r="J215" i="79" s="1"/>
  <c r="E64" i="78"/>
  <c r="G64" i="78" s="1"/>
  <c r="J64" i="78" s="1"/>
  <c r="E64" i="79" s="1"/>
  <c r="G64" i="79" s="1"/>
  <c r="J64" i="79" s="1"/>
  <c r="E78" i="78"/>
  <c r="G78" i="78" s="1"/>
  <c r="J78" i="78" s="1"/>
  <c r="E78" i="79" s="1"/>
  <c r="G78" i="79" s="1"/>
  <c r="J78" i="79" s="1"/>
  <c r="E175" i="86"/>
  <c r="G175" i="86" s="1"/>
  <c r="J175" i="86" s="1"/>
  <c r="E175" i="87" s="1"/>
  <c r="G175" i="87" s="1"/>
  <c r="J175" i="87" s="1"/>
  <c r="E175" i="88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E237" i="99" s="1"/>
  <c r="G237" i="97"/>
  <c r="J237" i="97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8"/>
  <c r="J238" i="78" s="1"/>
  <c r="E238" i="79" s="1"/>
  <c r="G231" i="91"/>
  <c r="J231" i="91" s="1"/>
  <c r="G239" i="91"/>
  <c r="J239" i="91" s="1"/>
  <c r="G268" i="78"/>
  <c r="J268" i="78" s="1"/>
  <c r="G102" i="79"/>
  <c r="J102" i="79" s="1"/>
  <c r="E102" i="80" s="1"/>
  <c r="G10" i="91"/>
  <c r="J10" i="91" s="1"/>
  <c r="G9" i="91"/>
  <c r="J9" i="91" s="1"/>
  <c r="G104" i="79"/>
  <c r="J104" i="79" s="1"/>
  <c r="G11" i="91"/>
  <c r="J11" i="91" s="1"/>
  <c r="G186" i="79"/>
  <c r="J186" i="79" s="1"/>
  <c r="G190" i="79"/>
  <c r="J190" i="79" s="1"/>
  <c r="E190" i="80" s="1"/>
  <c r="G167" i="78"/>
  <c r="J167" i="78" s="1"/>
  <c r="E167" i="79" s="1"/>
  <c r="G92" i="78"/>
  <c r="J92" i="78" s="1"/>
  <c r="E92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254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67" i="78"/>
  <c r="J267" i="78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G221" i="77"/>
  <c r="J221" i="77" s="1"/>
  <c r="G161" i="77"/>
  <c r="J161" i="77" s="1"/>
  <c r="E161" i="78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18" i="77" l="1"/>
  <c r="E7" i="77"/>
  <c r="E6" i="77"/>
  <c r="E8" i="77"/>
  <c r="E13" i="77"/>
  <c r="E15" i="77"/>
  <c r="E16" i="77"/>
  <c r="E17" i="77"/>
  <c r="E14" i="77"/>
  <c r="E113" i="91"/>
  <c r="G113" i="91" s="1"/>
  <c r="J113" i="91" s="1"/>
  <c r="G113" i="92" s="1"/>
  <c r="J113" i="92" s="1"/>
  <c r="E33" i="80"/>
  <c r="G33" i="80" s="1"/>
  <c r="J33" i="80" s="1"/>
  <c r="E33" i="81" s="1"/>
  <c r="G33" i="81" s="1"/>
  <c r="J33" i="81" s="1"/>
  <c r="E33" i="82" s="1"/>
  <c r="E61" i="80"/>
  <c r="G61" i="80" s="1"/>
  <c r="J61" i="80" s="1"/>
  <c r="E61" i="81" s="1"/>
  <c r="G61" i="81" s="1"/>
  <c r="J61" i="81" s="1"/>
  <c r="E61" i="82" s="1"/>
  <c r="E49" i="80"/>
  <c r="G49" i="80" s="1"/>
  <c r="J49" i="80" s="1"/>
  <c r="E49" i="81" s="1"/>
  <c r="G49" i="81" s="1"/>
  <c r="J49" i="81" s="1"/>
  <c r="E49" i="82" s="1"/>
  <c r="E37" i="80"/>
  <c r="G37" i="80" s="1"/>
  <c r="J37" i="80" s="1"/>
  <c r="E37" i="81" s="1"/>
  <c r="G37" i="81" s="1"/>
  <c r="J37" i="81" s="1"/>
  <c r="E37" i="82" s="1"/>
  <c r="E143" i="80"/>
  <c r="G143" i="80" s="1"/>
  <c r="J143" i="80" s="1"/>
  <c r="E143" i="81" s="1"/>
  <c r="G143" i="81" s="1"/>
  <c r="J143" i="81" s="1"/>
  <c r="E143" i="82" s="1"/>
  <c r="E27" i="80"/>
  <c r="G27" i="80" s="1"/>
  <c r="J27" i="80" s="1"/>
  <c r="E27" i="81" s="1"/>
  <c r="G27" i="81" s="1"/>
  <c r="J27" i="81" s="1"/>
  <c r="E27" i="82" s="1"/>
  <c r="E31" i="80"/>
  <c r="G31" i="80" s="1"/>
  <c r="J31" i="80" s="1"/>
  <c r="E31" i="81" s="1"/>
  <c r="G31" i="81" s="1"/>
  <c r="J31" i="81" s="1"/>
  <c r="E31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77" i="80"/>
  <c r="G77" i="80" s="1"/>
  <c r="J77" i="80" s="1"/>
  <c r="E77" i="81" s="1"/>
  <c r="G77" i="81" s="1"/>
  <c r="J77" i="81" s="1"/>
  <c r="E77" i="82" s="1"/>
  <c r="E47" i="80"/>
  <c r="G47" i="80" s="1"/>
  <c r="J47" i="80" s="1"/>
  <c r="E47" i="81" s="1"/>
  <c r="G47" i="81" s="1"/>
  <c r="J47" i="81" s="1"/>
  <c r="E47" i="82" s="1"/>
  <c r="E140" i="80"/>
  <c r="G140" i="80" s="1"/>
  <c r="J140" i="80" s="1"/>
  <c r="E140" i="81" s="1"/>
  <c r="G140" i="81" s="1"/>
  <c r="J140" i="81" s="1"/>
  <c r="E140" i="82" s="1"/>
  <c r="E118" i="80"/>
  <c r="G118" i="80" s="1"/>
  <c r="J118" i="80" s="1"/>
  <c r="E118" i="81" s="1"/>
  <c r="G118" i="81" s="1"/>
  <c r="J118" i="81" s="1"/>
  <c r="E118" i="82" s="1"/>
  <c r="E54" i="80"/>
  <c r="G54" i="80" s="1"/>
  <c r="J54" i="80" s="1"/>
  <c r="E54" i="81" s="1"/>
  <c r="G54" i="81" s="1"/>
  <c r="J54" i="81" s="1"/>
  <c r="E54" i="82" s="1"/>
  <c r="E58" i="80"/>
  <c r="G58" i="80" s="1"/>
  <c r="J58" i="80" s="1"/>
  <c r="E58" i="81" s="1"/>
  <c r="G58" i="81" s="1"/>
  <c r="J58" i="81" s="1"/>
  <c r="E58" i="82" s="1"/>
  <c r="E28" i="80"/>
  <c r="G28" i="80" s="1"/>
  <c r="J28" i="80" s="1"/>
  <c r="E28" i="81" s="1"/>
  <c r="G28" i="81" s="1"/>
  <c r="J28" i="81" s="1"/>
  <c r="E28" i="82" s="1"/>
  <c r="E100" i="80"/>
  <c r="G100" i="80" s="1"/>
  <c r="J100" i="80" s="1"/>
  <c r="E100" i="81" s="1"/>
  <c r="G100" i="81" s="1"/>
  <c r="J100" i="81" s="1"/>
  <c r="E100" i="82" s="1"/>
  <c r="E43" i="80"/>
  <c r="G43" i="80" s="1"/>
  <c r="J43" i="80" s="1"/>
  <c r="E43" i="81" s="1"/>
  <c r="G43" i="81" s="1"/>
  <c r="J43" i="81" s="1"/>
  <c r="E43" i="82" s="1"/>
  <c r="E93" i="80"/>
  <c r="G93" i="80" s="1"/>
  <c r="J93" i="80" s="1"/>
  <c r="E93" i="81" s="1"/>
  <c r="G93" i="81" s="1"/>
  <c r="J93" i="81" s="1"/>
  <c r="E93" i="82" s="1"/>
  <c r="E40" i="80"/>
  <c r="G40" i="80" s="1"/>
  <c r="J40" i="80" s="1"/>
  <c r="E40" i="81" s="1"/>
  <c r="G40" i="81" s="1"/>
  <c r="J40" i="81" s="1"/>
  <c r="E40" i="82" s="1"/>
  <c r="E225" i="80"/>
  <c r="G225" i="80" s="1"/>
  <c r="J225" i="80" s="1"/>
  <c r="E225" i="81" s="1"/>
  <c r="G225" i="81" s="1"/>
  <c r="J225" i="81" s="1"/>
  <c r="E225" i="82" s="1"/>
  <c r="E108" i="80"/>
  <c r="G108" i="80" s="1"/>
  <c r="J108" i="80" s="1"/>
  <c r="E108" i="81" s="1"/>
  <c r="G108" i="81" s="1"/>
  <c r="J108" i="81" s="1"/>
  <c r="E108" i="82" s="1"/>
  <c r="E36" i="80"/>
  <c r="G36" i="80" s="1"/>
  <c r="J36" i="80" s="1"/>
  <c r="E36" i="81" s="1"/>
  <c r="G36" i="81" s="1"/>
  <c r="J36" i="81" s="1"/>
  <c r="E36" i="82" s="1"/>
  <c r="E98" i="80"/>
  <c r="G98" i="80" s="1"/>
  <c r="J98" i="80" s="1"/>
  <c r="E98" i="81" s="1"/>
  <c r="G98" i="81" s="1"/>
  <c r="J98" i="81" s="1"/>
  <c r="E98" i="82" s="1"/>
  <c r="E34" i="80"/>
  <c r="G34" i="80" s="1"/>
  <c r="J34" i="80" s="1"/>
  <c r="E34" i="81" s="1"/>
  <c r="G34" i="81" s="1"/>
  <c r="J34" i="81" s="1"/>
  <c r="E34" i="82" s="1"/>
  <c r="E57" i="80"/>
  <c r="G57" i="80" s="1"/>
  <c r="J57" i="80" s="1"/>
  <c r="E57" i="81" s="1"/>
  <c r="G57" i="81" s="1"/>
  <c r="J57" i="81" s="1"/>
  <c r="E57" i="82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E44" i="80"/>
  <c r="G44" i="80" s="1"/>
  <c r="J44" i="80" s="1"/>
  <c r="E44" i="81" s="1"/>
  <c r="G44" i="81" s="1"/>
  <c r="J44" i="81" s="1"/>
  <c r="E44" i="82" s="1"/>
  <c r="E51" i="80"/>
  <c r="G51" i="80" s="1"/>
  <c r="J51" i="80" s="1"/>
  <c r="E51" i="81" s="1"/>
  <c r="G51" i="81" s="1"/>
  <c r="J51" i="81" s="1"/>
  <c r="E51" i="82" s="1"/>
  <c r="E50" i="80"/>
  <c r="G50" i="80" s="1"/>
  <c r="J50" i="80" s="1"/>
  <c r="E50" i="81" s="1"/>
  <c r="G50" i="81" s="1"/>
  <c r="J50" i="81" s="1"/>
  <c r="E50" i="82" s="1"/>
  <c r="E215" i="80"/>
  <c r="G215" i="80" s="1"/>
  <c r="J215" i="80" s="1"/>
  <c r="E215" i="81" s="1"/>
  <c r="G215" i="81" s="1"/>
  <c r="J215" i="81" s="1"/>
  <c r="E215" i="82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41" i="80"/>
  <c r="G41" i="80" s="1"/>
  <c r="J41" i="80" s="1"/>
  <c r="E41" i="81" s="1"/>
  <c r="G41" i="81" s="1"/>
  <c r="J41" i="81" s="1"/>
  <c r="E41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E64" i="80"/>
  <c r="G64" i="80" s="1"/>
  <c r="J64" i="80" s="1"/>
  <c r="E64" i="81" s="1"/>
  <c r="G64" i="81" s="1"/>
  <c r="J64" i="81" s="1"/>
  <c r="E64" i="82" s="1"/>
  <c r="E74" i="80"/>
  <c r="G74" i="80" s="1"/>
  <c r="J74" i="80" s="1"/>
  <c r="E74" i="81" s="1"/>
  <c r="G74" i="81" s="1"/>
  <c r="J74" i="81" s="1"/>
  <c r="E74" i="82" s="1"/>
  <c r="E141" i="80"/>
  <c r="G141" i="80" s="1"/>
  <c r="J141" i="80" s="1"/>
  <c r="E141" i="81" s="1"/>
  <c r="G141" i="81" s="1"/>
  <c r="J141" i="81" s="1"/>
  <c r="E141" i="82" s="1"/>
  <c r="E99" i="80"/>
  <c r="G99" i="80" s="1"/>
  <c r="J99" i="80" s="1"/>
  <c r="E99" i="81" s="1"/>
  <c r="G99" i="81" s="1"/>
  <c r="J99" i="81" s="1"/>
  <c r="E99" i="82" s="1"/>
  <c r="E89" i="80"/>
  <c r="G89" i="80" s="1"/>
  <c r="J89" i="80" s="1"/>
  <c r="E89" i="81" s="1"/>
  <c r="G89" i="81" s="1"/>
  <c r="J89" i="81" s="1"/>
  <c r="E89" i="82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E46" i="80"/>
  <c r="G46" i="80" s="1"/>
  <c r="J46" i="80" s="1"/>
  <c r="E46" i="81" s="1"/>
  <c r="G46" i="81" s="1"/>
  <c r="J46" i="81" s="1"/>
  <c r="E46" i="82" s="1"/>
  <c r="J242" i="79"/>
  <c r="E242" i="80" s="1"/>
  <c r="G242" i="80" s="1"/>
  <c r="J242" i="80" s="1"/>
  <c r="E242" i="81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J255" i="79"/>
  <c r="E255" i="80" s="1"/>
  <c r="G255" i="80" s="1"/>
  <c r="J255" i="80" s="1"/>
  <c r="E255" i="81" s="1"/>
  <c r="G255" i="81" s="1"/>
  <c r="J255" i="81" s="1"/>
  <c r="E255" i="82" s="1"/>
  <c r="G255" i="82" s="1"/>
  <c r="J255" i="82" s="1"/>
  <c r="E255" i="83" s="1"/>
  <c r="G255" i="83" s="1"/>
  <c r="J255" i="83" s="1"/>
  <c r="E255" i="84" s="1"/>
  <c r="G255" i="84" s="1"/>
  <c r="J255" i="84" s="1"/>
  <c r="E255" i="85" s="1"/>
  <c r="G255" i="85" s="1"/>
  <c r="J255" i="85" s="1"/>
  <c r="E255" i="86" s="1"/>
  <c r="G255" i="86" s="1"/>
  <c r="J255" i="86" s="1"/>
  <c r="E56" i="80"/>
  <c r="G56" i="80" s="1"/>
  <c r="J56" i="80" s="1"/>
  <c r="E56" i="81" s="1"/>
  <c r="G56" i="81" s="1"/>
  <c r="J56" i="81" s="1"/>
  <c r="E56" i="82" s="1"/>
  <c r="E38" i="78"/>
  <c r="G38" i="78" s="1"/>
  <c r="J38" i="78" s="1"/>
  <c r="E38" i="79" s="1"/>
  <c r="G38" i="79" s="1"/>
  <c r="J38" i="79" s="1"/>
  <c r="E52" i="80"/>
  <c r="G52" i="80" s="1"/>
  <c r="J52" i="80" s="1"/>
  <c r="E52" i="81" s="1"/>
  <c r="G52" i="81" s="1"/>
  <c r="J52" i="81" s="1"/>
  <c r="E52" i="82" s="1"/>
  <c r="E122" i="78"/>
  <c r="G122" i="78" s="1"/>
  <c r="J122" i="78" s="1"/>
  <c r="E122" i="79" s="1"/>
  <c r="G122" i="79" s="1"/>
  <c r="J122" i="79" s="1"/>
  <c r="E234" i="79"/>
  <c r="G234" i="79" s="1"/>
  <c r="J234" i="79" s="1"/>
  <c r="G236" i="79"/>
  <c r="J236" i="79" s="1"/>
  <c r="E236" i="80" s="1"/>
  <c r="E228" i="79"/>
  <c r="E29" i="80"/>
  <c r="G29" i="80" s="1"/>
  <c r="J29" i="80" s="1"/>
  <c r="E29" i="81" s="1"/>
  <c r="G29" i="81" s="1"/>
  <c r="J29" i="81" s="1"/>
  <c r="E29" i="82" s="1"/>
  <c r="E165" i="78"/>
  <c r="G165" i="78" s="1"/>
  <c r="J165" i="78" s="1"/>
  <c r="G235" i="79"/>
  <c r="J235" i="79" s="1"/>
  <c r="E235" i="80" s="1"/>
  <c r="E227" i="79"/>
  <c r="G227" i="79" s="1"/>
  <c r="J227" i="79" s="1"/>
  <c r="E80" i="80"/>
  <c r="G80" i="80" s="1"/>
  <c r="J80" i="80" s="1"/>
  <c r="E80" i="81" s="1"/>
  <c r="G80" i="81" s="1"/>
  <c r="J80" i="81" s="1"/>
  <c r="E80" i="82" s="1"/>
  <c r="E186" i="80"/>
  <c r="G186" i="80" s="1"/>
  <c r="J186" i="80" s="1"/>
  <c r="E186" i="81" s="1"/>
  <c r="G186" i="81" s="1"/>
  <c r="J186" i="81" s="1"/>
  <c r="E186" i="82" s="1"/>
  <c r="J254" i="79"/>
  <c r="E254" i="80" s="1"/>
  <c r="G254" i="80" s="1"/>
  <c r="J254" i="80" s="1"/>
  <c r="E254" i="81" s="1"/>
  <c r="G254" i="81" s="1"/>
  <c r="J254" i="81" s="1"/>
  <c r="E254" i="82" s="1"/>
  <c r="G254" i="82" s="1"/>
  <c r="J254" i="82" s="1"/>
  <c r="E254" i="83" s="1"/>
  <c r="G254" i="83" s="1"/>
  <c r="J254" i="83" s="1"/>
  <c r="E254" i="84" s="1"/>
  <c r="G254" i="84" s="1"/>
  <c r="J254" i="84" s="1"/>
  <c r="E254" i="85" s="1"/>
  <c r="G254" i="85" s="1"/>
  <c r="J254" i="85" s="1"/>
  <c r="E254" i="86" s="1"/>
  <c r="G254" i="86" s="1"/>
  <c r="J254" i="86" s="1"/>
  <c r="E78" i="80"/>
  <c r="G78" i="80" s="1"/>
  <c r="J78" i="80" s="1"/>
  <c r="E78" i="81" s="1"/>
  <c r="G78" i="81" s="1"/>
  <c r="J78" i="81" s="1"/>
  <c r="E78" i="82" s="1"/>
  <c r="E104" i="80"/>
  <c r="G104" i="80" s="1"/>
  <c r="J104" i="80" s="1"/>
  <c r="E104" i="81" s="1"/>
  <c r="G104" i="81" s="1"/>
  <c r="J104" i="81" s="1"/>
  <c r="E104" i="82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G88" i="79"/>
  <c r="J88" i="79" s="1"/>
  <c r="E88" i="80" s="1"/>
  <c r="E87" i="79"/>
  <c r="G87" i="79" s="1"/>
  <c r="J87" i="79" s="1"/>
  <c r="E221" i="78"/>
  <c r="G221" i="78" s="1"/>
  <c r="J221" i="78" s="1"/>
  <c r="E179" i="80"/>
  <c r="G179" i="80" s="1"/>
  <c r="J179" i="80" s="1"/>
  <c r="E179" i="81" s="1"/>
  <c r="G179" i="81" s="1"/>
  <c r="J179" i="81" s="1"/>
  <c r="E179" i="82" s="1"/>
  <c r="E115" i="80"/>
  <c r="G115" i="80" s="1"/>
  <c r="J115" i="80" s="1"/>
  <c r="E115" i="81" s="1"/>
  <c r="G115" i="81" s="1"/>
  <c r="J115" i="81" s="1"/>
  <c r="E115" i="82" s="1"/>
  <c r="E86" i="79"/>
  <c r="G86" i="79" s="1"/>
  <c r="J86" i="79" s="1"/>
  <c r="E86" i="80" s="1"/>
  <c r="E136" i="78"/>
  <c r="G136" i="78" s="1"/>
  <c r="J136" i="78" s="1"/>
  <c r="E136" i="79" s="1"/>
  <c r="E171" i="80"/>
  <c r="G171" i="80" s="1"/>
  <c r="J171" i="80" s="1"/>
  <c r="E171" i="81" s="1"/>
  <c r="G171" i="81" s="1"/>
  <c r="J171" i="81" s="1"/>
  <c r="E171" i="82" s="1"/>
  <c r="G238" i="79"/>
  <c r="J238" i="79" s="1"/>
  <c r="E238" i="80" s="1"/>
  <c r="E230" i="79"/>
  <c r="G230" i="79" s="1"/>
  <c r="J230" i="79" s="1"/>
  <c r="G18" i="77"/>
  <c r="J18" i="77" s="1"/>
  <c r="E18" i="78" s="1"/>
  <c r="G229" i="98"/>
  <c r="J229" i="98" s="1"/>
  <c r="G231" i="92"/>
  <c r="J231" i="92" s="1"/>
  <c r="G239" i="92"/>
  <c r="J239" i="92" s="1"/>
  <c r="G232" i="89"/>
  <c r="J232" i="89" s="1"/>
  <c r="E232" i="90" s="1"/>
  <c r="G240" i="89"/>
  <c r="J240" i="89" s="1"/>
  <c r="E240" i="90" s="1"/>
  <c r="G241" i="89"/>
  <c r="J241" i="89" s="1"/>
  <c r="E241" i="90" s="1"/>
  <c r="G268" i="79"/>
  <c r="J268" i="79" s="1"/>
  <c r="G110" i="79"/>
  <c r="J110" i="79" s="1"/>
  <c r="E110" i="80" s="1"/>
  <c r="G11" i="92"/>
  <c r="J11" i="92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67" i="79"/>
  <c r="J267" i="79" s="1"/>
  <c r="E267" i="80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G71" i="88"/>
  <c r="J71" i="88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G175" i="88"/>
  <c r="J175" i="88" s="1"/>
  <c r="G70" i="88"/>
  <c r="J70" i="88" s="1"/>
  <c r="G67" i="79"/>
  <c r="J67" i="79" s="1"/>
  <c r="E67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E131" i="78" s="1"/>
  <c r="G214" i="77"/>
  <c r="J214" i="77" s="1"/>
  <c r="E214" i="78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256" i="81"/>
  <c r="J256" i="81" s="1"/>
  <c r="E256" i="82" s="1"/>
  <c r="G256" i="82" s="1"/>
  <c r="J256" i="82" s="1"/>
  <c r="E256" i="83" s="1"/>
  <c r="G256" i="83" s="1"/>
  <c r="J256" i="83" s="1"/>
  <c r="E256" i="84" s="1"/>
  <c r="G256" i="84" s="1"/>
  <c r="J256" i="84" s="1"/>
  <c r="E256" i="85" s="1"/>
  <c r="G8" i="77"/>
  <c r="J8" i="77" s="1"/>
  <c r="E8" i="78" s="1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E7" i="78" s="1"/>
  <c r="G15" i="77"/>
  <c r="J15" i="77" s="1"/>
  <c r="E15" i="78" s="1"/>
  <c r="G14" i="77"/>
  <c r="J14" i="77" s="1"/>
  <c r="E14" i="78" s="1"/>
  <c r="Z34" i="8"/>
  <c r="AC34" i="8" s="1"/>
  <c r="N270" i="8"/>
  <c r="M271" i="8"/>
  <c r="H270" i="8"/>
  <c r="M275" i="8"/>
  <c r="H272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37" i="99" l="1"/>
  <c r="J237" i="99" s="1"/>
  <c r="E229" i="99"/>
  <c r="E71" i="89"/>
  <c r="G71" i="89" s="1"/>
  <c r="J71" i="89" s="1"/>
  <c r="E71" i="90" s="1"/>
  <c r="G71" i="90" s="1"/>
  <c r="J71" i="90" s="1"/>
  <c r="E71" i="91" s="1"/>
  <c r="E70" i="89"/>
  <c r="G70" i="89" s="1"/>
  <c r="J70" i="89" s="1"/>
  <c r="E70" i="90" s="1"/>
  <c r="G70" i="90" s="1"/>
  <c r="J70" i="90" s="1"/>
  <c r="E70" i="91" s="1"/>
  <c r="E175" i="89"/>
  <c r="G175" i="89" s="1"/>
  <c r="J175" i="89" s="1"/>
  <c r="E175" i="90" s="1"/>
  <c r="G175" i="90" s="1"/>
  <c r="J175" i="90" s="1"/>
  <c r="E175" i="91" s="1"/>
  <c r="G242" i="81"/>
  <c r="J242" i="81" s="1"/>
  <c r="E242" i="82" s="1"/>
  <c r="E234" i="80"/>
  <c r="E122" i="80"/>
  <c r="G122" i="80" s="1"/>
  <c r="J122" i="80" s="1"/>
  <c r="E122" i="81" s="1"/>
  <c r="G122" i="81" s="1"/>
  <c r="J122" i="81" s="1"/>
  <c r="E122" i="82" s="1"/>
  <c r="G238" i="80"/>
  <c r="J238" i="80" s="1"/>
  <c r="E238" i="81" s="1"/>
  <c r="E230" i="80"/>
  <c r="G230" i="80" s="1"/>
  <c r="J230" i="80" s="1"/>
  <c r="E230" i="81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G254" i="97"/>
  <c r="J254" i="97" s="1"/>
  <c r="E254" i="87"/>
  <c r="G254" i="87" s="1"/>
  <c r="J254" i="87" s="1"/>
  <c r="E254" i="88" s="1"/>
  <c r="G254" i="88" s="1"/>
  <c r="J254" i="88" s="1"/>
  <c r="E254" i="89" s="1"/>
  <c r="G254" i="89" s="1"/>
  <c r="J254" i="89" s="1"/>
  <c r="E254" i="90" s="1"/>
  <c r="G254" i="90" s="1"/>
  <c r="J254" i="90" s="1"/>
  <c r="E254" i="91" s="1"/>
  <c r="G254" i="91" s="1"/>
  <c r="J254" i="91" s="1"/>
  <c r="E254" i="94"/>
  <c r="G254" i="106"/>
  <c r="J254" i="106" s="1"/>
  <c r="G254" i="98"/>
  <c r="J254" i="98" s="1"/>
  <c r="E254" i="99" s="1"/>
  <c r="G254" i="99" s="1"/>
  <c r="J254" i="99" s="1"/>
  <c r="G254" i="107"/>
  <c r="J254" i="107" s="1"/>
  <c r="G254" i="95"/>
  <c r="J254" i="95" s="1"/>
  <c r="E255" i="94"/>
  <c r="J255" i="94" s="1"/>
  <c r="G255" i="106"/>
  <c r="J255" i="106" s="1"/>
  <c r="E255" i="87"/>
  <c r="G255" i="87" s="1"/>
  <c r="J255" i="87" s="1"/>
  <c r="E255" i="88" s="1"/>
  <c r="G255" i="88" s="1"/>
  <c r="J255" i="88" s="1"/>
  <c r="E255" i="89" s="1"/>
  <c r="G255" i="89" s="1"/>
  <c r="J255" i="89" s="1"/>
  <c r="E255" i="90" s="1"/>
  <c r="G255" i="90" s="1"/>
  <c r="J255" i="90" s="1"/>
  <c r="E255" i="91" s="1"/>
  <c r="G255" i="98"/>
  <c r="J255" i="98" s="1"/>
  <c r="E255" i="99" s="1"/>
  <c r="G255" i="99" s="1"/>
  <c r="J255" i="99" s="1"/>
  <c r="G255" i="95"/>
  <c r="J255" i="95" s="1"/>
  <c r="G255" i="97"/>
  <c r="J255" i="97" s="1"/>
  <c r="G255" i="107"/>
  <c r="J255" i="107" s="1"/>
  <c r="E90" i="80"/>
  <c r="G90" i="80" s="1"/>
  <c r="J90" i="80" s="1"/>
  <c r="E111" i="80"/>
  <c r="G111" i="80" s="1"/>
  <c r="J111" i="80" s="1"/>
  <c r="E190" i="81"/>
  <c r="G190" i="81" s="1"/>
  <c r="J190" i="81" s="1"/>
  <c r="E190" i="82" s="1"/>
  <c r="G190" i="82" s="1"/>
  <c r="J190" i="82" s="1"/>
  <c r="E190" i="83" s="1"/>
  <c r="E164" i="80"/>
  <c r="G164" i="80" s="1"/>
  <c r="J164" i="80" s="1"/>
  <c r="E191" i="80"/>
  <c r="G191" i="80" s="1"/>
  <c r="J191" i="80" s="1"/>
  <c r="E112" i="80"/>
  <c r="G112" i="80" s="1"/>
  <c r="J112" i="80" s="1"/>
  <c r="G88" i="80"/>
  <c r="J88" i="80" s="1"/>
  <c r="E88" i="81" s="1"/>
  <c r="E87" i="80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E121" i="80"/>
  <c r="G121" i="80" s="1"/>
  <c r="J121" i="80" s="1"/>
  <c r="E53" i="80"/>
  <c r="G53" i="80" s="1"/>
  <c r="J53" i="80" s="1"/>
  <c r="G235" i="80"/>
  <c r="J235" i="80" s="1"/>
  <c r="E235" i="81" s="1"/>
  <c r="E227" i="80"/>
  <c r="G227" i="80" s="1"/>
  <c r="J227" i="80" s="1"/>
  <c r="E227" i="81" s="1"/>
  <c r="E123" i="80"/>
  <c r="G123" i="80" s="1"/>
  <c r="J123" i="80" s="1"/>
  <c r="E220" i="80"/>
  <c r="G220" i="80" s="1"/>
  <c r="J220" i="80" s="1"/>
  <c r="E154" i="80"/>
  <c r="G154" i="80" s="1"/>
  <c r="J154" i="80" s="1"/>
  <c r="E145" i="80"/>
  <c r="G145" i="80" s="1"/>
  <c r="J145" i="80" s="1"/>
  <c r="E138" i="80"/>
  <c r="G138" i="80" s="1"/>
  <c r="J138" i="80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E142" i="80"/>
  <c r="G142" i="80" s="1"/>
  <c r="J142" i="80" s="1"/>
  <c r="E101" i="80"/>
  <c r="G101" i="80" s="1"/>
  <c r="J101" i="80" s="1"/>
  <c r="E38" i="80"/>
  <c r="G38" i="80" s="1"/>
  <c r="J38" i="80" s="1"/>
  <c r="E38" i="81" s="1"/>
  <c r="G38" i="81" s="1"/>
  <c r="J38" i="81" s="1"/>
  <c r="E38" i="82" s="1"/>
  <c r="E172" i="80"/>
  <c r="G172" i="80" s="1"/>
  <c r="J172" i="80" s="1"/>
  <c r="G236" i="80"/>
  <c r="J236" i="80" s="1"/>
  <c r="E236" i="81" s="1"/>
  <c r="E228" i="80"/>
  <c r="G228" i="80" s="1"/>
  <c r="J228" i="80" s="1"/>
  <c r="E228" i="81" s="1"/>
  <c r="G174" i="80"/>
  <c r="J174" i="80" s="1"/>
  <c r="E174" i="81" s="1"/>
  <c r="E173" i="80"/>
  <c r="G173" i="80" s="1"/>
  <c r="J173" i="80" s="1"/>
  <c r="E144" i="80"/>
  <c r="G144" i="80" s="1"/>
  <c r="J144" i="80" s="1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G86" i="80"/>
  <c r="J86" i="80" s="1"/>
  <c r="E86" i="81" s="1"/>
  <c r="G87" i="80"/>
  <c r="J87" i="80" s="1"/>
  <c r="G229" i="99"/>
  <c r="J229" i="99" s="1"/>
  <c r="G229" i="100" s="1"/>
  <c r="J229" i="100" s="1"/>
  <c r="G232" i="90"/>
  <c r="J232" i="90" s="1"/>
  <c r="E232" i="91" s="1"/>
  <c r="G241" i="90"/>
  <c r="J241" i="90" s="1"/>
  <c r="E241" i="91" s="1"/>
  <c r="G240" i="90"/>
  <c r="J240" i="90" s="1"/>
  <c r="E240" i="91" s="1"/>
  <c r="G230" i="81"/>
  <c r="J230" i="81" s="1"/>
  <c r="E230" i="82" s="1"/>
  <c r="G238" i="81"/>
  <c r="J238" i="81" s="1"/>
  <c r="E238" i="82" s="1"/>
  <c r="G237" i="100"/>
  <c r="J237" i="100" s="1"/>
  <c r="G231" i="93"/>
  <c r="J231" i="93" s="1"/>
  <c r="G239" i="93"/>
  <c r="J239" i="93" s="1"/>
  <c r="G268" i="80"/>
  <c r="J268" i="80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267" i="80"/>
  <c r="J267" i="80" s="1"/>
  <c r="G267" i="82" s="1"/>
  <c r="J267" i="82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198" i="93"/>
  <c r="J198" i="93" s="1"/>
  <c r="G152" i="94"/>
  <c r="J152" i="94" s="1"/>
  <c r="G151" i="94"/>
  <c r="J151" i="94" s="1"/>
  <c r="G126" i="94"/>
  <c r="J126" i="94" s="1"/>
  <c r="G149" i="93"/>
  <c r="J149" i="93" s="1"/>
  <c r="G211" i="93"/>
  <c r="J211" i="93" s="1"/>
  <c r="G197" i="93"/>
  <c r="J197" i="93" s="1"/>
  <c r="G155" i="94"/>
  <c r="J155" i="94" s="1"/>
  <c r="G128" i="93"/>
  <c r="J128" i="93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104" i="82"/>
  <c r="J104" i="82" s="1"/>
  <c r="E104" i="83" s="1"/>
  <c r="Z10" i="8"/>
  <c r="AC10" i="8" s="1"/>
  <c r="Z9" i="8"/>
  <c r="AC9" i="8" s="1"/>
  <c r="Z7" i="8"/>
  <c r="AC7" i="8" s="1"/>
  <c r="Z8" i="8"/>
  <c r="AC8" i="8" s="1"/>
  <c r="Z6" i="8"/>
  <c r="AC6" i="8" s="1"/>
  <c r="N272" i="8"/>
  <c r="F271" i="8" s="1"/>
  <c r="C272" i="8" s="1"/>
  <c r="H273" i="8"/>
  <c r="G255" i="91" l="1"/>
  <c r="J255" i="91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135" i="80"/>
  <c r="G135" i="80" s="1"/>
  <c r="J135" i="80" s="1"/>
  <c r="E68" i="81"/>
  <c r="G68" i="81" s="1"/>
  <c r="J68" i="81" s="1"/>
  <c r="E132" i="80"/>
  <c r="G132" i="80" s="1"/>
  <c r="J132" i="80" s="1"/>
  <c r="E176" i="81"/>
  <c r="G176" i="81" s="1"/>
  <c r="J176" i="81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G174" i="81"/>
  <c r="J174" i="81" s="1"/>
  <c r="E174" i="82" s="1"/>
  <c r="E173" i="81"/>
  <c r="G173" i="81" s="1"/>
  <c r="J173" i="81" s="1"/>
  <c r="E173" i="82" s="1"/>
  <c r="E42" i="81"/>
  <c r="G42" i="81" s="1"/>
  <c r="J42" i="81" s="1"/>
  <c r="E223" i="81"/>
  <c r="G223" i="81" s="1"/>
  <c r="J223" i="81" s="1"/>
  <c r="G242" i="82"/>
  <c r="J242" i="82" s="1"/>
  <c r="E242" i="83" s="1"/>
  <c r="E234" i="81"/>
  <c r="G234" i="81" s="1"/>
  <c r="J234" i="81" s="1"/>
  <c r="E234" i="82" s="1"/>
  <c r="E91" i="81"/>
  <c r="G91" i="81" s="1"/>
  <c r="J91" i="81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5" i="81"/>
  <c r="G185" i="81" s="1"/>
  <c r="J185" i="81" s="1"/>
  <c r="E32" i="81"/>
  <c r="G32" i="81" s="1"/>
  <c r="J32" i="81" s="1"/>
  <c r="E59" i="81"/>
  <c r="G59" i="81" s="1"/>
  <c r="J59" i="81" s="1"/>
  <c r="E159" i="81"/>
  <c r="G159" i="81" s="1"/>
  <c r="J159" i="81" s="1"/>
  <c r="E120" i="81"/>
  <c r="G120" i="81" s="1"/>
  <c r="J120" i="81" s="1"/>
  <c r="E163" i="81"/>
  <c r="G163" i="81" s="1"/>
  <c r="J163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16" i="81"/>
  <c r="G116" i="81" s="1"/>
  <c r="J116" i="81" s="1"/>
  <c r="E67" i="81"/>
  <c r="G67" i="81" s="1"/>
  <c r="J67" i="81" s="1"/>
  <c r="E72" i="81"/>
  <c r="G72" i="81" s="1"/>
  <c r="J72" i="81" s="1"/>
  <c r="E130" i="81"/>
  <c r="G130" i="81" s="1"/>
  <c r="J130" i="81" s="1"/>
  <c r="E85" i="81"/>
  <c r="G85" i="81" s="1"/>
  <c r="J85" i="81" s="1"/>
  <c r="G88" i="81"/>
  <c r="J88" i="81" s="1"/>
  <c r="E88" i="82" s="1"/>
  <c r="E87" i="81"/>
  <c r="G87" i="81" s="1"/>
  <c r="J87" i="81" s="1"/>
  <c r="E110" i="81"/>
  <c r="G110" i="81" s="1"/>
  <c r="J110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E62" i="81"/>
  <c r="G62" i="81" s="1"/>
  <c r="J62" i="81" s="1"/>
  <c r="E95" i="81"/>
  <c r="G95" i="81" s="1"/>
  <c r="J95" i="81" s="1"/>
  <c r="E167" i="81"/>
  <c r="G167" i="81" s="1"/>
  <c r="J167" i="81" s="1"/>
  <c r="E81" i="81"/>
  <c r="G81" i="81" s="1"/>
  <c r="J81" i="81" s="1"/>
  <c r="E48" i="81"/>
  <c r="G48" i="81" s="1"/>
  <c r="J48" i="81" s="1"/>
  <c r="E30" i="81"/>
  <c r="G30" i="81" s="1"/>
  <c r="J30" i="81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G86" i="81"/>
  <c r="J86" i="81" s="1"/>
  <c r="E86" i="82" s="1"/>
  <c r="G231" i="94"/>
  <c r="J231" i="94" s="1"/>
  <c r="G239" i="94"/>
  <c r="J239" i="94" s="1"/>
  <c r="G227" i="81"/>
  <c r="J227" i="81" s="1"/>
  <c r="E227" i="82" s="1"/>
  <c r="G235" i="81"/>
  <c r="J235" i="81" s="1"/>
  <c r="E235" i="82" s="1"/>
  <c r="G229" i="101"/>
  <c r="J229" i="101" s="1"/>
  <c r="G237" i="101"/>
  <c r="J237" i="101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G241" i="91"/>
  <c r="J241" i="91" s="1"/>
  <c r="G240" i="91"/>
  <c r="J240" i="91" s="1"/>
  <c r="G102" i="81"/>
  <c r="J102" i="81" s="1"/>
  <c r="E102" i="82" s="1"/>
  <c r="G96" i="80"/>
  <c r="J96" i="80" s="1"/>
  <c r="G11" i="94"/>
  <c r="J11" i="94" s="1"/>
  <c r="G119" i="80"/>
  <c r="J119" i="80" s="1"/>
  <c r="G97" i="82"/>
  <c r="J97" i="82" s="1"/>
  <c r="G10" i="94"/>
  <c r="J10" i="94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103" i="81"/>
  <c r="J103" i="81" s="1"/>
  <c r="E103" i="82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104" i="83"/>
  <c r="J104" i="83" s="1"/>
  <c r="E104" i="84" s="1"/>
  <c r="G267" i="83"/>
  <c r="J267" i="83" s="1"/>
  <c r="E267" i="84" s="1"/>
  <c r="G190" i="83"/>
  <c r="J190" i="83" s="1"/>
  <c r="E190" i="84" s="1"/>
  <c r="G133" i="81"/>
  <c r="J133" i="81" s="1"/>
  <c r="E133" i="82" s="1"/>
  <c r="R36" i="8"/>
  <c r="M273" i="8"/>
  <c r="E67" i="82" l="1"/>
  <c r="G67" i="82" s="1"/>
  <c r="J67" i="82" s="1"/>
  <c r="E67" i="83" s="1"/>
  <c r="G67" i="83" s="1"/>
  <c r="J67" i="83" s="1"/>
  <c r="E67" i="84" s="1"/>
  <c r="E120" i="82"/>
  <c r="G120" i="82" s="1"/>
  <c r="J120" i="82" s="1"/>
  <c r="E120" i="83" s="1"/>
  <c r="G120" i="83" s="1"/>
  <c r="J120" i="83" s="1"/>
  <c r="E120" i="84" s="1"/>
  <c r="E146" i="82"/>
  <c r="G146" i="82" s="1"/>
  <c r="J146" i="82" s="1"/>
  <c r="E146" i="83" s="1"/>
  <c r="G146" i="83" s="1"/>
  <c r="J146" i="83" s="1"/>
  <c r="E146" i="84" s="1"/>
  <c r="E223" i="82"/>
  <c r="G223" i="82" s="1"/>
  <c r="J223" i="82" s="1"/>
  <c r="E223" i="83" s="1"/>
  <c r="G223" i="83" s="1"/>
  <c r="J223" i="83" s="1"/>
  <c r="E223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163" i="82"/>
  <c r="G163" i="82" s="1"/>
  <c r="J163" i="82" s="1"/>
  <c r="E163" i="83" s="1"/>
  <c r="G163" i="83" s="1"/>
  <c r="J163" i="83" s="1"/>
  <c r="E163" i="84" s="1"/>
  <c r="G88" i="82"/>
  <c r="J88" i="82" s="1"/>
  <c r="E88" i="83" s="1"/>
  <c r="E87" i="82"/>
  <c r="G87" i="82" s="1"/>
  <c r="J87" i="82" s="1"/>
  <c r="E159" i="82"/>
  <c r="G159" i="82" s="1"/>
  <c r="J159" i="82" s="1"/>
  <c r="E159" i="83" s="1"/>
  <c r="G159" i="83" s="1"/>
  <c r="J159" i="83" s="1"/>
  <c r="E159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68" i="82"/>
  <c r="G68" i="82" s="1"/>
  <c r="J68" i="82" s="1"/>
  <c r="E68" i="83" s="1"/>
  <c r="G68" i="83" s="1"/>
  <c r="J68" i="83" s="1"/>
  <c r="E68" i="84" s="1"/>
  <c r="E62" i="82"/>
  <c r="G62" i="82" s="1"/>
  <c r="J62" i="82" s="1"/>
  <c r="E62" i="83" s="1"/>
  <c r="G62" i="83" s="1"/>
  <c r="J62" i="83" s="1"/>
  <c r="E62" i="84" s="1"/>
  <c r="E92" i="82"/>
  <c r="G92" i="82" s="1"/>
  <c r="J92" i="82" s="1"/>
  <c r="E92" i="83" s="1"/>
  <c r="G92" i="83" s="1"/>
  <c r="J92" i="83" s="1"/>
  <c r="E92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69" i="82"/>
  <c r="G69" i="82" s="1"/>
  <c r="J69" i="82" s="1"/>
  <c r="E69" i="83" s="1"/>
  <c r="G69" i="83" s="1"/>
  <c r="J69" i="83" s="1"/>
  <c r="E69" i="84" s="1"/>
  <c r="E73" i="82"/>
  <c r="G73" i="82" s="1"/>
  <c r="J73" i="82" s="1"/>
  <c r="E73" i="83" s="1"/>
  <c r="G73" i="83" s="1"/>
  <c r="J73" i="83" s="1"/>
  <c r="E73" i="84" s="1"/>
  <c r="E183" i="82"/>
  <c r="G183" i="82" s="1"/>
  <c r="J183" i="82" s="1"/>
  <c r="E183" i="83" s="1"/>
  <c r="G183" i="83" s="1"/>
  <c r="J183" i="83" s="1"/>
  <c r="E183" i="84" s="1"/>
  <c r="E184" i="82"/>
  <c r="G184" i="82" s="1"/>
  <c r="J184" i="82" s="1"/>
  <c r="E184" i="83" s="1"/>
  <c r="G184" i="83" s="1"/>
  <c r="J184" i="83" s="1"/>
  <c r="E184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139" i="82"/>
  <c r="G139" i="82" s="1"/>
  <c r="J139" i="82" s="1"/>
  <c r="E139" i="83" s="1"/>
  <c r="G139" i="83" s="1"/>
  <c r="J139" i="83" s="1"/>
  <c r="E139" i="84" s="1"/>
  <c r="E117" i="82"/>
  <c r="G117" i="82" s="1"/>
  <c r="J117" i="82" s="1"/>
  <c r="E117" i="83" s="1"/>
  <c r="G117" i="83" s="1"/>
  <c r="J117" i="83" s="1"/>
  <c r="E117" i="84" s="1"/>
  <c r="E185" i="82"/>
  <c r="G185" i="82" s="1"/>
  <c r="J185" i="82" s="1"/>
  <c r="E185" i="83" s="1"/>
  <c r="G185" i="83" s="1"/>
  <c r="J185" i="83" s="1"/>
  <c r="E185" i="84" s="1"/>
  <c r="E222" i="82"/>
  <c r="G222" i="82" s="1"/>
  <c r="J222" i="82" s="1"/>
  <c r="E222" i="83" s="1"/>
  <c r="G222" i="83" s="1"/>
  <c r="J222" i="83" s="1"/>
  <c r="E222" i="84" s="1"/>
  <c r="E167" i="82"/>
  <c r="G167" i="82" s="1"/>
  <c r="J167" i="82" s="1"/>
  <c r="E167" i="83" s="1"/>
  <c r="G167" i="83" s="1"/>
  <c r="J167" i="83" s="1"/>
  <c r="E167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130" i="82"/>
  <c r="G130" i="82" s="1"/>
  <c r="J130" i="82" s="1"/>
  <c r="E130" i="83" s="1"/>
  <c r="G130" i="83" s="1"/>
  <c r="J130" i="83" s="1"/>
  <c r="E130" i="84" s="1"/>
  <c r="E180" i="82"/>
  <c r="G180" i="82" s="1"/>
  <c r="J180" i="82" s="1"/>
  <c r="E180" i="83" s="1"/>
  <c r="G180" i="83" s="1"/>
  <c r="J180" i="83" s="1"/>
  <c r="E180" i="84" s="1"/>
  <c r="E91" i="82"/>
  <c r="G91" i="82" s="1"/>
  <c r="J91" i="82" s="1"/>
  <c r="E91" i="83" s="1"/>
  <c r="G91" i="83" s="1"/>
  <c r="J91" i="83" s="1"/>
  <c r="E91" i="84" s="1"/>
  <c r="E176" i="82"/>
  <c r="G176" i="82" s="1"/>
  <c r="J176" i="82" s="1"/>
  <c r="E176" i="83" s="1"/>
  <c r="G176" i="83" s="1"/>
  <c r="J176" i="83" s="1"/>
  <c r="E176" i="84" s="1"/>
  <c r="E224" i="82"/>
  <c r="G224" i="82" s="1"/>
  <c r="J224" i="82" s="1"/>
  <c r="E224" i="83" s="1"/>
  <c r="G224" i="83" s="1"/>
  <c r="J224" i="83" s="1"/>
  <c r="E224" i="84" s="1"/>
  <c r="E110" i="82"/>
  <c r="G110" i="82" s="1"/>
  <c r="J110" i="82" s="1"/>
  <c r="E110" i="83" s="1"/>
  <c r="G110" i="83" s="1"/>
  <c r="J110" i="83" s="1"/>
  <c r="E110" i="84" s="1"/>
  <c r="E137" i="82"/>
  <c r="G137" i="82" s="1"/>
  <c r="J137" i="82" s="1"/>
  <c r="E137" i="83" s="1"/>
  <c r="G137" i="83" s="1"/>
  <c r="J137" i="83" s="1"/>
  <c r="E137" i="84" s="1"/>
  <c r="E81" i="82"/>
  <c r="G81" i="82" s="1"/>
  <c r="J81" i="82" s="1"/>
  <c r="E81" i="83" s="1"/>
  <c r="G81" i="83" s="1"/>
  <c r="J81" i="83" s="1"/>
  <c r="E81" i="84" s="1"/>
  <c r="E72" i="82"/>
  <c r="G72" i="82" s="1"/>
  <c r="J72" i="82" s="1"/>
  <c r="E72" i="83" s="1"/>
  <c r="G72" i="83" s="1"/>
  <c r="J72" i="83" s="1"/>
  <c r="E72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119" i="81"/>
  <c r="G119" i="81" s="1"/>
  <c r="J119" i="81" s="1"/>
  <c r="E233" i="82"/>
  <c r="G233" i="82" s="1"/>
  <c r="J233" i="82" s="1"/>
  <c r="E96" i="81"/>
  <c r="G96" i="81" s="1"/>
  <c r="J96" i="81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95" i="82"/>
  <c r="G95" i="82" s="1"/>
  <c r="J95" i="82" s="1"/>
  <c r="E95" i="83" s="1"/>
  <c r="G95" i="83" s="1"/>
  <c r="J95" i="83" s="1"/>
  <c r="E95" i="84" s="1"/>
  <c r="E106" i="82"/>
  <c r="G106" i="82" s="1"/>
  <c r="J106" i="82" s="1"/>
  <c r="E106" i="83" s="1"/>
  <c r="G106" i="83" s="1"/>
  <c r="J106" i="83" s="1"/>
  <c r="E106" i="84" s="1"/>
  <c r="E85" i="82"/>
  <c r="G85" i="82" s="1"/>
  <c r="J85" i="82" s="1"/>
  <c r="E85" i="83" s="1"/>
  <c r="G85" i="83" s="1"/>
  <c r="J85" i="83" s="1"/>
  <c r="E85" i="84" s="1"/>
  <c r="E116" i="82"/>
  <c r="G116" i="82" s="1"/>
  <c r="J116" i="82" s="1"/>
  <c r="E116" i="83" s="1"/>
  <c r="G116" i="83" s="1"/>
  <c r="J116" i="83" s="1"/>
  <c r="E116" i="84" s="1"/>
  <c r="E107" i="82"/>
  <c r="G107" i="82" s="1"/>
  <c r="J107" i="82" s="1"/>
  <c r="E107" i="83" s="1"/>
  <c r="G107" i="83" s="1"/>
  <c r="J107" i="83" s="1"/>
  <c r="E107" i="84" s="1"/>
  <c r="E161" i="81"/>
  <c r="G161" i="81" s="1"/>
  <c r="J161" i="81" s="1"/>
  <c r="E97" i="83"/>
  <c r="G97" i="83" s="1"/>
  <c r="J97" i="83" s="1"/>
  <c r="E97" i="84" s="1"/>
  <c r="G97" i="84" s="1"/>
  <c r="J97" i="84" s="1"/>
  <c r="E97" i="85" s="1"/>
  <c r="G86" i="82"/>
  <c r="J86" i="82" s="1"/>
  <c r="E86" i="83" s="1"/>
  <c r="G228" i="82"/>
  <c r="J228" i="82" s="1"/>
  <c r="E228" i="83" s="1"/>
  <c r="G236" i="82"/>
  <c r="J236" i="82" s="1"/>
  <c r="E236" i="83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E227" i="83" s="1"/>
  <c r="G235" i="82"/>
  <c r="J235" i="82" s="1"/>
  <c r="E235" i="83" s="1"/>
  <c r="G234" i="82"/>
  <c r="J234" i="82" s="1"/>
  <c r="E234" i="83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J231" i="95" s="1"/>
  <c r="G239" i="96" s="1"/>
  <c r="J239" i="96" s="1"/>
  <c r="G239" i="95"/>
  <c r="J239" i="95" s="1"/>
  <c r="G268" i="82"/>
  <c r="J268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82" i="82"/>
  <c r="J82" i="82" s="1"/>
  <c r="E82" i="83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8" i="96" s="1"/>
  <c r="J198" i="96" s="1"/>
  <c r="G195" i="95"/>
  <c r="J195" i="95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67" i="84"/>
  <c r="J267" i="84" s="1"/>
  <c r="G104" i="84"/>
  <c r="J104" i="84" s="1"/>
  <c r="E104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E96" i="82" l="1"/>
  <c r="G96" i="82" s="1"/>
  <c r="J96" i="82" s="1"/>
  <c r="E96" i="83" s="1"/>
  <c r="G96" i="83" s="1"/>
  <c r="J96" i="83" s="1"/>
  <c r="E96" i="84" s="1"/>
  <c r="E214" i="81"/>
  <c r="G214" i="81" s="1"/>
  <c r="J214" i="81" s="1"/>
  <c r="E119" i="82"/>
  <c r="G119" i="82" s="1"/>
  <c r="J119" i="82" s="1"/>
  <c r="E119" i="83" s="1"/>
  <c r="G119" i="83" s="1"/>
  <c r="J119" i="83" s="1"/>
  <c r="E119" i="84" s="1"/>
  <c r="G88" i="83"/>
  <c r="J88" i="83" s="1"/>
  <c r="E88" i="84" s="1"/>
  <c r="E87" i="83"/>
  <c r="G87" i="83" s="1"/>
  <c r="J87" i="83" s="1"/>
  <c r="E161" i="82"/>
  <c r="G161" i="82" s="1"/>
  <c r="J161" i="82" s="1"/>
  <c r="E161" i="83" s="1"/>
  <c r="G161" i="83" s="1"/>
  <c r="J161" i="83" s="1"/>
  <c r="E161" i="84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G86" i="83"/>
  <c r="J86" i="83" s="1"/>
  <c r="E86" i="84" s="1"/>
  <c r="G231" i="96"/>
  <c r="J231" i="96" s="1"/>
  <c r="G231" i="97" s="1"/>
  <c r="J231" i="97" s="1"/>
  <c r="G227" i="83"/>
  <c r="J227" i="83" s="1"/>
  <c r="E227" i="84" s="1"/>
  <c r="G235" i="83"/>
  <c r="J235" i="83" s="1"/>
  <c r="E235" i="84" s="1"/>
  <c r="G232" i="93"/>
  <c r="J232" i="93" s="1"/>
  <c r="G241" i="93"/>
  <c r="J241" i="93" s="1"/>
  <c r="G240" i="93"/>
  <c r="J240" i="93" s="1"/>
  <c r="G230" i="84"/>
  <c r="J230" i="84" s="1"/>
  <c r="G238" i="84"/>
  <c r="J238" i="84" s="1"/>
  <c r="E238" i="85" s="1"/>
  <c r="G234" i="83"/>
  <c r="J234" i="83" s="1"/>
  <c r="E234" i="84" s="1"/>
  <c r="G242" i="84"/>
  <c r="J242" i="84" s="1"/>
  <c r="E242" i="85" s="1"/>
  <c r="G229" i="103"/>
  <c r="J229" i="103" s="1"/>
  <c r="G237" i="103"/>
  <c r="J237" i="103" s="1"/>
  <c r="G228" i="83"/>
  <c r="J228" i="83" s="1"/>
  <c r="E228" i="84" s="1"/>
  <c r="G236" i="83"/>
  <c r="J236" i="83" s="1"/>
  <c r="E236" i="84" s="1"/>
  <c r="G268" i="83"/>
  <c r="J268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E209" i="99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E148" i="99" s="1"/>
  <c r="G181" i="98"/>
  <c r="J181" i="98" s="1"/>
  <c r="E181" i="99" s="1"/>
  <c r="G127" i="98"/>
  <c r="J127" i="98" s="1"/>
  <c r="E127" i="99" s="1"/>
  <c r="G151" i="98"/>
  <c r="J151" i="98" s="1"/>
  <c r="E151" i="99" s="1"/>
  <c r="G205" i="98"/>
  <c r="J205" i="98" s="1"/>
  <c r="E205" i="99" s="1"/>
  <c r="G208" i="98"/>
  <c r="J208" i="98" s="1"/>
  <c r="E208" i="99" s="1"/>
  <c r="G155" i="98"/>
  <c r="J155" i="98" s="1"/>
  <c r="E155" i="99" s="1"/>
  <c r="G226" i="98"/>
  <c r="J226" i="98" s="1"/>
  <c r="E226" i="99" s="1"/>
  <c r="G206" i="98"/>
  <c r="J206" i="98" s="1"/>
  <c r="E206" i="99" s="1"/>
  <c r="G113" i="98"/>
  <c r="J113" i="98" s="1"/>
  <c r="E113" i="99" s="1"/>
  <c r="G126" i="98"/>
  <c r="J126" i="98" s="1"/>
  <c r="E126" i="99" s="1"/>
  <c r="G125" i="98"/>
  <c r="J125" i="98" s="1"/>
  <c r="E125" i="99" s="1"/>
  <c r="G213" i="98"/>
  <c r="J213" i="98" s="1"/>
  <c r="E213" i="99" s="1"/>
  <c r="G84" i="98"/>
  <c r="J84" i="98" s="1"/>
  <c r="E84" i="99" s="1"/>
  <c r="G153" i="98"/>
  <c r="J153" i="98" s="1"/>
  <c r="E153" i="99" s="1"/>
  <c r="G194" i="98"/>
  <c r="J194" i="98" s="1"/>
  <c r="E194" i="99" s="1"/>
  <c r="G193" i="98"/>
  <c r="J193" i="98" s="1"/>
  <c r="E193" i="99" s="1"/>
  <c r="G152" i="98"/>
  <c r="J152" i="98" s="1"/>
  <c r="E152" i="99" s="1"/>
  <c r="G177" i="98"/>
  <c r="J177" i="98" s="1"/>
  <c r="E177" i="99" s="1"/>
  <c r="G83" i="98"/>
  <c r="J83" i="98" s="1"/>
  <c r="E83" i="99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G256" i="85"/>
  <c r="J256" i="85" s="1"/>
  <c r="E256" i="86" s="1"/>
  <c r="G256" i="86" s="1"/>
  <c r="G267" i="85"/>
  <c r="J267" i="85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G88" i="84" l="1"/>
  <c r="J88" i="84" s="1"/>
  <c r="E88" i="85" s="1"/>
  <c r="E87" i="84"/>
  <c r="G87" i="84" s="1"/>
  <c r="J87" i="84" s="1"/>
  <c r="E214" i="82"/>
  <c r="G214" i="82" s="1"/>
  <c r="J214" i="82" s="1"/>
  <c r="E214" i="83" s="1"/>
  <c r="G214" i="83" s="1"/>
  <c r="J214" i="83" s="1"/>
  <c r="E214" i="84" s="1"/>
  <c r="G238" i="85"/>
  <c r="J238" i="85" s="1"/>
  <c r="E238" i="86" s="1"/>
  <c r="E230" i="85"/>
  <c r="G230" i="85" s="1"/>
  <c r="J230" i="85" s="1"/>
  <c r="E230" i="86" s="1"/>
  <c r="E97" i="86"/>
  <c r="G97" i="86" s="1"/>
  <c r="J97" i="86" s="1"/>
  <c r="E97" i="87" s="1"/>
  <c r="G97" i="87" s="1"/>
  <c r="J97" i="87" s="1"/>
  <c r="E97" i="88" s="1"/>
  <c r="G237" i="104"/>
  <c r="J237" i="104" s="1"/>
  <c r="G86" i="84"/>
  <c r="J86" i="84" s="1"/>
  <c r="G239" i="97"/>
  <c r="J239" i="97" s="1"/>
  <c r="G239" i="98"/>
  <c r="J239" i="98" s="1"/>
  <c r="E239" i="99" s="1"/>
  <c r="G231" i="98"/>
  <c r="J231" i="98" s="1"/>
  <c r="G228" i="84"/>
  <c r="J228" i="84" s="1"/>
  <c r="G236" i="84"/>
  <c r="J236" i="84" s="1"/>
  <c r="E236" i="85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E234" i="85" s="1"/>
  <c r="G242" i="85"/>
  <c r="J242" i="85" s="1"/>
  <c r="E242" i="86" s="1"/>
  <c r="G227" i="84"/>
  <c r="J227" i="84" s="1"/>
  <c r="G235" i="84"/>
  <c r="J235" i="84" s="1"/>
  <c r="E235" i="85" s="1"/>
  <c r="G268" i="84"/>
  <c r="J268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E156" i="99" s="1"/>
  <c r="G198" i="98"/>
  <c r="J198" i="98" s="1"/>
  <c r="E198" i="99" s="1"/>
  <c r="G149" i="98"/>
  <c r="J149" i="98" s="1"/>
  <c r="E149" i="99" s="1"/>
  <c r="G182" i="98"/>
  <c r="J182" i="98" s="1"/>
  <c r="E182" i="99" s="1"/>
  <c r="G147" i="98"/>
  <c r="J147" i="98" s="1"/>
  <c r="E147" i="99" s="1"/>
  <c r="G203" i="98"/>
  <c r="J203" i="98" s="1"/>
  <c r="E203" i="99" s="1"/>
  <c r="G210" i="98"/>
  <c r="J210" i="98" s="1"/>
  <c r="E210" i="99" s="1"/>
  <c r="G150" i="98"/>
  <c r="J150" i="98" s="1"/>
  <c r="E150" i="99" s="1"/>
  <c r="G195" i="98"/>
  <c r="J195" i="98" s="1"/>
  <c r="E195" i="99" s="1"/>
  <c r="G39" i="98"/>
  <c r="J39" i="98" s="1"/>
  <c r="E39" i="99" s="1"/>
  <c r="G212" i="98"/>
  <c r="J212" i="98" s="1"/>
  <c r="E212" i="99" s="1"/>
  <c r="G202" i="98"/>
  <c r="J202" i="98" s="1"/>
  <c r="E202" i="99" s="1"/>
  <c r="G197" i="98"/>
  <c r="J197" i="98" s="1"/>
  <c r="E197" i="99" s="1"/>
  <c r="G128" i="98"/>
  <c r="J128" i="98" s="1"/>
  <c r="E128" i="99" s="1"/>
  <c r="G211" i="98"/>
  <c r="J211" i="98" s="1"/>
  <c r="E211" i="99" s="1"/>
  <c r="G204" i="98"/>
  <c r="J204" i="98" s="1"/>
  <c r="E204" i="99" s="1"/>
  <c r="G11" i="98"/>
  <c r="J11" i="98" s="1"/>
  <c r="E11" i="99" s="1"/>
  <c r="G157" i="98"/>
  <c r="J157" i="98" s="1"/>
  <c r="E157" i="99" s="1"/>
  <c r="G196" i="98"/>
  <c r="J196" i="98" s="1"/>
  <c r="E196" i="99" s="1"/>
  <c r="G10" i="98"/>
  <c r="J10" i="98" s="1"/>
  <c r="E10" i="99" s="1"/>
  <c r="G9" i="98"/>
  <c r="J9" i="98" s="1"/>
  <c r="E9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104" i="86"/>
  <c r="J104" i="86" s="1"/>
  <c r="E104" i="87" s="1"/>
  <c r="G267" i="86"/>
  <c r="J267" i="86" s="1"/>
  <c r="J256" i="86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239" i="99" l="1"/>
  <c r="J239" i="99" s="1"/>
  <c r="E231" i="99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G235" i="85"/>
  <c r="J235" i="85" s="1"/>
  <c r="E235" i="86" s="1"/>
  <c r="E227" i="85"/>
  <c r="G227" i="85" s="1"/>
  <c r="J227" i="85" s="1"/>
  <c r="E227" i="86" s="1"/>
  <c r="G236" i="85"/>
  <c r="J236" i="85" s="1"/>
  <c r="E236" i="86" s="1"/>
  <c r="G236" i="86" s="1"/>
  <c r="J236" i="86" s="1"/>
  <c r="E236" i="87" s="1"/>
  <c r="E228" i="85"/>
  <c r="G228" i="85" s="1"/>
  <c r="J228" i="85" s="1"/>
  <c r="E228" i="86" s="1"/>
  <c r="G228" i="86" s="1"/>
  <c r="J228" i="86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G88" i="85"/>
  <c r="J88" i="85" s="1"/>
  <c r="E88" i="86" s="1"/>
  <c r="E87" i="85"/>
  <c r="G87" i="85" s="1"/>
  <c r="J87" i="85" s="1"/>
  <c r="E256" i="94"/>
  <c r="G256" i="94" s="1"/>
  <c r="J256" i="94" s="1"/>
  <c r="G256" i="106"/>
  <c r="J256" i="106" s="1"/>
  <c r="G256" i="98"/>
  <c r="J256" i="98" s="1"/>
  <c r="E256" i="99" s="1"/>
  <c r="G256" i="99" s="1"/>
  <c r="J256" i="99" s="1"/>
  <c r="E256" i="87"/>
  <c r="G256" i="87" s="1"/>
  <c r="J256" i="87" s="1"/>
  <c r="E256" i="88" s="1"/>
  <c r="G256" i="88" s="1"/>
  <c r="J256" i="88" s="1"/>
  <c r="E256" i="89" s="1"/>
  <c r="G256" i="89" s="1"/>
  <c r="J256" i="89" s="1"/>
  <c r="E256" i="90" s="1"/>
  <c r="G256" i="90" s="1"/>
  <c r="J256" i="90" s="1"/>
  <c r="E256" i="91" s="1"/>
  <c r="G256" i="91" s="1"/>
  <c r="J256" i="91" s="1"/>
  <c r="G256" i="95"/>
  <c r="J256" i="95" s="1"/>
  <c r="G256" i="97"/>
  <c r="J256" i="97" s="1"/>
  <c r="G256" i="107"/>
  <c r="J256" i="107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E86" i="85"/>
  <c r="G86" i="85" s="1"/>
  <c r="J86" i="85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231" i="99"/>
  <c r="J231" i="99" s="1"/>
  <c r="G231" i="100" s="1"/>
  <c r="J231" i="100" s="1"/>
  <c r="G227" i="86"/>
  <c r="J227" i="86" s="1"/>
  <c r="G235" i="86"/>
  <c r="J235" i="86" s="1"/>
  <c r="E235" i="87" s="1"/>
  <c r="G229" i="105"/>
  <c r="J229" i="105" s="1"/>
  <c r="G239" i="100"/>
  <c r="J239" i="100" s="1"/>
  <c r="G230" i="86"/>
  <c r="J230" i="86" s="1"/>
  <c r="G238" i="86"/>
  <c r="J238" i="86" s="1"/>
  <c r="E238" i="87" s="1"/>
  <c r="G232" i="95"/>
  <c r="J232" i="95" s="1"/>
  <c r="G241" i="95"/>
  <c r="J241" i="95" s="1"/>
  <c r="G240" i="95"/>
  <c r="J240" i="95" s="1"/>
  <c r="G234" i="85"/>
  <c r="J234" i="85" s="1"/>
  <c r="E234" i="86" s="1"/>
  <c r="G242" i="86"/>
  <c r="J242" i="86" s="1"/>
  <c r="E242" i="87" s="1"/>
  <c r="G268" i="85"/>
  <c r="J268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67" i="87"/>
  <c r="J267" i="87" s="1"/>
  <c r="G233" i="87"/>
  <c r="J233" i="87" s="1"/>
  <c r="E233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24" i="88" l="1"/>
  <c r="G224" i="88" s="1"/>
  <c r="J224" i="88" s="1"/>
  <c r="E224" i="89" s="1"/>
  <c r="G224" i="89" s="1"/>
  <c r="J224" i="89" s="1"/>
  <c r="E224" i="90" s="1"/>
  <c r="E97" i="89"/>
  <c r="G97" i="89" s="1"/>
  <c r="J97" i="89" s="1"/>
  <c r="E97" i="90" s="1"/>
  <c r="G97" i="90" s="1"/>
  <c r="J97" i="90" s="1"/>
  <c r="E97" i="91" s="1"/>
  <c r="E86" i="86"/>
  <c r="G86" i="86" s="1"/>
  <c r="J86" i="86" s="1"/>
  <c r="E86" i="87" s="1"/>
  <c r="G86" i="87" s="1"/>
  <c r="J86" i="87" s="1"/>
  <c r="E119" i="86"/>
  <c r="G119" i="86" s="1"/>
  <c r="J119" i="86" s="1"/>
  <c r="E119" i="87" s="1"/>
  <c r="G119" i="87" s="1"/>
  <c r="J119" i="87" s="1"/>
  <c r="E119" i="88" s="1"/>
  <c r="E23" i="87"/>
  <c r="G23" i="87" s="1"/>
  <c r="J23" i="87" s="1"/>
  <c r="E23" i="88" s="1"/>
  <c r="G23" i="88" s="1"/>
  <c r="J23" i="88" s="1"/>
  <c r="G88" i="86"/>
  <c r="J88" i="86" s="1"/>
  <c r="E88" i="87" s="1"/>
  <c r="E87" i="86"/>
  <c r="G87" i="86" s="1"/>
  <c r="J87" i="86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38" i="87"/>
  <c r="J238" i="87" s="1"/>
  <c r="E238" i="88" s="1"/>
  <c r="E230" i="87"/>
  <c r="G230" i="87" s="1"/>
  <c r="J230" i="87" s="1"/>
  <c r="E165" i="86"/>
  <c r="G165" i="86" s="1"/>
  <c r="J165" i="86" s="1"/>
  <c r="E165" i="87" s="1"/>
  <c r="G165" i="87" s="1"/>
  <c r="J165" i="87" s="1"/>
  <c r="E165" i="88" s="1"/>
  <c r="G236" i="87"/>
  <c r="J236" i="87" s="1"/>
  <c r="E236" i="88" s="1"/>
  <c r="E228" i="87"/>
  <c r="G228" i="87" s="1"/>
  <c r="J228" i="87" s="1"/>
  <c r="E24" i="87"/>
  <c r="G24" i="87" s="1"/>
  <c r="J24" i="87" s="1"/>
  <c r="E24" i="88" s="1"/>
  <c r="E26" i="87"/>
  <c r="G26" i="87" s="1"/>
  <c r="J26" i="87" s="1"/>
  <c r="E26" i="88" s="1"/>
  <c r="G26" i="88" s="1"/>
  <c r="J26" i="88" s="1"/>
  <c r="E122" i="86"/>
  <c r="G122" i="86" s="1"/>
  <c r="J122" i="86" s="1"/>
  <c r="E122" i="87" s="1"/>
  <c r="G122" i="87" s="1"/>
  <c r="J122" i="87" s="1"/>
  <c r="E122" i="88" s="1"/>
  <c r="E25" i="87"/>
  <c r="G25" i="87" s="1"/>
  <c r="J25" i="87" s="1"/>
  <c r="E25" i="88" s="1"/>
  <c r="E38" i="86"/>
  <c r="G38" i="86" s="1"/>
  <c r="J38" i="86" s="1"/>
  <c r="E38" i="87" s="1"/>
  <c r="G38" i="87" s="1"/>
  <c r="J38" i="87" s="1"/>
  <c r="E38" i="88" s="1"/>
  <c r="E20" i="87"/>
  <c r="G20" i="87" s="1"/>
  <c r="J20" i="87" s="1"/>
  <c r="E20" i="88" s="1"/>
  <c r="G20" i="88" s="1"/>
  <c r="J20" i="88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G235" i="87"/>
  <c r="J235" i="87" s="1"/>
  <c r="E235" i="88" s="1"/>
  <c r="E227" i="87"/>
  <c r="G227" i="87" s="1"/>
  <c r="J227" i="87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231" i="101"/>
  <c r="J231" i="101" s="1"/>
  <c r="G239" i="101"/>
  <c r="J239" i="101" s="1"/>
  <c r="G234" i="86"/>
  <c r="J234" i="86" s="1"/>
  <c r="E234" i="87" s="1"/>
  <c r="G242" i="87"/>
  <c r="J242" i="87" s="1"/>
  <c r="E242" i="88" s="1"/>
  <c r="G229" i="106"/>
  <c r="J229" i="106" s="1"/>
  <c r="G241" i="96"/>
  <c r="J241" i="96" s="1"/>
  <c r="G240" i="96"/>
  <c r="J240" i="96" s="1"/>
  <c r="G232" i="96"/>
  <c r="J232" i="96" s="1"/>
  <c r="G268" i="86"/>
  <c r="J268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25" i="88"/>
  <c r="J2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24" i="88"/>
  <c r="J24" i="88" s="1"/>
  <c r="G22" i="88"/>
  <c r="J22" i="88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104" i="88"/>
  <c r="J104" i="88" s="1"/>
  <c r="E104" i="89" s="1"/>
  <c r="G266" i="88"/>
  <c r="J266" i="88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3" i="89" l="1"/>
  <c r="G23" i="89" s="1"/>
  <c r="J23" i="89" s="1"/>
  <c r="E23" i="90" s="1"/>
  <c r="G23" i="90" s="1"/>
  <c r="J23" i="90" s="1"/>
  <c r="E23" i="91" s="1"/>
  <c r="E20" i="89"/>
  <c r="G20" i="89" s="1"/>
  <c r="J20" i="89" s="1"/>
  <c r="E20" i="90" s="1"/>
  <c r="G20" i="90" s="1"/>
  <c r="J20" i="90" s="1"/>
  <c r="E20" i="91" s="1"/>
  <c r="E100" i="89"/>
  <c r="G100" i="89" s="1"/>
  <c r="J100" i="89" s="1"/>
  <c r="E100" i="90" s="1"/>
  <c r="G100" i="90" s="1"/>
  <c r="J100" i="90" s="1"/>
  <c r="E100" i="91" s="1"/>
  <c r="E30" i="88"/>
  <c r="G30" i="88" s="1"/>
  <c r="J30" i="88" s="1"/>
  <c r="E30" i="89" s="1"/>
  <c r="G30" i="89" s="1"/>
  <c r="J30" i="89" s="1"/>
  <c r="E30" i="90" s="1"/>
  <c r="E164" i="89"/>
  <c r="G164" i="89" s="1"/>
  <c r="J164" i="89" s="1"/>
  <c r="E164" i="90" s="1"/>
  <c r="G164" i="90" s="1"/>
  <c r="J164" i="90" s="1"/>
  <c r="E164" i="91" s="1"/>
  <c r="E48" i="88"/>
  <c r="G48" i="88" s="1"/>
  <c r="J48" i="88" s="1"/>
  <c r="E48" i="89" s="1"/>
  <c r="G48" i="89" s="1"/>
  <c r="J48" i="89" s="1"/>
  <c r="E48" i="90" s="1"/>
  <c r="E40" i="88"/>
  <c r="G40" i="88" s="1"/>
  <c r="J40" i="88" s="1"/>
  <c r="E40" i="89" s="1"/>
  <c r="G40" i="89" s="1"/>
  <c r="J40" i="89" s="1"/>
  <c r="E40" i="90" s="1"/>
  <c r="E215" i="89"/>
  <c r="G215" i="89" s="1"/>
  <c r="J215" i="89" s="1"/>
  <c r="E215" i="90" s="1"/>
  <c r="G215" i="90" s="1"/>
  <c r="J215" i="90" s="1"/>
  <c r="E215" i="91" s="1"/>
  <c r="E101" i="89"/>
  <c r="G101" i="89" s="1"/>
  <c r="J101" i="89" s="1"/>
  <c r="E101" i="90" s="1"/>
  <c r="G101" i="90" s="1"/>
  <c r="J101" i="90" s="1"/>
  <c r="E10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225" i="89"/>
  <c r="G225" i="89" s="1"/>
  <c r="J225" i="89" s="1"/>
  <c r="E225" i="90" s="1"/>
  <c r="G225" i="90" s="1"/>
  <c r="J225" i="90" s="1"/>
  <c r="E225" i="91" s="1"/>
  <c r="G236" i="88"/>
  <c r="J236" i="88" s="1"/>
  <c r="E236" i="89" s="1"/>
  <c r="G236" i="89" s="1"/>
  <c r="J236" i="89" s="1"/>
  <c r="E236" i="90" s="1"/>
  <c r="E228" i="88"/>
  <c r="G228" i="88" s="1"/>
  <c r="J228" i="88" s="1"/>
  <c r="E228" i="89" s="1"/>
  <c r="G68" i="89"/>
  <c r="J68" i="89" s="1"/>
  <c r="E68" i="90" s="1"/>
  <c r="G68" i="90" s="1"/>
  <c r="J68" i="90" s="1"/>
  <c r="E68" i="91" s="1"/>
  <c r="E68" i="89"/>
  <c r="E81" i="89"/>
  <c r="G81" i="89" s="1"/>
  <c r="J81" i="89" s="1"/>
  <c r="E81" i="90" s="1"/>
  <c r="G81" i="90" s="1"/>
  <c r="J81" i="90" s="1"/>
  <c r="E81" i="91" s="1"/>
  <c r="E58" i="88"/>
  <c r="G58" i="88" s="1"/>
  <c r="J58" i="88" s="1"/>
  <c r="E58" i="89" s="1"/>
  <c r="G58" i="89" s="1"/>
  <c r="J58" i="89" s="1"/>
  <c r="E58" i="90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59" i="88"/>
  <c r="G59" i="88" s="1"/>
  <c r="J59" i="88" s="1"/>
  <c r="E59" i="89" s="1"/>
  <c r="G59" i="89" s="1"/>
  <c r="J59" i="89" s="1"/>
  <c r="E59" i="90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21" i="89"/>
  <c r="G121" i="89" s="1"/>
  <c r="J121" i="89" s="1"/>
  <c r="E121" i="90" s="1"/>
  <c r="G121" i="90" s="1"/>
  <c r="J121" i="90" s="1"/>
  <c r="E12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E43" i="88"/>
  <c r="G43" i="88" s="1"/>
  <c r="J43" i="88" s="1"/>
  <c r="E43" i="89" s="1"/>
  <c r="G43" i="89" s="1"/>
  <c r="J43" i="89" s="1"/>
  <c r="E43" i="90" s="1"/>
  <c r="E162" i="89"/>
  <c r="G162" i="89" s="1"/>
  <c r="J162" i="89" s="1"/>
  <c r="E162" i="90" s="1"/>
  <c r="G162" i="90" s="1"/>
  <c r="J162" i="90" s="1"/>
  <c r="E162" i="91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91" i="89"/>
  <c r="G91" i="89" s="1"/>
  <c r="J91" i="89" s="1"/>
  <c r="E91" i="90" s="1"/>
  <c r="G91" i="90" s="1"/>
  <c r="J91" i="90" s="1"/>
  <c r="E91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G238" i="88"/>
  <c r="J238" i="88" s="1"/>
  <c r="E238" i="89" s="1"/>
  <c r="E230" i="88"/>
  <c r="G230" i="88" s="1"/>
  <c r="J230" i="88" s="1"/>
  <c r="E230" i="89" s="1"/>
  <c r="G230" i="89" s="1"/>
  <c r="J230" i="89" s="1"/>
  <c r="E230" i="90" s="1"/>
  <c r="E86" i="88"/>
  <c r="G86" i="88" s="1"/>
  <c r="J86" i="88" s="1"/>
  <c r="E86" i="89" s="1"/>
  <c r="G86" i="89" s="1"/>
  <c r="J86" i="89" s="1"/>
  <c r="E86" i="90" s="1"/>
  <c r="E49" i="88"/>
  <c r="G49" i="88" s="1"/>
  <c r="J49" i="88" s="1"/>
  <c r="E49" i="89" s="1"/>
  <c r="G49" i="89" s="1"/>
  <c r="J49" i="89" s="1"/>
  <c r="E49" i="90" s="1"/>
  <c r="E33" i="88"/>
  <c r="G33" i="88" s="1"/>
  <c r="J33" i="88" s="1"/>
  <c r="E33" i="89" s="1"/>
  <c r="G33" i="89" s="1"/>
  <c r="J33" i="89" s="1"/>
  <c r="E33" i="90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76" i="89"/>
  <c r="G176" i="89" s="1"/>
  <c r="J176" i="89" s="1"/>
  <c r="E176" i="90" s="1"/>
  <c r="G176" i="90" s="1"/>
  <c r="J176" i="90" s="1"/>
  <c r="E176" i="91" s="1"/>
  <c r="E25" i="89"/>
  <c r="G25" i="89" s="1"/>
  <c r="J25" i="89" s="1"/>
  <c r="E25" i="90" s="1"/>
  <c r="G25" i="90" s="1"/>
  <c r="J25" i="90" s="1"/>
  <c r="E25" i="91" s="1"/>
  <c r="E144" i="89"/>
  <c r="G144" i="89" s="1"/>
  <c r="J144" i="89" s="1"/>
  <c r="E144" i="90" s="1"/>
  <c r="G144" i="90" s="1"/>
  <c r="J144" i="90" s="1"/>
  <c r="E144" i="91" s="1"/>
  <c r="E61" i="89"/>
  <c r="G61" i="89" s="1"/>
  <c r="J61" i="89" s="1"/>
  <c r="E61" i="90" s="1"/>
  <c r="G61" i="90" s="1"/>
  <c r="J61" i="90" s="1"/>
  <c r="E61" i="91" s="1"/>
  <c r="E167" i="89"/>
  <c r="G167" i="89" s="1"/>
  <c r="J167" i="89" s="1"/>
  <c r="E167" i="90" s="1"/>
  <c r="G167" i="90" s="1"/>
  <c r="J167" i="90" s="1"/>
  <c r="E167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1" i="88"/>
  <c r="G51" i="88" s="1"/>
  <c r="J51" i="88" s="1"/>
  <c r="E51" i="89" s="1"/>
  <c r="G51" i="89" s="1"/>
  <c r="J51" i="89" s="1"/>
  <c r="E51" i="90" s="1"/>
  <c r="E19" i="89"/>
  <c r="G19" i="89" s="1"/>
  <c r="J19" i="89" s="1"/>
  <c r="E19" i="90" s="1"/>
  <c r="G19" i="90" s="1"/>
  <c r="J19" i="90" s="1"/>
  <c r="E19" i="91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84" i="89"/>
  <c r="G184" i="89" s="1"/>
  <c r="J184" i="89" s="1"/>
  <c r="E184" i="90" s="1"/>
  <c r="G184" i="90" s="1"/>
  <c r="J184" i="90" s="1"/>
  <c r="E184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222" i="89"/>
  <c r="G222" i="89" s="1"/>
  <c r="J222" i="89" s="1"/>
  <c r="E222" i="90" s="1"/>
  <c r="G222" i="90" s="1"/>
  <c r="J222" i="90" s="1"/>
  <c r="E222" i="91" s="1"/>
  <c r="E140" i="89"/>
  <c r="G140" i="89" s="1"/>
  <c r="J140" i="89" s="1"/>
  <c r="E140" i="90" s="1"/>
  <c r="G140" i="90" s="1"/>
  <c r="J140" i="90" s="1"/>
  <c r="E140" i="91" s="1"/>
  <c r="E62" i="89"/>
  <c r="G62" i="89" s="1"/>
  <c r="J62" i="89" s="1"/>
  <c r="E62" i="90" s="1"/>
  <c r="G62" i="90" s="1"/>
  <c r="J62" i="90" s="1"/>
  <c r="E62" i="91" s="1"/>
  <c r="E120" i="89"/>
  <c r="G120" i="89" s="1"/>
  <c r="J120" i="89" s="1"/>
  <c r="E120" i="90" s="1"/>
  <c r="G120" i="90" s="1"/>
  <c r="J120" i="90" s="1"/>
  <c r="E120" i="91" s="1"/>
  <c r="E36" i="88"/>
  <c r="G36" i="88" s="1"/>
  <c r="J36" i="88" s="1"/>
  <c r="E36" i="89" s="1"/>
  <c r="G36" i="89" s="1"/>
  <c r="J36" i="89" s="1"/>
  <c r="E36" i="90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46" i="88"/>
  <c r="G46" i="88" s="1"/>
  <c r="J46" i="88" s="1"/>
  <c r="E46" i="89" s="1"/>
  <c r="G46" i="89" s="1"/>
  <c r="J46" i="89" s="1"/>
  <c r="E46" i="90" s="1"/>
  <c r="E22" i="89"/>
  <c r="G22" i="89" s="1"/>
  <c r="J22" i="89" s="1"/>
  <c r="E22" i="90" s="1"/>
  <c r="G22" i="90" s="1"/>
  <c r="J22" i="90" s="1"/>
  <c r="E22" i="91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73" i="89"/>
  <c r="G73" i="89" s="1"/>
  <c r="J73" i="89" s="1"/>
  <c r="E73" i="90" s="1"/>
  <c r="G73" i="90" s="1"/>
  <c r="J73" i="90" s="1"/>
  <c r="E73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185" i="89"/>
  <c r="G185" i="89" s="1"/>
  <c r="J185" i="89" s="1"/>
  <c r="E185" i="90" s="1"/>
  <c r="G185" i="90" s="1"/>
  <c r="J185" i="90" s="1"/>
  <c r="E185" i="91" s="1"/>
  <c r="G235" i="88"/>
  <c r="J235" i="88" s="1"/>
  <c r="E235" i="89" s="1"/>
  <c r="G235" i="89" s="1"/>
  <c r="J235" i="89" s="1"/>
  <c r="E235" i="90" s="1"/>
  <c r="E227" i="88"/>
  <c r="G227" i="88" s="1"/>
  <c r="J227" i="88" s="1"/>
  <c r="E227" i="89" s="1"/>
  <c r="E21" i="89"/>
  <c r="G21" i="89" s="1"/>
  <c r="J21" i="89" s="1"/>
  <c r="E21" i="90" s="1"/>
  <c r="G21" i="90" s="1"/>
  <c r="J21" i="90" s="1"/>
  <c r="E21" i="91" s="1"/>
  <c r="E26" i="89"/>
  <c r="G26" i="89" s="1"/>
  <c r="J26" i="89" s="1"/>
  <c r="E26" i="90" s="1"/>
  <c r="G26" i="90" s="1"/>
  <c r="J26" i="90" s="1"/>
  <c r="E26" i="91" s="1"/>
  <c r="E143" i="89"/>
  <c r="G143" i="89" s="1"/>
  <c r="J143" i="89" s="1"/>
  <c r="E143" i="90" s="1"/>
  <c r="G143" i="90" s="1"/>
  <c r="J143" i="90" s="1"/>
  <c r="E143" i="91" s="1"/>
  <c r="E99" i="89"/>
  <c r="G99" i="89" s="1"/>
  <c r="J99" i="89" s="1"/>
  <c r="E99" i="90" s="1"/>
  <c r="G99" i="90" s="1"/>
  <c r="J99" i="90" s="1"/>
  <c r="E99" i="91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4" i="88"/>
  <c r="G44" i="88" s="1"/>
  <c r="J44" i="88" s="1"/>
  <c r="E44" i="89" s="1"/>
  <c r="G44" i="89" s="1"/>
  <c r="J44" i="89" s="1"/>
  <c r="E44" i="90" s="1"/>
  <c r="E24" i="89"/>
  <c r="G24" i="89" s="1"/>
  <c r="J24" i="89" s="1"/>
  <c r="E24" i="90" s="1"/>
  <c r="G24" i="90" s="1"/>
  <c r="J24" i="90" s="1"/>
  <c r="E24" i="91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90" i="89"/>
  <c r="G90" i="89" s="1"/>
  <c r="J90" i="89" s="1"/>
  <c r="E90" i="90" s="1"/>
  <c r="G90" i="90" s="1"/>
  <c r="J90" i="90" s="1"/>
  <c r="E90" i="91" s="1"/>
  <c r="G88" i="87"/>
  <c r="J88" i="87" s="1"/>
  <c r="E88" i="88" s="1"/>
  <c r="E87" i="87"/>
  <c r="G87" i="87" s="1"/>
  <c r="J87" i="87" s="1"/>
  <c r="E214" i="86"/>
  <c r="G214" i="86" s="1"/>
  <c r="J214" i="86" s="1"/>
  <c r="E214" i="87" s="1"/>
  <c r="G214" i="87" s="1"/>
  <c r="J214" i="87" s="1"/>
  <c r="E214" i="88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238" i="89"/>
  <c r="J238" i="89" s="1"/>
  <c r="E238" i="90" s="1"/>
  <c r="G229" i="107"/>
  <c r="J229" i="107" s="1"/>
  <c r="G234" i="87"/>
  <c r="J234" i="87" s="1"/>
  <c r="E234" i="88" s="1"/>
  <c r="G242" i="88"/>
  <c r="J242" i="88" s="1"/>
  <c r="E242" i="89" s="1"/>
  <c r="G228" i="89"/>
  <c r="J228" i="89" s="1"/>
  <c r="E228" i="90" s="1"/>
  <c r="G227" i="89"/>
  <c r="J227" i="89" s="1"/>
  <c r="E227" i="90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68" i="87"/>
  <c r="J268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E71" i="99" s="1"/>
  <c r="G70" i="98"/>
  <c r="J70" i="98" s="1"/>
  <c r="E70" i="99" s="1"/>
  <c r="G175" i="98"/>
  <c r="J175" i="98" s="1"/>
  <c r="E175" i="99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82" i="87"/>
  <c r="J82" i="87" s="1"/>
  <c r="E82" i="88" s="1"/>
  <c r="G224" i="90"/>
  <c r="J224" i="90" s="1"/>
  <c r="E224" i="91" s="1"/>
  <c r="G97" i="91"/>
  <c r="J97" i="91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66" i="89"/>
  <c r="J266" i="89" s="1"/>
  <c r="G104" i="89"/>
  <c r="J104" i="89" s="1"/>
  <c r="E104" i="90" s="1"/>
  <c r="G233" i="89"/>
  <c r="J233" i="89" s="1"/>
  <c r="E233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96" i="89" l="1"/>
  <c r="G96" i="89" s="1"/>
  <c r="J96" i="89" s="1"/>
  <c r="E96" i="90" s="1"/>
  <c r="G96" i="90" s="1"/>
  <c r="J96" i="90" s="1"/>
  <c r="E96" i="91" s="1"/>
  <c r="E115" i="89"/>
  <c r="G115" i="89" s="1"/>
  <c r="J115" i="89" s="1"/>
  <c r="E115" i="90" s="1"/>
  <c r="G115" i="90" s="1"/>
  <c r="J115" i="90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08" i="89"/>
  <c r="G108" i="89" s="1"/>
  <c r="J108" i="89" s="1"/>
  <c r="E108" i="90" s="1"/>
  <c r="G108" i="90" s="1"/>
  <c r="J108" i="90" s="1"/>
  <c r="E122" i="89"/>
  <c r="G122" i="89" s="1"/>
  <c r="J122" i="89" s="1"/>
  <c r="E122" i="90" s="1"/>
  <c r="G122" i="90" s="1"/>
  <c r="J122" i="90" s="1"/>
  <c r="E122" i="91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G88" i="88"/>
  <c r="J88" i="88" s="1"/>
  <c r="E88" i="89" s="1"/>
  <c r="E87" i="88"/>
  <c r="G87" i="88" s="1"/>
  <c r="J87" i="88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E116" i="89"/>
  <c r="G116" i="89" s="1"/>
  <c r="J116" i="89" s="1"/>
  <c r="E116" i="90" s="1"/>
  <c r="G116" i="90" s="1"/>
  <c r="J116" i="90" s="1"/>
  <c r="E117" i="89"/>
  <c r="G117" i="89" s="1"/>
  <c r="J117" i="89" s="1"/>
  <c r="E117" i="90" s="1"/>
  <c r="G117" i="90" s="1"/>
  <c r="J117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E110" i="89"/>
  <c r="G110" i="89" s="1"/>
  <c r="J110" i="89" s="1"/>
  <c r="E110" i="90" s="1"/>
  <c r="G110" i="90" s="1"/>
  <c r="J110" i="90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G242" i="89"/>
  <c r="J242" i="89" s="1"/>
  <c r="E242" i="90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G239" i="103"/>
  <c r="J239" i="103" s="1"/>
  <c r="G227" i="90"/>
  <c r="J227" i="90" s="1"/>
  <c r="E227" i="91" s="1"/>
  <c r="G235" i="90"/>
  <c r="J235" i="90" s="1"/>
  <c r="E235" i="91" s="1"/>
  <c r="G230" i="90"/>
  <c r="J230" i="90" s="1"/>
  <c r="E230" i="91" s="1"/>
  <c r="G238" i="90"/>
  <c r="J238" i="90" s="1"/>
  <c r="E238" i="91" s="1"/>
  <c r="G268" i="88"/>
  <c r="J268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214" i="88"/>
  <c r="J214" i="88" s="1"/>
  <c r="G19" i="91"/>
  <c r="J19" i="91" s="1"/>
  <c r="G82" i="88"/>
  <c r="J82" i="88" s="1"/>
  <c r="E82" i="89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G183" i="91"/>
  <c r="J183" i="91" s="1"/>
  <c r="G36" i="90"/>
  <c r="J36" i="90" s="1"/>
  <c r="E36" i="91" s="1"/>
  <c r="G106" i="91"/>
  <c r="J106" i="91" s="1"/>
  <c r="G158" i="91"/>
  <c r="J158" i="91" s="1"/>
  <c r="G121" i="91"/>
  <c r="J121" i="91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E30" i="91" s="1"/>
  <c r="G49" i="90"/>
  <c r="J49" i="90" s="1"/>
  <c r="E49" i="91" s="1"/>
  <c r="G62" i="91"/>
  <c r="J62" i="91" s="1"/>
  <c r="G170" i="91"/>
  <c r="J170" i="91" s="1"/>
  <c r="G118" i="91"/>
  <c r="J118" i="91" s="1"/>
  <c r="G50" i="90"/>
  <c r="J50" i="90" s="1"/>
  <c r="E50" i="91" s="1"/>
  <c r="G57" i="90"/>
  <c r="J57" i="90" s="1"/>
  <c r="E57" i="91" s="1"/>
  <c r="G160" i="91"/>
  <c r="J160" i="91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E37" i="91" s="1"/>
  <c r="G123" i="91"/>
  <c r="J123" i="91" s="1"/>
  <c r="G192" i="91"/>
  <c r="J192" i="91" s="1"/>
  <c r="G180" i="91"/>
  <c r="J180" i="91" s="1"/>
  <c r="G66" i="91"/>
  <c r="J66" i="91" s="1"/>
  <c r="G44" i="90"/>
  <c r="J44" i="90" s="1"/>
  <c r="E44" i="91" s="1"/>
  <c r="G56" i="90"/>
  <c r="J56" i="90" s="1"/>
  <c r="E56" i="91" s="1"/>
  <c r="G99" i="91"/>
  <c r="J99" i="91" s="1"/>
  <c r="G47" i="90"/>
  <c r="J47" i="90" s="1"/>
  <c r="E47" i="91" s="1"/>
  <c r="G89" i="91"/>
  <c r="J89" i="91" s="1"/>
  <c r="G162" i="91"/>
  <c r="J162" i="91" s="1"/>
  <c r="G53" i="90"/>
  <c r="J53" i="90" s="1"/>
  <c r="E53" i="91" s="1"/>
  <c r="G81" i="91"/>
  <c r="J81" i="91" s="1"/>
  <c r="G130" i="91"/>
  <c r="J130" i="91" s="1"/>
  <c r="G98" i="91"/>
  <c r="J98" i="91" s="1"/>
  <c r="G79" i="91"/>
  <c r="J79" i="91" s="1"/>
  <c r="G43" i="90"/>
  <c r="J43" i="90" s="1"/>
  <c r="E43" i="91" s="1"/>
  <c r="G171" i="91"/>
  <c r="J171" i="91" s="1"/>
  <c r="G29" i="90"/>
  <c r="J29" i="90" s="1"/>
  <c r="E29" i="91" s="1"/>
  <c r="G34" i="90"/>
  <c r="J34" i="90" s="1"/>
  <c r="E34" i="91" s="1"/>
  <c r="G168" i="91"/>
  <c r="J168" i="91" s="1"/>
  <c r="G54" i="90"/>
  <c r="J54" i="90" s="1"/>
  <c r="E54" i="91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52" i="90"/>
  <c r="J52" i="90" s="1"/>
  <c r="E52" i="91" s="1"/>
  <c r="G51" i="90"/>
  <c r="J51" i="90" s="1"/>
  <c r="E51" i="91" s="1"/>
  <c r="G179" i="91"/>
  <c r="J179" i="91" s="1"/>
  <c r="G46" i="90"/>
  <c r="J46" i="90" s="1"/>
  <c r="E46" i="91" s="1"/>
  <c r="G42" i="90"/>
  <c r="J42" i="90" s="1"/>
  <c r="E42" i="91" s="1"/>
  <c r="G163" i="91"/>
  <c r="J163" i="91" s="1"/>
  <c r="G80" i="91"/>
  <c r="J80" i="91" s="1"/>
  <c r="G55" i="90"/>
  <c r="J55" i="90" s="1"/>
  <c r="E55" i="91" s="1"/>
  <c r="G100" i="91"/>
  <c r="J100" i="91" s="1"/>
  <c r="G140" i="91"/>
  <c r="J140" i="91" s="1"/>
  <c r="G220" i="91"/>
  <c r="J220" i="91" s="1"/>
  <c r="G48" i="90"/>
  <c r="J48" i="90" s="1"/>
  <c r="E48" i="91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40" i="90"/>
  <c r="J40" i="90" s="1"/>
  <c r="E40" i="91" s="1"/>
  <c r="G223" i="91"/>
  <c r="J223" i="91" s="1"/>
  <c r="G59" i="90"/>
  <c r="J59" i="90" s="1"/>
  <c r="E59" i="91" s="1"/>
  <c r="G61" i="91"/>
  <c r="J61" i="91" s="1"/>
  <c r="G154" i="91"/>
  <c r="J154" i="91" s="1"/>
  <c r="G185" i="91"/>
  <c r="J185" i="91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E27" i="91" s="1"/>
  <c r="G186" i="90"/>
  <c r="J186" i="90" s="1"/>
  <c r="E186" i="91" s="1"/>
  <c r="G104" i="90"/>
  <c r="J104" i="90" s="1"/>
  <c r="E104" i="91" s="1"/>
  <c r="G233" i="90"/>
  <c r="J233" i="90" s="1"/>
  <c r="E233" i="91" s="1"/>
  <c r="G267" i="90"/>
  <c r="J267" i="90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67" i="91" l="1"/>
  <c r="G261" i="97"/>
  <c r="J261" i="97" s="1"/>
  <c r="E261" i="91"/>
  <c r="G261" i="91" s="1"/>
  <c r="J261" i="91" s="1"/>
  <c r="G261" i="95"/>
  <c r="J261" i="95" s="1"/>
  <c r="E261" i="94"/>
  <c r="G261" i="94" s="1"/>
  <c r="J261" i="94" s="1"/>
  <c r="G261" i="99"/>
  <c r="J261" i="99" s="1"/>
  <c r="G261" i="101"/>
  <c r="J261" i="101" s="1"/>
  <c r="G261" i="107"/>
  <c r="J261" i="107" s="1"/>
  <c r="E107" i="90"/>
  <c r="G107" i="90" s="1"/>
  <c r="J107" i="90" s="1"/>
  <c r="E107" i="91" s="1"/>
  <c r="G107" i="91" s="1"/>
  <c r="J107" i="91" s="1"/>
  <c r="E214" i="89"/>
  <c r="G214" i="89" s="1"/>
  <c r="J214" i="89" s="1"/>
  <c r="E214" i="90" s="1"/>
  <c r="G214" i="90" s="1"/>
  <c r="J214" i="90" s="1"/>
  <c r="E214" i="91" s="1"/>
  <c r="G88" i="89"/>
  <c r="J88" i="89" s="1"/>
  <c r="E88" i="90" s="1"/>
  <c r="E87" i="89"/>
  <c r="G87" i="89" s="1"/>
  <c r="J87" i="89" s="1"/>
  <c r="E111" i="91"/>
  <c r="G111" i="91" s="1"/>
  <c r="J111" i="91" s="1"/>
  <c r="G111" i="92" s="1"/>
  <c r="J111" i="92" s="1"/>
  <c r="E116" i="91"/>
  <c r="G116" i="91" s="1"/>
  <c r="J116" i="91" s="1"/>
  <c r="G116" i="92" s="1"/>
  <c r="J116" i="92" s="1"/>
  <c r="E110" i="91"/>
  <c r="G110" i="91" s="1"/>
  <c r="J110" i="91" s="1"/>
  <c r="G110" i="92" s="1"/>
  <c r="J110" i="92" s="1"/>
  <c r="E115" i="91"/>
  <c r="G115" i="91" s="1"/>
  <c r="J115" i="91" s="1"/>
  <c r="G115" i="92" s="1"/>
  <c r="J115" i="92" s="1"/>
  <c r="E117" i="91"/>
  <c r="G117" i="91" s="1"/>
  <c r="J117" i="91" s="1"/>
  <c r="G117" i="92" s="1"/>
  <c r="J117" i="92" s="1"/>
  <c r="E112" i="91"/>
  <c r="G112" i="91" s="1"/>
  <c r="J112" i="91" s="1"/>
  <c r="G112" i="92" s="1"/>
  <c r="J112" i="92" s="1"/>
  <c r="E108" i="91"/>
  <c r="G108" i="91" s="1"/>
  <c r="J108" i="91" s="1"/>
  <c r="G108" i="92" s="1"/>
  <c r="J108" i="92" s="1"/>
  <c r="E14" i="87"/>
  <c r="G14" i="87" s="1"/>
  <c r="J14" i="87" s="1"/>
  <c r="E14" i="88" s="1"/>
  <c r="E16" i="87"/>
  <c r="G16" i="87" s="1"/>
  <c r="J16" i="87" s="1"/>
  <c r="E16" i="88" s="1"/>
  <c r="E8" i="87"/>
  <c r="G8" i="87" s="1"/>
  <c r="J8" i="87" s="1"/>
  <c r="E8" i="88" s="1"/>
  <c r="G8" i="88" s="1"/>
  <c r="J8" i="88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E13" i="87"/>
  <c r="G13" i="87" s="1"/>
  <c r="J13" i="87" s="1"/>
  <c r="E13" i="88" s="1"/>
  <c r="G13" i="88" s="1"/>
  <c r="J13" i="88" s="1"/>
  <c r="E7" i="87"/>
  <c r="G7" i="87" s="1"/>
  <c r="J7" i="87" s="1"/>
  <c r="E7" i="88" s="1"/>
  <c r="G7" i="88" s="1"/>
  <c r="J7" i="88" s="1"/>
  <c r="G71" i="103"/>
  <c r="J71" i="103" s="1"/>
  <c r="G70" i="103"/>
  <c r="J70" i="103" s="1"/>
  <c r="G39" i="107"/>
  <c r="J39" i="107" s="1"/>
  <c r="G175" i="103"/>
  <c r="J175" i="103" s="1"/>
  <c r="G86" i="91"/>
  <c r="J86" i="91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E234" i="90" s="1"/>
  <c r="G242" i="90"/>
  <c r="J242" i="90" s="1"/>
  <c r="E242" i="91" s="1"/>
  <c r="G227" i="91"/>
  <c r="J227" i="91" s="1"/>
  <c r="G235" i="91"/>
  <c r="J235" i="91" s="1"/>
  <c r="G228" i="91"/>
  <c r="J228" i="91" s="1"/>
  <c r="G236" i="91"/>
  <c r="J236" i="91" s="1"/>
  <c r="G268" i="89"/>
  <c r="J268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14" i="88"/>
  <c r="J14" i="88" s="1"/>
  <c r="G90" i="92"/>
  <c r="J90" i="92" s="1"/>
  <c r="G21" i="92"/>
  <c r="J21" i="92" s="1"/>
  <c r="G16" i="88"/>
  <c r="J16" i="88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82" i="89"/>
  <c r="J82" i="89" s="1"/>
  <c r="E82" i="90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104" i="91"/>
  <c r="J104" i="91" s="1"/>
  <c r="G267" i="91"/>
  <c r="J267" i="91" s="1"/>
  <c r="G191" i="91"/>
  <c r="J191" i="91" s="1"/>
  <c r="G190" i="91"/>
  <c r="J190" i="91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5" i="89" l="1"/>
  <c r="G15" i="89" s="1"/>
  <c r="J15" i="89" s="1"/>
  <c r="E15" i="90" s="1"/>
  <c r="G15" i="90" s="1"/>
  <c r="J15" i="90" s="1"/>
  <c r="E15" i="91" s="1"/>
  <c r="E7" i="89"/>
  <c r="G7" i="89" s="1"/>
  <c r="J7" i="89" s="1"/>
  <c r="E7" i="90" s="1"/>
  <c r="G7" i="90" s="1"/>
  <c r="J7" i="90" s="1"/>
  <c r="E7" i="91" s="1"/>
  <c r="E17" i="89"/>
  <c r="G17" i="89" s="1"/>
  <c r="J17" i="89" s="1"/>
  <c r="E17" i="90" s="1"/>
  <c r="G17" i="90" s="1"/>
  <c r="J17" i="90" s="1"/>
  <c r="E17" i="91" s="1"/>
  <c r="E18" i="89"/>
  <c r="G18" i="89" s="1"/>
  <c r="J18" i="89" s="1"/>
  <c r="E18" i="90" s="1"/>
  <c r="G18" i="90" s="1"/>
  <c r="J18" i="90" s="1"/>
  <c r="E18" i="91" s="1"/>
  <c r="E6" i="89"/>
  <c r="G6" i="89" s="1"/>
  <c r="J6" i="89" s="1"/>
  <c r="E6" i="90" s="1"/>
  <c r="G6" i="90" s="1"/>
  <c r="J6" i="90" s="1"/>
  <c r="E6" i="91" s="1"/>
  <c r="E14" i="89"/>
  <c r="G14" i="89" s="1"/>
  <c r="J14" i="89" s="1"/>
  <c r="E14" i="90" s="1"/>
  <c r="G14" i="90" s="1"/>
  <c r="J14" i="90" s="1"/>
  <c r="E14" i="91" s="1"/>
  <c r="E16" i="89"/>
  <c r="G16" i="89" s="1"/>
  <c r="J16" i="89" s="1"/>
  <c r="E16" i="90" s="1"/>
  <c r="G16" i="90" s="1"/>
  <c r="J16" i="90" s="1"/>
  <c r="E16" i="91" s="1"/>
  <c r="G88" i="90"/>
  <c r="J88" i="90" s="1"/>
  <c r="E88" i="91" s="1"/>
  <c r="G88" i="91" s="1"/>
  <c r="J88" i="91" s="1"/>
  <c r="E87" i="90"/>
  <c r="G87" i="90" s="1"/>
  <c r="J87" i="90" s="1"/>
  <c r="E87" i="91" s="1"/>
  <c r="G87" i="91" s="1"/>
  <c r="J87" i="91" s="1"/>
  <c r="G88" i="92" s="1"/>
  <c r="J88" i="92" s="1"/>
  <c r="E13" i="89"/>
  <c r="G13" i="89" s="1"/>
  <c r="J13" i="89" s="1"/>
  <c r="E13" i="90" s="1"/>
  <c r="G13" i="90" s="1"/>
  <c r="J13" i="90" s="1"/>
  <c r="E13" i="91" s="1"/>
  <c r="E8" i="89"/>
  <c r="G8" i="89" s="1"/>
  <c r="J8" i="89" s="1"/>
  <c r="E8" i="90" s="1"/>
  <c r="G8" i="90" s="1"/>
  <c r="J8" i="90" s="1"/>
  <c r="E8" i="91" s="1"/>
  <c r="G70" i="104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E234" i="91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68" i="90"/>
  <c r="J268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24" i="93"/>
  <c r="J24" i="93" s="1"/>
  <c r="G21" i="93"/>
  <c r="J21" i="93" s="1"/>
  <c r="G19" i="93"/>
  <c r="J19" i="93" s="1"/>
  <c r="G22" i="93"/>
  <c r="J22" i="93" s="1"/>
  <c r="G26" i="93"/>
  <c r="J26" i="93" s="1"/>
  <c r="G90" i="93"/>
  <c r="J90" i="93" s="1"/>
  <c r="G23" i="93"/>
  <c r="J23" i="93" s="1"/>
  <c r="G25" i="93"/>
  <c r="J25" i="93" s="1"/>
  <c r="G20" i="93"/>
  <c r="J20" i="93" s="1"/>
  <c r="G20" i="94" s="1"/>
  <c r="J20" i="94" s="1"/>
  <c r="G97" i="94"/>
  <c r="J97" i="94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E133" i="91" s="1"/>
  <c r="G136" i="90"/>
  <c r="J136" i="90" s="1"/>
  <c r="E136" i="91" s="1"/>
  <c r="E262" i="91" l="1"/>
  <c r="G262" i="91" s="1"/>
  <c r="J262" i="91" s="1"/>
  <c r="E268" i="92"/>
  <c r="G268" i="92" s="1"/>
  <c r="J268" i="92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68" i="91"/>
  <c r="J268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J20" i="95" s="1"/>
  <c r="G20" i="96" s="1"/>
  <c r="J20" i="96" s="1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E131" i="90" s="1"/>
  <c r="G134" i="89"/>
  <c r="J134" i="89" s="1"/>
  <c r="E134" i="90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E5" i="79" s="1"/>
  <c r="G186" i="93"/>
  <c r="J186" i="93" s="1"/>
  <c r="G104" i="93"/>
  <c r="J104" i="93" s="1"/>
  <c r="G233" i="93"/>
  <c r="J233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86" i="94" l="1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27" i="94"/>
  <c r="J227" i="94" s="1"/>
  <c r="G235" i="94"/>
  <c r="J235" i="94" s="1"/>
  <c r="G228" i="94"/>
  <c r="J228" i="94" s="1"/>
  <c r="G236" i="94"/>
  <c r="J236" i="94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21" i="96" s="1"/>
  <c r="J21" i="96" s="1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E131" i="91" s="1"/>
  <c r="G134" i="90"/>
  <c r="J134" i="90" s="1"/>
  <c r="E134" i="91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98" i="96" s="1"/>
  <c r="J98" i="96" s="1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77" i="96" s="1"/>
  <c r="J77" i="96" s="1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93" i="96" s="1"/>
  <c r="J93" i="96" s="1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66" i="96" s="1"/>
  <c r="J66" i="96" s="1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99" i="96" s="1"/>
  <c r="J99" i="96" s="1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233" i="94"/>
  <c r="J233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86" i="95" l="1"/>
  <c r="J86" i="95" s="1"/>
  <c r="G87" i="96" s="1"/>
  <c r="J87" i="96" s="1"/>
  <c r="G88" i="97" s="1"/>
  <c r="J88" i="97" s="1"/>
  <c r="G87" i="95"/>
  <c r="J87" i="95" s="1"/>
  <c r="G88" i="96" s="1"/>
  <c r="J88" i="96" s="1"/>
  <c r="G240" i="103"/>
  <c r="J240" i="103" s="1"/>
  <c r="G232" i="103"/>
  <c r="J232" i="103" s="1"/>
  <c r="G234" i="93"/>
  <c r="J234" i="93" s="1"/>
  <c r="G242" i="94"/>
  <c r="J242" i="94" s="1"/>
  <c r="G228" i="95"/>
  <c r="J228" i="95" s="1"/>
  <c r="G236" i="96" s="1"/>
  <c r="J236" i="96" s="1"/>
  <c r="G236" i="95"/>
  <c r="J236" i="95" s="1"/>
  <c r="G227" i="95"/>
  <c r="J227" i="95" s="1"/>
  <c r="G235" i="96" s="1"/>
  <c r="J235" i="96" s="1"/>
  <c r="G235" i="95"/>
  <c r="J235" i="95" s="1"/>
  <c r="G230" i="95"/>
  <c r="J230" i="95" s="1"/>
  <c r="G238" i="96" s="1"/>
  <c r="J238" i="96" s="1"/>
  <c r="G238" i="95"/>
  <c r="J238" i="95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E116" i="99" s="1"/>
  <c r="G107" i="98"/>
  <c r="J107" i="98" s="1"/>
  <c r="E107" i="99" s="1"/>
  <c r="G117" i="98"/>
  <c r="J117" i="98" s="1"/>
  <c r="E117" i="99" s="1"/>
  <c r="G108" i="98"/>
  <c r="J108" i="98" s="1"/>
  <c r="E108" i="99" s="1"/>
  <c r="G111" i="98"/>
  <c r="J111" i="98" s="1"/>
  <c r="E111" i="99" s="1"/>
  <c r="G97" i="98"/>
  <c r="J97" i="98" s="1"/>
  <c r="E97" i="99" s="1"/>
  <c r="G112" i="98"/>
  <c r="J112" i="98" s="1"/>
  <c r="E112" i="99" s="1"/>
  <c r="G110" i="98"/>
  <c r="J110" i="98" s="1"/>
  <c r="E110" i="99" s="1"/>
  <c r="G20" i="98"/>
  <c r="J20" i="98" s="1"/>
  <c r="E20" i="99" s="1"/>
  <c r="G115" i="98"/>
  <c r="J115" i="98" s="1"/>
  <c r="E115" i="99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49" i="96" s="1"/>
  <c r="J49" i="96" s="1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51" i="96" s="1"/>
  <c r="J51" i="96" s="1"/>
  <c r="G165" i="95"/>
  <c r="J165" i="95" s="1"/>
  <c r="G46" i="95"/>
  <c r="J46" i="95" s="1"/>
  <c r="G5" i="80"/>
  <c r="J5" i="80" s="1"/>
  <c r="E5" i="81" s="1"/>
  <c r="G186" i="95"/>
  <c r="J186" i="95" s="1"/>
  <c r="G104" i="95"/>
  <c r="J104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86" i="96" l="1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E235" i="99" s="1"/>
  <c r="G235" i="97"/>
  <c r="J235" i="97" s="1"/>
  <c r="G240" i="104"/>
  <c r="J240" i="104" s="1"/>
  <c r="G232" i="104"/>
  <c r="J232" i="10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E176" i="99" s="1"/>
  <c r="G80" i="98"/>
  <c r="J80" i="98" s="1"/>
  <c r="E80" i="99" s="1"/>
  <c r="G137" i="98"/>
  <c r="J137" i="98" s="1"/>
  <c r="E137" i="99" s="1"/>
  <c r="G118" i="98"/>
  <c r="J118" i="98" s="1"/>
  <c r="E118" i="99" s="1"/>
  <c r="G154" i="98"/>
  <c r="J154" i="98" s="1"/>
  <c r="E154" i="99" s="1"/>
  <c r="G184" i="98"/>
  <c r="J184" i="98" s="1"/>
  <c r="E184" i="99" s="1"/>
  <c r="G159" i="98"/>
  <c r="J159" i="98" s="1"/>
  <c r="E159" i="99" s="1"/>
  <c r="G163" i="98"/>
  <c r="J163" i="98" s="1"/>
  <c r="E163" i="99" s="1"/>
  <c r="G79" i="98"/>
  <c r="J79" i="98" s="1"/>
  <c r="E79" i="99" s="1"/>
  <c r="G140" i="98"/>
  <c r="J140" i="98" s="1"/>
  <c r="E140" i="99" s="1"/>
  <c r="G66" i="98"/>
  <c r="J66" i="98" s="1"/>
  <c r="E66" i="99" s="1"/>
  <c r="G143" i="98"/>
  <c r="J143" i="98" s="1"/>
  <c r="E143" i="99" s="1"/>
  <c r="G130" i="98"/>
  <c r="J130" i="98" s="1"/>
  <c r="E130" i="99" s="1"/>
  <c r="G139" i="98"/>
  <c r="J139" i="98" s="1"/>
  <c r="E139" i="99" s="1"/>
  <c r="G91" i="98"/>
  <c r="J91" i="98" s="1"/>
  <c r="E91" i="99" s="1"/>
  <c r="G77" i="98"/>
  <c r="J77" i="98" s="1"/>
  <c r="E77" i="99" s="1"/>
  <c r="G89" i="98"/>
  <c r="J89" i="98" s="1"/>
  <c r="E89" i="99" s="1"/>
  <c r="G121" i="98"/>
  <c r="J121" i="98" s="1"/>
  <c r="E121" i="99" s="1"/>
  <c r="G24" i="98"/>
  <c r="J24" i="98" s="1"/>
  <c r="E24" i="99" s="1"/>
  <c r="G25" i="98"/>
  <c r="J25" i="98" s="1"/>
  <c r="E25" i="99" s="1"/>
  <c r="G141" i="98"/>
  <c r="J141" i="98" s="1"/>
  <c r="E141" i="99" s="1"/>
  <c r="G21" i="98"/>
  <c r="J21" i="98" s="1"/>
  <c r="E21" i="99" s="1"/>
  <c r="G106" i="98"/>
  <c r="J106" i="98" s="1"/>
  <c r="E106" i="99" s="1"/>
  <c r="G93" i="98"/>
  <c r="J93" i="98" s="1"/>
  <c r="E93" i="99" s="1"/>
  <c r="G220" i="98"/>
  <c r="J220" i="98" s="1"/>
  <c r="E220" i="99" s="1"/>
  <c r="G185" i="98"/>
  <c r="J185" i="98" s="1"/>
  <c r="E185" i="99" s="1"/>
  <c r="G166" i="98"/>
  <c r="J166" i="98" s="1"/>
  <c r="E166" i="99" s="1"/>
  <c r="G95" i="98"/>
  <c r="J95" i="98" s="1"/>
  <c r="E95" i="99" s="1"/>
  <c r="G183" i="98"/>
  <c r="J183" i="98" s="1"/>
  <c r="E183" i="99" s="1"/>
  <c r="G123" i="98"/>
  <c r="J123" i="98" s="1"/>
  <c r="E123" i="99" s="1"/>
  <c r="G67" i="98"/>
  <c r="J67" i="98" s="1"/>
  <c r="E67" i="99" s="1"/>
  <c r="G72" i="98"/>
  <c r="J72" i="98" s="1"/>
  <c r="E72" i="99" s="1"/>
  <c r="G179" i="98"/>
  <c r="J179" i="98" s="1"/>
  <c r="E179" i="99" s="1"/>
  <c r="G170" i="98"/>
  <c r="J170" i="98" s="1"/>
  <c r="E170" i="99" s="1"/>
  <c r="G225" i="98"/>
  <c r="J225" i="98" s="1"/>
  <c r="E225" i="99" s="1"/>
  <c r="G162" i="98"/>
  <c r="J162" i="98" s="1"/>
  <c r="E162" i="99" s="1"/>
  <c r="G222" i="98"/>
  <c r="J222" i="98" s="1"/>
  <c r="E222" i="99" s="1"/>
  <c r="G85" i="98"/>
  <c r="J85" i="98" s="1"/>
  <c r="E85" i="99" s="1"/>
  <c r="G65" i="98"/>
  <c r="J65" i="98" s="1"/>
  <c r="E65" i="99" s="1"/>
  <c r="G160" i="98"/>
  <c r="J160" i="98" s="1"/>
  <c r="E160" i="99" s="1"/>
  <c r="G64" i="98"/>
  <c r="J64" i="98" s="1"/>
  <c r="E64" i="99" s="1"/>
  <c r="G101" i="98"/>
  <c r="J101" i="98" s="1"/>
  <c r="E101" i="99" s="1"/>
  <c r="G145" i="98"/>
  <c r="J145" i="98" s="1"/>
  <c r="E145" i="99" s="1"/>
  <c r="G180" i="98"/>
  <c r="J180" i="98" s="1"/>
  <c r="E180" i="99" s="1"/>
  <c r="G22" i="98"/>
  <c r="J22" i="98" s="1"/>
  <c r="E22" i="99" s="1"/>
  <c r="G61" i="98"/>
  <c r="J61" i="98" s="1"/>
  <c r="E61" i="99" s="1"/>
  <c r="G68" i="98"/>
  <c r="J68" i="98" s="1"/>
  <c r="E68" i="99" s="1"/>
  <c r="G223" i="98"/>
  <c r="J223" i="98" s="1"/>
  <c r="E223" i="99" s="1"/>
  <c r="G227" i="98"/>
  <c r="J227" i="98" s="1"/>
  <c r="G26" i="98"/>
  <c r="J26" i="98" s="1"/>
  <c r="E26" i="99" s="1"/>
  <c r="G144" i="98"/>
  <c r="J144" i="98" s="1"/>
  <c r="E144" i="99" s="1"/>
  <c r="G90" i="98"/>
  <c r="J90" i="98" s="1"/>
  <c r="E90" i="99" s="1"/>
  <c r="G192" i="98"/>
  <c r="J192" i="98" s="1"/>
  <c r="E192" i="99" s="1"/>
  <c r="G74" i="98"/>
  <c r="J74" i="98" s="1"/>
  <c r="E74" i="99" s="1"/>
  <c r="G172" i="98"/>
  <c r="J172" i="98" s="1"/>
  <c r="E172" i="99" s="1"/>
  <c r="G167" i="98"/>
  <c r="J167" i="98" s="1"/>
  <c r="E167" i="99" s="1"/>
  <c r="G158" i="98"/>
  <c r="J158" i="98" s="1"/>
  <c r="E158" i="99" s="1"/>
  <c r="G92" i="98"/>
  <c r="J92" i="98" s="1"/>
  <c r="E92" i="99" s="1"/>
  <c r="G51" i="97"/>
  <c r="J51" i="97" s="1"/>
  <c r="G49" i="97"/>
  <c r="J49" i="97" s="1"/>
  <c r="G23" i="98"/>
  <c r="J23" i="98" s="1"/>
  <c r="E23" i="99" s="1"/>
  <c r="G69" i="98"/>
  <c r="J69" i="98" s="1"/>
  <c r="E69" i="99" s="1"/>
  <c r="G164" i="98"/>
  <c r="J164" i="98" s="1"/>
  <c r="E164" i="99" s="1"/>
  <c r="G215" i="98"/>
  <c r="J215" i="98" s="1"/>
  <c r="E215" i="99" s="1"/>
  <c r="G120" i="98"/>
  <c r="J120" i="98" s="1"/>
  <c r="E120" i="99" s="1"/>
  <c r="G78" i="98"/>
  <c r="J78" i="98" s="1"/>
  <c r="E78" i="99" s="1"/>
  <c r="G62" i="98"/>
  <c r="J62" i="98" s="1"/>
  <c r="E62" i="99" s="1"/>
  <c r="G142" i="98"/>
  <c r="J142" i="98" s="1"/>
  <c r="E142" i="99" s="1"/>
  <c r="G100" i="98"/>
  <c r="J100" i="98" s="1"/>
  <c r="E100" i="99" s="1"/>
  <c r="G19" i="98"/>
  <c r="J19" i="98" s="1"/>
  <c r="E19" i="99" s="1"/>
  <c r="G81" i="98"/>
  <c r="J81" i="98" s="1"/>
  <c r="E81" i="99" s="1"/>
  <c r="G171" i="98"/>
  <c r="J171" i="98" s="1"/>
  <c r="E171" i="99" s="1"/>
  <c r="G168" i="98"/>
  <c r="J168" i="98" s="1"/>
  <c r="E168" i="99" s="1"/>
  <c r="G224" i="98"/>
  <c r="J224" i="98" s="1"/>
  <c r="E224" i="99" s="1"/>
  <c r="G98" i="98"/>
  <c r="J98" i="98" s="1"/>
  <c r="E98" i="99" s="1"/>
  <c r="G138" i="98"/>
  <c r="J138" i="98" s="1"/>
  <c r="E138" i="99" s="1"/>
  <c r="G146" i="98"/>
  <c r="J146" i="98" s="1"/>
  <c r="E146" i="99" s="1"/>
  <c r="G99" i="98"/>
  <c r="J99" i="98" s="1"/>
  <c r="E99" i="99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E5" i="82" s="1"/>
  <c r="G189" i="96"/>
  <c r="J189" i="96" s="1"/>
  <c r="G186" i="96"/>
  <c r="J186" i="96" s="1"/>
  <c r="G104" i="96"/>
  <c r="J104" i="96" s="1"/>
  <c r="G233" i="96"/>
  <c r="J233" i="96" s="1"/>
  <c r="G191" i="96"/>
  <c r="J191" i="96" s="1"/>
  <c r="G190" i="96"/>
  <c r="J190" i="96" s="1"/>
  <c r="G132" i="95"/>
  <c r="G135" i="95"/>
  <c r="J135" i="95" s="1"/>
  <c r="G133" i="94"/>
  <c r="J133" i="94" s="1"/>
  <c r="G136" i="94"/>
  <c r="J136" i="94" s="1"/>
  <c r="G235" i="99" l="1"/>
  <c r="J235" i="99" s="1"/>
  <c r="E227" i="99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6" i="98"/>
  <c r="J86" i="98" s="1"/>
  <c r="G87" i="97"/>
  <c r="J87" i="97" s="1"/>
  <c r="G88" i="98" s="1"/>
  <c r="J88" i="98" s="1"/>
  <c r="E88" i="99" s="1"/>
  <c r="G238" i="97"/>
  <c r="J238" i="97" s="1"/>
  <c r="G238" i="98"/>
  <c r="J238" i="98" s="1"/>
  <c r="E238" i="99" s="1"/>
  <c r="G230" i="98"/>
  <c r="J230" i="98" s="1"/>
  <c r="G234" i="95"/>
  <c r="J234" i="95" s="1"/>
  <c r="G242" i="96"/>
  <c r="J242" i="96" s="1"/>
  <c r="G240" i="105"/>
  <c r="J240" i="105" s="1"/>
  <c r="G232" i="105"/>
  <c r="J232" i="105" s="1"/>
  <c r="G228" i="97"/>
  <c r="J228" i="97" s="1"/>
  <c r="G236" i="97"/>
  <c r="J236" i="97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93"/>
  <c r="J189" i="93" s="1"/>
  <c r="G189" i="94"/>
  <c r="J189" i="94" s="1"/>
  <c r="G189" i="95"/>
  <c r="G189" i="74"/>
  <c r="J189" i="74" s="1"/>
  <c r="G189" i="92"/>
  <c r="J189" i="92" s="1"/>
  <c r="G57" i="98"/>
  <c r="J57" i="98" s="1"/>
  <c r="E57" i="99" s="1"/>
  <c r="G119" i="98"/>
  <c r="J119" i="98" s="1"/>
  <c r="E119" i="99" s="1"/>
  <c r="G122" i="98"/>
  <c r="J122" i="98" s="1"/>
  <c r="E122" i="99" s="1"/>
  <c r="G221" i="98"/>
  <c r="J221" i="98" s="1"/>
  <c r="E221" i="99" s="1"/>
  <c r="G34" i="98"/>
  <c r="J34" i="98" s="1"/>
  <c r="E34" i="99" s="1"/>
  <c r="G33" i="98"/>
  <c r="J33" i="98" s="1"/>
  <c r="E33" i="99" s="1"/>
  <c r="G43" i="98"/>
  <c r="J43" i="98" s="1"/>
  <c r="E43" i="99" s="1"/>
  <c r="G47" i="98"/>
  <c r="J47" i="98" s="1"/>
  <c r="E47" i="99" s="1"/>
  <c r="G37" i="98"/>
  <c r="J37" i="98" s="1"/>
  <c r="E37" i="99" s="1"/>
  <c r="G40" i="98"/>
  <c r="J40" i="98" s="1"/>
  <c r="E40" i="99" s="1"/>
  <c r="G29" i="98"/>
  <c r="J29" i="98" s="1"/>
  <c r="E29" i="99" s="1"/>
  <c r="G55" i="98"/>
  <c r="J55" i="98" s="1"/>
  <c r="E55" i="99" s="1"/>
  <c r="G28" i="98"/>
  <c r="J28" i="98" s="1"/>
  <c r="E28" i="99" s="1"/>
  <c r="G96" i="98"/>
  <c r="J96" i="98" s="1"/>
  <c r="E96" i="99" s="1"/>
  <c r="G53" i="98"/>
  <c r="J53" i="98" s="1"/>
  <c r="E53" i="99" s="1"/>
  <c r="G41" i="98"/>
  <c r="J41" i="98" s="1"/>
  <c r="E41" i="99" s="1"/>
  <c r="G46" i="98"/>
  <c r="J46" i="98" s="1"/>
  <c r="E46" i="99" s="1"/>
  <c r="G50" i="98"/>
  <c r="J50" i="98" s="1"/>
  <c r="E50" i="99" s="1"/>
  <c r="G161" i="98"/>
  <c r="J161" i="98" s="1"/>
  <c r="E161" i="99" s="1"/>
  <c r="G36" i="98"/>
  <c r="J36" i="98" s="1"/>
  <c r="E36" i="99" s="1"/>
  <c r="G58" i="98"/>
  <c r="J58" i="98" s="1"/>
  <c r="E58" i="99" s="1"/>
  <c r="G54" i="98"/>
  <c r="J54" i="98" s="1"/>
  <c r="E54" i="99" s="1"/>
  <c r="G31" i="98"/>
  <c r="J31" i="98" s="1"/>
  <c r="E31" i="99" s="1"/>
  <c r="G38" i="98"/>
  <c r="J38" i="98" s="1"/>
  <c r="E38" i="99" s="1"/>
  <c r="G30" i="98"/>
  <c r="J30" i="98" s="1"/>
  <c r="E30" i="99" s="1"/>
  <c r="G27" i="98"/>
  <c r="J27" i="98" s="1"/>
  <c r="E27" i="99" s="1"/>
  <c r="G165" i="98"/>
  <c r="J165" i="98" s="1"/>
  <c r="E165" i="99" s="1"/>
  <c r="G52" i="98"/>
  <c r="J52" i="98" s="1"/>
  <c r="E52" i="99" s="1"/>
  <c r="G188" i="96"/>
  <c r="J188" i="96" s="1"/>
  <c r="G188" i="97" s="1"/>
  <c r="J188" i="97" s="1"/>
  <c r="G48" i="98"/>
  <c r="J48" i="98" s="1"/>
  <c r="E48" i="99" s="1"/>
  <c r="G187" i="95"/>
  <c r="G187" i="93"/>
  <c r="J187" i="93" s="1"/>
  <c r="G187" i="74"/>
  <c r="J187" i="74" s="1"/>
  <c r="G187" i="92"/>
  <c r="J187" i="92" s="1"/>
  <c r="G187" i="94"/>
  <c r="J187" i="94" s="1"/>
  <c r="G187" i="96"/>
  <c r="J187" i="96" s="1"/>
  <c r="G187" i="97" s="1"/>
  <c r="J187" i="97" s="1"/>
  <c r="G32" i="98"/>
  <c r="J32" i="98" s="1"/>
  <c r="E32" i="99" s="1"/>
  <c r="G44" i="98"/>
  <c r="J44" i="98" s="1"/>
  <c r="E44" i="99" s="1"/>
  <c r="G42" i="98"/>
  <c r="J42" i="98" s="1"/>
  <c r="E42" i="99" s="1"/>
  <c r="G105" i="74"/>
  <c r="J105" i="74" s="1"/>
  <c r="G105" i="92"/>
  <c r="J105" i="92" s="1"/>
  <c r="G105" i="93"/>
  <c r="J105" i="93" s="1"/>
  <c r="G105" i="94"/>
  <c r="J105" i="94" s="1"/>
  <c r="G105" i="95"/>
  <c r="J105" i="95" s="1"/>
  <c r="G105" i="96" s="1"/>
  <c r="J105" i="96" s="1"/>
  <c r="G105" i="97" s="1"/>
  <c r="J105" i="97" s="1"/>
  <c r="G49" i="98"/>
  <c r="J49" i="98" s="1"/>
  <c r="E49" i="99" s="1"/>
  <c r="G51" i="98"/>
  <c r="J51" i="98" s="1"/>
  <c r="G59" i="98"/>
  <c r="J59" i="98" s="1"/>
  <c r="E59" i="99" s="1"/>
  <c r="G56" i="98"/>
  <c r="J56" i="98" s="1"/>
  <c r="E56" i="99" s="1"/>
  <c r="G7" i="95"/>
  <c r="J7" i="95" s="1"/>
  <c r="G17" i="95"/>
  <c r="J17" i="95" s="1"/>
  <c r="G6" i="95"/>
  <c r="G18" i="95"/>
  <c r="G8" i="95"/>
  <c r="J8" i="95" s="1"/>
  <c r="G16" i="95"/>
  <c r="J16" i="95" s="1"/>
  <c r="E16" i="96" s="1"/>
  <c r="G13" i="95"/>
  <c r="J13" i="95" s="1"/>
  <c r="G15" i="95"/>
  <c r="J15" i="95" s="1"/>
  <c r="E15" i="96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E219" i="78" s="1"/>
  <c r="G5" i="82"/>
  <c r="J5" i="82" s="1"/>
  <c r="E5" i="83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88" i="99" l="1"/>
  <c r="J88" i="99" s="1"/>
  <c r="E87" i="99"/>
  <c r="G87" i="99" s="1"/>
  <c r="J87" i="99" s="1"/>
  <c r="G88" i="100" s="1"/>
  <c r="J88" i="100" s="1"/>
  <c r="G238" i="99"/>
  <c r="J238" i="99" s="1"/>
  <c r="E230" i="99"/>
  <c r="G230" i="99" s="1"/>
  <c r="J230" i="99" s="1"/>
  <c r="E86" i="99"/>
  <c r="G86" i="99" s="1"/>
  <c r="J86" i="99" s="1"/>
  <c r="G6" i="96"/>
  <c r="J6" i="96" s="1"/>
  <c r="J6" i="95"/>
  <c r="E189" i="77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G189" i="77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E15" i="97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E236" i="99" s="1"/>
  <c r="G228" i="98"/>
  <c r="J228" i="98" s="1"/>
  <c r="E228" i="99" s="1"/>
  <c r="G240" i="106"/>
  <c r="J240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E214" i="99" s="1"/>
  <c r="G6" i="97"/>
  <c r="J6" i="97" s="1"/>
  <c r="G15" i="97"/>
  <c r="J15" i="97" s="1"/>
  <c r="E15" i="98" s="1"/>
  <c r="J18" i="95"/>
  <c r="G82" i="96"/>
  <c r="J82" i="96" s="1"/>
  <c r="G219" i="78"/>
  <c r="J219" i="78" s="1"/>
  <c r="E219" i="79" s="1"/>
  <c r="G103" i="96"/>
  <c r="J103" i="96" s="1"/>
  <c r="G131" i="94"/>
  <c r="J131" i="94" s="1"/>
  <c r="G134" i="94"/>
  <c r="J134" i="94" s="1"/>
  <c r="G97" i="104"/>
  <c r="J97" i="10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E186" i="99" s="1"/>
  <c r="G207" i="98"/>
  <c r="J207" i="98" s="1"/>
  <c r="E207" i="99" s="1"/>
  <c r="G189" i="98"/>
  <c r="J189" i="98" s="1"/>
  <c r="E189" i="99" s="1"/>
  <c r="G188" i="98"/>
  <c r="J188" i="98" s="1"/>
  <c r="E188" i="99" s="1"/>
  <c r="G105" i="98"/>
  <c r="J105" i="98" s="1"/>
  <c r="E105" i="99" s="1"/>
  <c r="G187" i="98"/>
  <c r="J187" i="98" s="1"/>
  <c r="E187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E16" i="97" l="1"/>
  <c r="G16" i="97" s="1"/>
  <c r="J16" i="97" s="1"/>
  <c r="E16" i="98" s="1"/>
  <c r="G16" i="98" s="1"/>
  <c r="J16" i="98" s="1"/>
  <c r="E16" i="99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32" i="107"/>
  <c r="J232" i="107" s="1"/>
  <c r="G234" i="97"/>
  <c r="J234" i="97" s="1"/>
  <c r="G242" i="98"/>
  <c r="J242" i="98" s="1"/>
  <c r="E242" i="99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188" i="94"/>
  <c r="J188" i="94" s="1"/>
  <c r="G188" i="93"/>
  <c r="J188" i="93" s="1"/>
  <c r="G188" i="95"/>
  <c r="G188" i="74"/>
  <c r="J188" i="74" s="1"/>
  <c r="G188" i="92"/>
  <c r="J188" i="92" s="1"/>
  <c r="G174" i="97"/>
  <c r="J174" i="97" s="1"/>
  <c r="G173" i="97"/>
  <c r="J173" i="97" s="1"/>
  <c r="G207" i="92"/>
  <c r="J207" i="92" s="1"/>
  <c r="G207" i="94"/>
  <c r="J207" i="94" s="1"/>
  <c r="G207" i="93"/>
  <c r="J207" i="93" s="1"/>
  <c r="G207" i="74"/>
  <c r="J207" i="74" s="1"/>
  <c r="G207" i="95"/>
  <c r="J207" i="95" s="1"/>
  <c r="G207" i="96" s="1"/>
  <c r="J207" i="96" s="1"/>
  <c r="G207" i="97" s="1"/>
  <c r="J207" i="97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74"/>
  <c r="J76" i="74" s="1"/>
  <c r="G76" i="92"/>
  <c r="J76" i="92" s="1"/>
  <c r="G76" i="95"/>
  <c r="J76" i="95" s="1"/>
  <c r="G76" i="93"/>
  <c r="J76" i="93" s="1"/>
  <c r="G82" i="97"/>
  <c r="J82" i="97" s="1"/>
  <c r="G76" i="102"/>
  <c r="J76" i="102" s="1"/>
  <c r="G76" i="103" s="1"/>
  <c r="J76" i="103" s="1"/>
  <c r="G76" i="104" s="1"/>
  <c r="J76" i="104" s="1"/>
  <c r="G76" i="94"/>
  <c r="J76" i="94" s="1"/>
  <c r="G15" i="98"/>
  <c r="J15" i="98" s="1"/>
  <c r="E15" i="99" s="1"/>
  <c r="G17" i="98"/>
  <c r="J17" i="98" s="1"/>
  <c r="E17" i="99" s="1"/>
  <c r="G7" i="98"/>
  <c r="J7" i="98" s="1"/>
  <c r="E7" i="99" s="1"/>
  <c r="G8" i="98"/>
  <c r="J8" i="98" s="1"/>
  <c r="E8" i="99" s="1"/>
  <c r="G6" i="98"/>
  <c r="J6" i="98" s="1"/>
  <c r="E6" i="99" s="1"/>
  <c r="G13" i="98"/>
  <c r="J13" i="98" s="1"/>
  <c r="E13" i="99" s="1"/>
  <c r="G14" i="98"/>
  <c r="J14" i="98" s="1"/>
  <c r="E14" i="99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9" i="99"/>
  <c r="J189" i="99" s="1"/>
  <c r="G186" i="99"/>
  <c r="J186" i="99" s="1"/>
  <c r="G207" i="99"/>
  <c r="J207" i="99" s="1"/>
  <c r="G104" i="99"/>
  <c r="J104" i="99" s="1"/>
  <c r="G187" i="99"/>
  <c r="J187" i="99" s="1"/>
  <c r="G233" i="99"/>
  <c r="J233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E132" i="99" s="1"/>
  <c r="G135" i="98"/>
  <c r="J135" i="98" s="1"/>
  <c r="E135" i="99" s="1"/>
  <c r="G133" i="97"/>
  <c r="J133" i="97" s="1"/>
  <c r="G136" i="97"/>
  <c r="J136" i="97" s="1"/>
  <c r="E188" i="77" l="1"/>
  <c r="E76" i="77"/>
  <c r="G76" i="77" s="1"/>
  <c r="J76" i="77" s="1"/>
  <c r="E76" i="78" s="1"/>
  <c r="G76" i="78" s="1"/>
  <c r="J76" i="78" s="1"/>
  <c r="E76" i="79" s="1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4" s="1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G188" i="77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J242" i="103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E234" i="99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173" i="98"/>
  <c r="J173" i="98" s="1"/>
  <c r="E173" i="99" s="1"/>
  <c r="G174" i="98"/>
  <c r="J174" i="98" s="1"/>
  <c r="E174" i="99" s="1"/>
  <c r="G103" i="98"/>
  <c r="J103" i="98" s="1"/>
  <c r="E103" i="99" s="1"/>
  <c r="G102" i="98"/>
  <c r="J102" i="98" s="1"/>
  <c r="E102" i="99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96"/>
  <c r="J76" i="96" s="1"/>
  <c r="G18" i="98"/>
  <c r="J18" i="98" s="1"/>
  <c r="E18" i="99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82" i="98"/>
  <c r="J82" i="98" s="1"/>
  <c r="E82" i="99" s="1"/>
  <c r="G124" i="77"/>
  <c r="J124" i="77" s="1"/>
  <c r="E124" i="78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105" i="100"/>
  <c r="J105" i="100" s="1"/>
  <c r="G188" i="100"/>
  <c r="J188" i="100" s="1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E133" i="99" s="1"/>
  <c r="G136" i="98"/>
  <c r="J136" i="98" s="1"/>
  <c r="E136" i="99" s="1"/>
  <c r="G132" i="99"/>
  <c r="J132" i="99" s="1"/>
  <c r="G135" i="99"/>
  <c r="J135" i="99" s="1"/>
  <c r="E76" i="80" l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219" i="81"/>
  <c r="G219" i="81" s="1"/>
  <c r="J219" i="81" s="1"/>
  <c r="E216" i="80"/>
  <c r="G216" i="80" s="1"/>
  <c r="J216" i="80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J242" i="104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J241" i="104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G187" i="101"/>
  <c r="J187" i="101" s="1"/>
  <c r="G233" i="101"/>
  <c r="J233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216" i="81" l="1"/>
  <c r="G216" i="81" s="1"/>
  <c r="J216" i="81" s="1"/>
  <c r="E216" i="82" s="1"/>
  <c r="G216" i="82" s="1"/>
  <c r="J216" i="82" s="1"/>
  <c r="E216" i="83" s="1"/>
  <c r="G216" i="83" s="1"/>
  <c r="J216" i="83" s="1"/>
  <c r="E216" i="84" s="1"/>
  <c r="E219" i="82"/>
  <c r="G219" i="82" s="1"/>
  <c r="J219" i="82" s="1"/>
  <c r="E219" i="83" s="1"/>
  <c r="G219" i="83" s="1"/>
  <c r="J219" i="83" s="1"/>
  <c r="E219" i="84" s="1"/>
  <c r="E201" i="81"/>
  <c r="G201" i="81" s="1"/>
  <c r="J201" i="81" s="1"/>
  <c r="E199" i="81"/>
  <c r="G199" i="81" s="1"/>
  <c r="J199" i="81" s="1"/>
  <c r="E217" i="81"/>
  <c r="G217" i="81" s="1"/>
  <c r="J217" i="81" s="1"/>
  <c r="E200" i="81"/>
  <c r="G200" i="81" s="1"/>
  <c r="J200" i="81" s="1"/>
  <c r="E218" i="81"/>
  <c r="G218" i="81" s="1"/>
  <c r="J218" i="8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E76" i="99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104" i="102"/>
  <c r="J104" i="102" s="1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5" i="88" l="1"/>
  <c r="G5" i="88" s="1"/>
  <c r="J5" i="88" s="1"/>
  <c r="E5" i="89" s="1"/>
  <c r="G5" i="89" s="1"/>
  <c r="J5" i="89" s="1"/>
  <c r="E200" i="82"/>
  <c r="G200" i="82" s="1"/>
  <c r="J200" i="82" s="1"/>
  <c r="E200" i="83" s="1"/>
  <c r="G200" i="83" s="1"/>
  <c r="J200" i="83" s="1"/>
  <c r="E200" i="84" s="1"/>
  <c r="E201" i="82"/>
  <c r="G201" i="82" s="1"/>
  <c r="J201" i="82" s="1"/>
  <c r="E201" i="83" s="1"/>
  <c r="G201" i="83" s="1"/>
  <c r="J201" i="83" s="1"/>
  <c r="E201" i="84" s="1"/>
  <c r="E218" i="82"/>
  <c r="G218" i="82" s="1"/>
  <c r="J218" i="82" s="1"/>
  <c r="E218" i="83" s="1"/>
  <c r="G218" i="83" s="1"/>
  <c r="J218" i="83" s="1"/>
  <c r="E218" i="84" s="1"/>
  <c r="E199" i="82"/>
  <c r="G199" i="82" s="1"/>
  <c r="J199" i="82" s="1"/>
  <c r="E199" i="83" s="1"/>
  <c r="G199" i="83" s="1"/>
  <c r="J199" i="83" s="1"/>
  <c r="E199" i="84" s="1"/>
  <c r="E217" i="82"/>
  <c r="G217" i="82" s="1"/>
  <c r="J217" i="82" s="1"/>
  <c r="E217" i="83" s="1"/>
  <c r="G217" i="83" s="1"/>
  <c r="J217" i="83" s="1"/>
  <c r="E217" i="84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124" i="80"/>
  <c r="J124" i="80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105" i="103"/>
  <c r="J105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5" i="90" l="1"/>
  <c r="G5" i="90" s="1"/>
  <c r="J5" i="90" s="1"/>
  <c r="E5" i="91" s="1"/>
  <c r="G5" i="91" s="1"/>
  <c r="J5" i="91" s="1"/>
  <c r="E124" i="81"/>
  <c r="G124" i="81" s="1"/>
  <c r="J124" i="81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G131" i="100"/>
  <c r="J131" i="100" s="1"/>
  <c r="G134" i="100"/>
  <c r="J134" i="100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105" i="104"/>
  <c r="J105" i="104" s="1"/>
  <c r="G187" i="104"/>
  <c r="J187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24" i="82" l="1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105" i="105"/>
  <c r="J105" i="105" s="1"/>
  <c r="G187" i="105"/>
  <c r="J187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17" i="86" l="1"/>
  <c r="G217" i="86" s="1"/>
  <c r="J217" i="86" s="1"/>
  <c r="E217" i="87" s="1"/>
  <c r="G217" i="87" s="1"/>
  <c r="J217" i="87" s="1"/>
  <c r="E217" i="88" s="1"/>
  <c r="E216" i="86"/>
  <c r="G216" i="86" s="1"/>
  <c r="J216" i="86" s="1"/>
  <c r="E216" i="87" s="1"/>
  <c r="G216" i="87" s="1"/>
  <c r="J216" i="87" s="1"/>
  <c r="E216" i="88" s="1"/>
  <c r="E218" i="86"/>
  <c r="G218" i="86" s="1"/>
  <c r="J218" i="86" s="1"/>
  <c r="E218" i="87" s="1"/>
  <c r="G218" i="87" s="1"/>
  <c r="J218" i="87" s="1"/>
  <c r="E218" i="88" s="1"/>
  <c r="E199" i="86"/>
  <c r="G199" i="86" s="1"/>
  <c r="J199" i="86" s="1"/>
  <c r="E199" i="87" s="1"/>
  <c r="G199" i="87" s="1"/>
  <c r="J199" i="87" s="1"/>
  <c r="E199" i="88" s="1"/>
  <c r="E201" i="86"/>
  <c r="G201" i="86" s="1"/>
  <c r="J201" i="86" s="1"/>
  <c r="E201" i="87" s="1"/>
  <c r="G201" i="87" s="1"/>
  <c r="J201" i="87" s="1"/>
  <c r="E201" i="88" s="1"/>
  <c r="E200" i="86"/>
  <c r="G200" i="86" s="1"/>
  <c r="J200" i="86" s="1"/>
  <c r="E200" i="87" s="1"/>
  <c r="G200" i="87" s="1"/>
  <c r="J200" i="87" s="1"/>
  <c r="E200" i="88" s="1"/>
  <c r="G102" i="104"/>
  <c r="J102" i="104" s="1"/>
  <c r="G174" i="106"/>
  <c r="J174" i="106" s="1"/>
  <c r="G236" i="106"/>
  <c r="J236" i="106" s="1"/>
  <c r="G228" i="106"/>
  <c r="J228" i="106" s="1"/>
  <c r="G5" i="93"/>
  <c r="J5" i="93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E124" i="85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01" i="89" l="1"/>
  <c r="G201" i="89" s="1"/>
  <c r="J201" i="89" s="1"/>
  <c r="E201" i="90" s="1"/>
  <c r="G201" i="90" s="1"/>
  <c r="J201" i="90" s="1"/>
  <c r="E201" i="91" s="1"/>
  <c r="E199" i="89"/>
  <c r="G199" i="89" s="1"/>
  <c r="J199" i="89" s="1"/>
  <c r="E199" i="90" s="1"/>
  <c r="G199" i="90" s="1"/>
  <c r="J199" i="90" s="1"/>
  <c r="E199" i="91" s="1"/>
  <c r="E218" i="89"/>
  <c r="G218" i="89" s="1"/>
  <c r="J218" i="89" s="1"/>
  <c r="E218" i="90" s="1"/>
  <c r="G218" i="90" s="1"/>
  <c r="J218" i="90" s="1"/>
  <c r="E218" i="91" s="1"/>
  <c r="E200" i="89"/>
  <c r="G200" i="89" s="1"/>
  <c r="J200" i="89" s="1"/>
  <c r="E200" i="90" s="1"/>
  <c r="G200" i="90" s="1"/>
  <c r="J200" i="90" s="1"/>
  <c r="E200" i="91" s="1"/>
  <c r="E217" i="89"/>
  <c r="G217" i="89" s="1"/>
  <c r="J217" i="89" s="1"/>
  <c r="E217" i="90" s="1"/>
  <c r="G217" i="90" s="1"/>
  <c r="J217" i="90" s="1"/>
  <c r="E217" i="91" s="1"/>
  <c r="E216" i="89"/>
  <c r="G216" i="89" s="1"/>
  <c r="J216" i="89" s="1"/>
  <c r="E216" i="90" s="1"/>
  <c r="G216" i="90" s="1"/>
  <c r="J216" i="90" s="1"/>
  <c r="E216" i="91" s="1"/>
  <c r="E124" i="86"/>
  <c r="G124" i="86" s="1"/>
  <c r="J124" i="86" s="1"/>
  <c r="E124" i="87" s="1"/>
  <c r="G124" i="87" s="1"/>
  <c r="J124" i="87" s="1"/>
  <c r="E124" i="88" s="1"/>
  <c r="G102" i="106"/>
  <c r="J102" i="106" s="1"/>
  <c r="G103" i="106"/>
  <c r="J103" i="106" s="1"/>
  <c r="G5" i="95"/>
  <c r="J5" i="95" s="1"/>
  <c r="G82" i="106"/>
  <c r="J82" i="106" s="1"/>
  <c r="G134" i="104"/>
  <c r="J134" i="104" s="1"/>
  <c r="G131" i="104"/>
  <c r="J131" i="104" s="1"/>
  <c r="G219" i="91"/>
  <c r="J219" i="91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G131" i="106"/>
  <c r="J131" i="106" s="1"/>
  <c r="G134" i="106"/>
  <c r="J134" i="106" s="1"/>
  <c r="G218" i="92"/>
  <c r="J218" i="92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E5" i="99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E219" i="99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E216" i="99" s="1"/>
  <c r="G201" i="98"/>
  <c r="J201" i="98" s="1"/>
  <c r="E201" i="99" s="1"/>
  <c r="G200" i="98"/>
  <c r="J200" i="98" s="1"/>
  <c r="E200" i="99" s="1"/>
  <c r="G217" i="98"/>
  <c r="J217" i="98" s="1"/>
  <c r="E217" i="99" s="1"/>
  <c r="G218" i="98"/>
  <c r="J218" i="98" s="1"/>
  <c r="E218" i="99" s="1"/>
  <c r="G199" i="98"/>
  <c r="J199" i="98" s="1"/>
  <c r="E199" i="99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E124" i="99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9" i="8"/>
  <c r="G124" i="105" l="1"/>
  <c r="J124" i="105" s="1"/>
  <c r="G124" i="106" s="1"/>
  <c r="J124" i="106" s="1"/>
  <c r="G124" i="107" s="1"/>
  <c r="J124" i="107" s="1"/>
  <c r="G73" i="93"/>
  <c r="J73" i="93" s="1"/>
  <c r="M272" i="8"/>
  <c r="F270" i="8"/>
  <c r="F273" i="8" s="1"/>
  <c r="F275" i="8" s="1"/>
  <c r="G73" i="94" l="1"/>
  <c r="J73" i="94" s="1"/>
  <c r="C270" i="8"/>
  <c r="C273" i="8" s="1"/>
  <c r="M274" i="8"/>
  <c r="M277" i="8" s="1"/>
  <c r="G73" i="95" l="1"/>
  <c r="J73" i="95" s="1"/>
  <c r="G73" i="96" l="1"/>
  <c r="J73" i="96" s="1"/>
  <c r="G73" i="97" l="1"/>
  <c r="J73" i="97" s="1"/>
  <c r="G73" i="98" l="1"/>
  <c r="J73" i="98" s="1"/>
  <c r="E73" i="99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<sst xmlns="http://schemas.openxmlformats.org/spreadsheetml/2006/main" count="39259" uniqueCount="1444">
  <si>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</si>
  <si>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</si>
  <si>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</si>
  <si>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</si>
  <si>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</si>
  <si>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</si>
  <si>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</si>
  <si>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</si>
  <si>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</si>
  <si>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</si>
  <si>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</si>
  <si>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</si>
  <si>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</si>
  <si>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</si>
  <si>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</si>
  <si>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</si>
  <si>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</si>
  <si>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</si>
  <si>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</si>
  <si>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</si>
  <si>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</si>
  <si>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</si>
  <si>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</si>
  <si>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</si>
  <si>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</si>
  <si>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</si>
  <si>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</si>
  <si>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</si>
  <si>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</si>
  <si>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</si>
  <si>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</si>
  <si>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</si>
  <si>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</si>
  <si>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</si>
  <si>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</si>
  <si>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</si>
  <si>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</si>
  <si>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</si>
  <si>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</si>
  <si>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</si>
  <si>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</si>
  <si>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</si>
  <si>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</si>
  <si>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</si>
  <si>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</si>
  <si>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</si>
  <si>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</si>
  <si>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</si>
  <si>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</si>
  <si>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</si>
  <si>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</si>
  <si>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</si>
  <si>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</si>
  <si>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</si>
  <si>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</si>
  <si>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</si>
  <si>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</si>
  <si>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</si>
  <si>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</si>
  <si>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</si>
  <si>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</si>
  <si>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</si>
  <si>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</si>
  <si>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</si>
  <si>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</si>
  <si>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</si>
  <si>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</si>
  <si>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</si>
  <si>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</si>
  <si>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</si>
  <si>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</si>
  <si>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</si>
  <si>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</si>
  <si>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</si>
  <si>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</si>
  <si>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</si>
  <si>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</si>
  <si>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</si>
  <si>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</si>
  <si>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</si>
  <si>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</si>
  <si>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</si>
  <si>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</si>
  <si>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</si>
  <si>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</si>
  <si>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</si>
  <si>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</si>
  <si>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</si>
  <si>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</si>
  <si>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</si>
  <si>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</si>
  <si>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</si>
  <si>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</si>
  <si>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</si>
  <si>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</si>
  <si>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</si>
  <si>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</si>
  <si>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</si>
  <si>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</si>
  <si>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</si>
  <si>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</si>
  <si>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</si>
  <si>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</si>
  <si>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</si>
  <si>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</si>
  <si>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</si>
  <si>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</si>
  <si>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</si>
  <si>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</si>
  <si>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</si>
  <si>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</si>
  <si>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</si>
  <si>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</si>
  <si>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</si>
  <si>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</si>
  <si>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</si>
  <si>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</si>
  <si>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</si>
  <si>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</si>
  <si>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</si>
  <si>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</si>
  <si>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</si>
  <si>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</si>
  <si>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</si>
  <si>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</si>
  <si>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</si>
  <si>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</si>
  <si>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</si>
  <si>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</si>
  <si>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</si>
  <si>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</si>
  <si>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</si>
  <si>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</si>
  <si>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</si>
  <si>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</si>
  <si>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</si>
  <si>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</si>
  <si>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</si>
  <si>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</si>
  <si>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</si>
  <si>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</si>
  <si>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</si>
  <si>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</si>
  <si>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</si>
  <si>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</si>
  <si>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</si>
  <si>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</si>
  <si>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</si>
  <si>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</si>
  <si>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</si>
  <si>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</si>
  <si>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</si>
  <si>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</si>
  <si>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</si>
  <si>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</si>
  <si>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</si>
  <si>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</si>
  <si>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</si>
  <si>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</si>
  <si>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</si>
  <si>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</si>
  <si>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</si>
  <si>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</si>
  <si>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</si>
  <si>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</si>
  <si>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</si>
  <si>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</si>
  <si>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</si>
  <si>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</si>
  <si>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</si>
  <si>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</si>
  <si>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</si>
  <si>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</si>
  <si>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</si>
  <si>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</si>
  <si>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</si>
  <si>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</si>
  <si>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</si>
  <si>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</si>
  <si>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</si>
  <si>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</si>
  <si>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</si>
  <si>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</si>
  <si>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</si>
  <si>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</si>
  <si>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</si>
  <si>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</si>
  <si>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</si>
  <si>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</si>
  <si>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</si>
  <si>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</si>
  <si>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</si>
  <si>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</si>
  <si>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</si>
  <si>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</si>
  <si>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</si>
  <si>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</si>
  <si>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</si>
  <si>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</si>
  <si>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</si>
  <si>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</si>
  <si>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</si>
  <si>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</si>
  <si>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</si>
  <si>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</si>
  <si>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</si>
  <si>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</si>
  <si>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</si>
  <si>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</si>
  <si>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</si>
  <si>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</si>
  <si>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</si>
  <si>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</si>
  <si>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</si>
  <si>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</si>
  <si>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</si>
  <si>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</si>
  <si>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</si>
  <si>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</si>
  <si>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</si>
  <si>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</si>
  <si>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</si>
  <si>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</si>
  <si>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</si>
  <si>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</si>
  <si>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</si>
  <si>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</si>
  <si>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</si>
  <si>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</si>
  <si>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</si>
  <si>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</si>
  <si>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</si>
  <si>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</si>
  <si>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</si>
  <si>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</si>
  <si>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</si>
  <si>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</si>
  <si>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</si>
  <si>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</si>
  <si>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</si>
  <si>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</si>
  <si>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</si>
  <si>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</si>
  <si>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</si>
  <si>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</si>
  <si>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</si>
  <si>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</si>
  <si>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</si>
  <si>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</si>
  <si>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</si>
  <si>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</si>
  <si>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</si>
  <si>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</si>
  <si>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</si>
  <si>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</si>
  <si>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</si>
  <si>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</si>
  <si>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</si>
  <si>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</si>
  <si>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</si>
  <si>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</si>
  <si>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</si>
  <si>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</si>
  <si>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</si>
  <si>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</si>
  <si>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</si>
  <si>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</si>
  <si>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</si>
  <si>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</si>
  <si>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</si>
  <si>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</si>
  <si>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</si>
  <si>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</si>
  <si>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</si>
  <si>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</si>
  <si>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</si>
  <si>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</si>
  <si>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</si>
  <si>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</si>
  <si>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</si>
  <si>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</si>
  <si>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</si>
  <si>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</si>
  <si>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</si>
  <si>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</si>
  <si>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</si>
  <si>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</si>
  <si>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</si>
  <si>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</si>
  <si>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</si>
  <si>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</si>
  <si>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</si>
  <si>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</si>
  <si>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</si>
  <si>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</si>
  <si>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</si>
  <si>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</si>
  <si>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</si>
  <si>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</si>
  <si>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</si>
  <si>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</si>
  <si>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</si>
  <si>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</si>
  <si>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</si>
  <si>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</si>
  <si>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</si>
  <si>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</si>
  <si>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</si>
  <si>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</si>
  <si>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</si>
  <si>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</si>
  <si>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</si>
  <si>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</si>
  <si>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</si>
  <si>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</si>
  <si>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</si>
  <si>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</si>
  <si>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</si>
  <si>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</si>
  <si>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</si>
  <si>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</si>
  <si>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</si>
  <si>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</si>
  <si>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</si>
  <si>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</si>
  <si>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</si>
  <si>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</si>
  <si>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</si>
  <si>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</si>
  <si>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</si>
  <si>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</si>
  <si>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</si>
  <si>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</si>
  <si>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</si>
  <si>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</si>
  <si>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</si>
  <si>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</si>
  <si>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</si>
  <si>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</si>
  <si>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</si>
  <si>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</si>
  <si>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</si>
  <si>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</si>
  <si>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</si>
  <si>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</si>
  <si>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</si>
  <si>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</si>
  <si>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</si>
  <si>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</si>
  <si>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</si>
  <si>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</si>
  <si>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</si>
  <si>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</si>
  <si>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</si>
  <si>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</si>
  <si>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</si>
  <si>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</si>
  <si>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</si>
  <si>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</si>
  <si>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</si>
  <si>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</si>
  <si>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</si>
  <si>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</si>
  <si>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</si>
  <si>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</si>
  <si>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</si>
  <si>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</si>
  <si>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</si>
  <si>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</si>
  <si>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</si>
  <si>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</si>
  <si>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</si>
  <si>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</si>
  <si>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</si>
  <si>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</si>
  <si>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</si>
  <si>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</si>
  <si>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</si>
  <si>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</si>
  <si>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</si>
  <si>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</si>
  <si>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</si>
  <si>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</si>
  <si>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</si>
  <si>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</si>
  <si>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</si>
  <si>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</si>
  <si>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</si>
  <si>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</si>
  <si>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</si>
  <si>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</si>
  <si>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</si>
  <si>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</si>
  <si>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</si>
  <si>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</si>
  <si>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</si>
  <si>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</si>
  <si>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</si>
  <si>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</si>
  <si>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</si>
  <si>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</si>
  <si>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</si>
  <si>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</si>
  <si>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</si>
  <si>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</si>
  <si>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</si>
  <si>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</si>
  <si>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</si>
  <si>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</si>
  <si>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</si>
  <si>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</si>
  <si>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</si>
  <si>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</si>
  <si>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</si>
  <si>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</si>
  <si>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</si>
  <si>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</si>
  <si>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</si>
  <si>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</si>
  <si>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</si>
  <si>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</si>
  <si>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</si>
  <si>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</si>
  <si>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</si>
  <si>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</si>
  <si>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</si>
  <si>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</si>
  <si>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</si>
  <si>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</si>
  <si>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</si>
  <si>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</si>
  <si>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</si>
  <si>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</si>
  <si>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</si>
  <si>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</si>
  <si>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</si>
  <si>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</si>
  <si>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</si>
  <si>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</si>
  <si>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</si>
  <si>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</si>
  <si>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</si>
  <si>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</si>
  <si>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</si>
  <si>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</si>
  <si>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</si>
  <si>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</si>
  <si>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</si>
  <si>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</si>
  <si>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</si>
  <si>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</si>
  <si>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</si>
  <si>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</si>
  <si>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</si>
  <si>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</si>
  <si>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</si>
  <si>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</si>
  <si>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</si>
  <si>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</si>
  <si>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</si>
  <si>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</si>
  <si>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</si>
  <si>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</si>
  <si>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</si>
  <si>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</si>
  <si>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</si>
  <si>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</si>
  <si>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</si>
  <si>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</si>
  <si>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</si>
  <si>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</si>
  <si>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</si>
  <si>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</si>
  <si>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</si>
  <si>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</si>
  <si>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</si>
  <si>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</si>
  <si>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</si>
  <si>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</si>
  <si>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</si>
  <si>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</si>
  <si>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</si>
  <si>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</si>
  <si>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</si>
  <si>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</si>
  <si>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</si>
  <si>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</si>
  <si>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</si>
  <si>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</si>
  <si>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</si>
  <si>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</si>
  <si>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</si>
  <si>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</si>
  <si>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</si>
  <si>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</si>
  <si>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</si>
  <si>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</si>
  <si>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</si>
  <si>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</si>
  <si>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</si>
  <si>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</si>
  <si>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</si>
  <si>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</si>
  <si>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</si>
  <si>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</si>
  <si>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</si>
  <si>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</si>
  <si>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</si>
  <si>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</si>
  <si>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</si>
  <si>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</si>
  <si>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</si>
  <si>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</si>
  <si>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</si>
  <si>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</si>
  <si>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</si>
  <si>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</si>
  <si>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</si>
  <si>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</si>
  <si>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</si>
  <si>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</si>
  <si>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</si>
  <si>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</si>
  <si>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</si>
  <si>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</si>
  <si>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</si>
  <si>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</si>
  <si>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</si>
  <si>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</si>
  <si>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</si>
  <si>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</si>
  <si>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</si>
  <si>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</si>
  <si>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</si>
  <si>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</si>
  <si>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</si>
  <si>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</si>
  <si>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</si>
  <si>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</si>
  <si>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</si>
  <si>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</si>
  <si>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</si>
  <si>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</si>
  <si>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</si>
  <si>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</si>
  <si>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</si>
  <si>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</si>
  <si>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</si>
  <si>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</si>
  <si>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</si>
  <si>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</si>
  <si>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</si>
  <si>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</si>
  <si>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</si>
  <si>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</si>
  <si>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</si>
  <si>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</si>
  <si>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</si>
  <si>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</si>
  <si>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</si>
  <si>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</si>
  <si>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</si>
  <si>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</si>
  <si>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</si>
  <si>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</si>
  <si>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</si>
  <si>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</si>
  <si>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</si>
  <si>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</si>
  <si>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</si>
  <si>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</si>
  <si>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</si>
  <si>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</si>
  <si>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</si>
  <si>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</si>
  <si>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</si>
  <si>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</si>
  <si>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</si>
  <si>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</si>
  <si>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</si>
  <si>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</si>
  <si>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</si>
  <si>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</si>
  <si>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</si>
  <si>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</si>
  <si>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</si>
  <si>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</si>
  <si>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</si>
  <si>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</si>
  <si>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</si>
  <si>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</si>
  <si>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</si>
  <si>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</si>
  <si>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</si>
  <si>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</si>
  <si>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</si>
  <si>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</si>
  <si>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</si>
  <si>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</si>
  <si>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</si>
  <si>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</si>
  <si>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</si>
  <si>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</si>
  <si>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</si>
  <si>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</si>
  <si>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</si>
  <si>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</si>
  <si>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</si>
  <si>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</si>
  <si>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</si>
  <si>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</si>
  <si>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</si>
  <si>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</si>
  <si>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</si>
  <si>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</si>
  <si>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</si>
  <si>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</si>
  <si>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</si>
  <si>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</si>
  <si>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</si>
  <si>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</si>
  <si>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</si>
  <si>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</si>
  <si>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</si>
  <si>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</si>
  <si>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</si>
  <si>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</si>
  <si>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</si>
  <si>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</si>
  <si>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</si>
  <si>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</si>
  <si>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</si>
  <si>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</si>
  <si>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</si>
  <si>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</si>
  <si>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</si>
  <si>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</si>
  <si>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</si>
  <si>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</si>
  <si>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</si>
  <si>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</si>
  <si>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</si>
  <si>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</si>
  <si>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</si>
  <si>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</si>
  <si>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</si>
  <si>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</si>
  <si>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</si>
  <si>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</si>
  <si>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</si>
  <si>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</si>
  <si>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</si>
  <si>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</si>
  <si>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</si>
  <si>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</si>
  <si>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</si>
  <si>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</si>
  <si>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</si>
  <si>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</si>
  <si>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</si>
  <si>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</si>
  <si>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</si>
  <si>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</si>
  <si>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</si>
  <si>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</si>
  <si>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</si>
  <si>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</si>
  <si>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</si>
  <si>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</si>
  <si>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</si>
  <si>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</si>
  <si>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</si>
  <si>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</si>
  <si>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</si>
  <si>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</si>
  <si>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</si>
  <si>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</si>
  <si>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</si>
  <si>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</si>
  <si>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</si>
  <si>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</si>
  <si>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</si>
  <si>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</si>
  <si>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</si>
  <si>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</si>
  <si>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</si>
  <si>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</si>
  <si>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</si>
  <si>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</si>
  <si>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</si>
  <si>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</si>
  <si>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</si>
  <si>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</si>
  <si>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</si>
  <si>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</si>
  <si>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</si>
  <si>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</si>
  <si>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</si>
  <si>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</si>
  <si>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</si>
  <si>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</si>
  <si>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</si>
  <si>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</si>
  <si>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</si>
  <si>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</si>
  <si>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</si>
  <si>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</si>
  <si>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</si>
  <si>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</si>
  <si>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</si>
  <si>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</si>
  <si>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</si>
  <si>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</si>
  <si>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</si>
  <si>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</si>
  <si>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</si>
  <si>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</si>
  <si>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</si>
  <si>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</si>
  <si>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</si>
  <si>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</si>
  <si>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</si>
  <si>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</si>
  <si>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</si>
  <si>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</si>
  <si>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</si>
  <si>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</si>
  <si>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</si>
  <si>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</si>
  <si>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</si>
  <si>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</si>
  <si>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</si>
  <si>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</si>
  <si>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</si>
  <si>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</si>
  <si>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</si>
  <si>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</si>
  <si>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</si>
  <si>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</si>
  <si>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</si>
  <si>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</si>
  <si>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</si>
  <si>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</si>
  <si>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</si>
  <si>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</si>
  <si>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</si>
  <si>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</si>
  <si>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</si>
  <si>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</si>
  <si>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</si>
  <si>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</si>
  <si>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</si>
  <si>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</si>
  <si>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</si>
  <si>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</si>
  <si>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</si>
  <si>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</si>
  <si>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</si>
  <si>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</si>
  <si>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</si>
  <si>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</si>
  <si>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</si>
  <si>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</si>
  <si>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</si>
  <si>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</si>
  <si>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</si>
  <si>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</si>
  <si>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</si>
  <si>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</si>
  <si>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</si>
  <si>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</si>
  <si>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</si>
  <si>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</si>
  <si>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</si>
  <si>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</si>
  <si>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</si>
  <si>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</si>
  <si>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</si>
  <si>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</si>
  <si>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</si>
  <si>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</si>
  <si>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</si>
  <si>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</si>
  <si>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</si>
  <si>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</si>
  <si>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</si>
  <si>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</si>
  <si>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</si>
  <si>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</si>
  <si>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</si>
  <si>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</si>
  <si>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</si>
  <si>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</si>
  <si>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</si>
  <si>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</si>
  <si>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</si>
  <si>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</si>
  <si>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</si>
  <si>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</si>
  <si>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</si>
  <si>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</si>
  <si>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</si>
  <si>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</si>
  <si>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</si>
  <si>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</si>
  <si>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</si>
  <si>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</si>
  <si>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</si>
  <si>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</si>
  <si>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</si>
  <si>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</si>
  <si>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</si>
  <si>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</si>
  <si>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</si>
  <si>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</si>
  <si>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</si>
  <si>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</si>
  <si>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</si>
  <si>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</si>
  <si>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</si>
  <si>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</si>
  <si>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</si>
  <si>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</si>
  <si>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</si>
  <si>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</si>
  <si>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</si>
  <si>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</si>
  <si>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</si>
  <si>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</si>
  <si>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</si>
  <si>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</si>
  <si>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</si>
  <si>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</si>
  <si>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</si>
  <si>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</si>
  <si>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</si>
  <si>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</si>
  <si>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</si>
  <si>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</si>
  <si>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</si>
  <si>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</si>
  <si>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</si>
  <si>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</si>
  <si>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</si>
  <si>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</si>
  <si>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</si>
  <si>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</si>
  <si>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</si>
  <si>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</si>
  <si>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</si>
  <si>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</si>
  <si>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</si>
  <si>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</si>
  <si>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</si>
  <si>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</si>
  <si>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</si>
  <si>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</si>
  <si>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</si>
  <si>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</si>
  <si>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</si>
  <si>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</si>
  <si>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</si>
  <si>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</si>
  <si>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</si>
  <si>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</si>
  <si>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</si>
  <si>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</si>
  <si>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</si>
  <si>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</si>
  <si>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</si>
  <si>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</si>
  <si>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</si>
  <si>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</si>
  <si>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</si>
  <si>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</si>
  <si>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</si>
  <si>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</si>
  <si>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</si>
  <si>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</si>
  <si>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</si>
  <si>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</si>
  <si>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</si>
  <si>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</si>
  <si>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</si>
  <si>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</si>
  <si>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</si>
  <si>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</si>
  <si>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</si>
  <si>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</si>
  <si>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</si>
  <si>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</si>
  <si>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</si>
  <si>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</si>
  <si>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</si>
  <si>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</si>
  <si>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</si>
  <si>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</si>
  <si>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</si>
  <si>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</si>
  <si>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</si>
  <si>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</si>
  <si>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</si>
  <si>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</si>
  <si>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</si>
  <si>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</si>
  <si>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</si>
  <si>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</si>
  <si>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</si>
  <si>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</si>
  <si>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</si>
  <si>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</si>
  <si>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</si>
  <si>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</si>
  <si>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</si>
  <si>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</si>
  <si>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</si>
  <si>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</si>
  <si>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</si>
  <si>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</si>
  <si>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</si>
  <si>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</si>
  <si>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</si>
  <si>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</si>
  <si>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</si>
  <si>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</si>
  <si>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</si>
  <si>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</si>
  <si>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</si>
  <si>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</si>
  <si>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</si>
  <si>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</si>
  <si>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</si>
  <si>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</si>
  <si>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</si>
  <si>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</si>
  <si>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</si>
  <si>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</si>
  <si>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</si>
  <si>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</si>
  <si>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</si>
  <si>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</si>
  <si>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</si>
  <si>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</si>
  <si>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</si>
  <si>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</si>
  <si>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</si>
  <si>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</si>
  <si>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</si>
  <si>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</si>
  <si>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</si>
  <si>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</si>
  <si>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</si>
  <si>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</si>
  <si>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</si>
  <si>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</si>
  <si>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</si>
  <si>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</si>
  <si>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</si>
  <si>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</si>
  <si>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</si>
  <si>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</si>
  <si>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</si>
  <si>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</si>
  <si>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</si>
  <si>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</si>
  <si>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</si>
  <si>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</si>
  <si>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</si>
  <si>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</si>
  <si>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</si>
  <si>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</si>
  <si>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</si>
  <si>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</si>
  <si>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</si>
  <si>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</si>
  <si>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</si>
  <si>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</si>
  <si>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</si>
  <si>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</si>
  <si>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</si>
  <si>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</si>
  <si>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</si>
  <si>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</si>
  <si>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</si>
  <si>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</si>
  <si>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</si>
  <si>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</si>
  <si>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</si>
  <si>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</si>
  <si>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</si>
  <si>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</si>
  <si>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</si>
  <si>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</si>
  <si>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</si>
  <si>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</si>
  <si>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</si>
  <si>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</si>
  <si>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</si>
  <si>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</si>
  <si>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</si>
  <si>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</si>
  <si>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</si>
  <si>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</si>
  <si>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</si>
  <si>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</si>
  <si>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</si>
  <si>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</si>
  <si>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</si>
  <si>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</si>
  <si>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</si>
  <si>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</si>
  <si>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</si>
  <si>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</si>
  <si>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</si>
  <si>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</si>
  <si>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</si>
  <si>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</si>
  <si>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</si>
  <si>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</si>
  <si>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</si>
  <si>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</si>
  <si>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</si>
  <si>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</si>
  <si>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</si>
  <si>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</si>
  <si>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</si>
  <si>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</si>
  <si>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</si>
  <si>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</si>
  <si>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</si>
  <si>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</si>
  <si>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</si>
  <si>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</si>
  <si>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</si>
  <si>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</si>
  <si>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</si>
  <si>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</si>
  <si>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</si>
  <si>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</si>
  <si>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</si>
  <si>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</si>
  <si>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</si>
  <si>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</si>
  <si>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</si>
  <si>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</si>
  <si>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</si>
  <si>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</si>
  <si>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</si>
  <si>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</si>
  <si>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</si>
  <si>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</si>
  <si>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</si>
  <si>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</si>
  <si>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</si>
  <si>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</si>
  <si>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</si>
  <si>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</si>
  <si>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</si>
  <si>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</si>
  <si>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</si>
  <si>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</si>
  <si>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</si>
  <si>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</si>
  <si>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</si>
  <si>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</si>
  <si>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</si>
  <si>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</si>
  <si>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</si>
  <si>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</si>
  <si>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</si>
  <si>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</si>
  <si>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</si>
  <si>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</si>
  <si>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</si>
  <si>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</si>
  <si>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</si>
  <si>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</si>
  <si>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</si>
  <si>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</si>
  <si>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</si>
  <si>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</si>
  <si>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</si>
  <si>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</si>
  <si>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</si>
  <si>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</si>
  <si>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</si>
  <si>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</si>
  <si>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</si>
  <si>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</si>
  <si>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</si>
  <si>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</si>
  <si>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</si>
  <si>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</si>
  <si>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</si>
  <si>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</si>
  <si>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</si>
  <si>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</si>
  <si>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</si>
  <si>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</si>
  <si>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</si>
  <si>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</si>
  <si>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</si>
  <si>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</si>
  <si>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</si>
  <si>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</si>
  <si>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</si>
  <si>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</si>
  <si>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</si>
  <si>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</si>
  <si>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</si>
  <si>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</si>
  <si>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</si>
  <si>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</si>
  <si>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</si>
  <si>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</si>
  <si>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</si>
  <si>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</si>
  <si>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</si>
  <si>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</si>
  <si>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</si>
  <si>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</si>
  <si>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</si>
  <si>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</si>
  <si>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</si>
  <si>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</si>
  <si>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</si>
  <si>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</si>
  <si>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</si>
  <si>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</si>
  <si>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</si>
  <si>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</si>
  <si>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</si>
  <si>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</si>
  <si>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</si>
  <si>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</si>
  <si>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</si>
  <si>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</si>
  <si>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</si>
  <si>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</si>
  <si>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</si>
  <si>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</si>
  <si>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</si>
  <si>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</si>
  <si>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</si>
  <si>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</si>
  <si>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</si>
  <si>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</si>
  <si>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</si>
  <si>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</si>
  <si>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</si>
  <si>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</si>
  <si>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</si>
  <si>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</si>
  <si>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</si>
  <si>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</si>
  <si>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</si>
  <si>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</si>
  <si>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</si>
  <si>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</si>
  <si>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</si>
  <si>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</si>
  <si>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</si>
  <si>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</si>
  <si>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</si>
  <si>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</si>
  <si>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</si>
  <si>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</si>
  <si>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</si>
  <si>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</si>
  <si>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</si>
  <si>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</si>
  <si>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</si>
  <si>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</si>
  <si>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</si>
  <si>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</si>
  <si>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</si>
  <si>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</si>
  <si>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</si>
  <si>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</si>
  <si>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</si>
  <si>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</si>
  <si>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</si>
  <si>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</si>
  <si>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</si>
  <si>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</si>
  <si>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</si>
  <si>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</si>
  <si>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</si>
  <si>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</si>
  <si>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</si>
  <si>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</si>
  <si>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</si>
  <si>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</si>
  <si>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</si>
  <si>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</si>
  <si>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</si>
  <si>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</si>
  <si>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</si>
  <si>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</si>
  <si>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</si>
  <si>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</si>
  <si>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</si>
  <si>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</si>
  <si>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</si>
  <si>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</si>
  <si>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</si>
  <si>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</si>
  <si>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</si>
  <si>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</si>
  <si>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</si>
  <si>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</si>
  <si>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</si>
  <si>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</si>
  <si>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</si>
  <si>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</si>
  <si>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</si>
  <si>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</si>
  <si>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</si>
  <si>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</si>
  <si>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</si>
  <si>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</si>
  <si>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</si>
  <si>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</si>
  <si>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</si>
  <si>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</si>
  <si>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</si>
  <si>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</si>
  <si>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</si>
  <si>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</si>
  <si>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</si>
  <si>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</si>
  <si>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</si>
  <si>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</si>
  <si>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</si>
  <si>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</si>
  <si>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</si>
  <si>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</si>
  <si>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</si>
  <si>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</si>
  <si>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</si>
  <si>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</si>
  <si>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</si>
  <si>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</si>
  <si>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</si>
  <si>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</si>
  <si>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</si>
  <si>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</si>
  <si>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</si>
  <si>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</si>
  <si>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</si>
  <si>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</si>
  <si>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</si>
  <si>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</si>
  <si>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</si>
  <si>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</si>
  <si>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</si>
  <si>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</si>
  <si>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</si>
  <si>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</si>
  <si>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</si>
  <si>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</si>
  <si>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</si>
  <si>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</si>
  <si>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</si>
  <si>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</si>
  <si>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</si>
  <si>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</si>
  <si>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</si>
  <si>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</si>
  <si>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</si>
  <si>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</si>
  <si>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</si>
  <si>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</si>
  <si>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</si>
  <si>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</si>
  <si>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</si>
  <si>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</si>
  <si>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</si>
  <si>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</si>
  <si>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</si>
  <si>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</si>
  <si>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</si>
  <si>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</si>
  <si>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</si>
  <si>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</si>
  <si>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</si>
  <si>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</si>
  <si>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</si>
  <si>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</si>
  <si>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</si>
  <si>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</si>
  <si>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</si>
  <si>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</si>
  <si>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</si>
  <si>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</si>
  <si>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</si>
  <si>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</si>
  <si>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</si>
  <si>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</si>
  <si>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</si>
  <si>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</si>
  <si>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</si>
  <si>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</si>
  <si>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</si>
  <si>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</si>
  <si>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</si>
  <si>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</si>
  <si>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</si>
  <si>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</si>
  <si>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</si>
  <si>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</si>
  <si>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</si>
  <si>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</si>
  <si>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</si>
  <si>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</si>
  <si>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</si>
  <si>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</si>
  <si>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</si>
  <si>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</si>
  <si>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</si>
  <si>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</si>
  <si>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</si>
  <si>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</si>
  <si>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</si>
  <si>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</si>
  <si>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</si>
  <si>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</si>
  <si>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</si>
  <si>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</si>
  <si>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</si>
  <si>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</si>
  <si>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</si>
  <si>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</si>
  <si>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</si>
  <si>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</si>
  <si>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</si>
  <si>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</si>
  <si>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</si>
  <si>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</si>
  <si>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</si>
  <si>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</si>
  <si>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</si>
  <si>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</si>
  <si>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</si>
  <si>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</si>
  <si>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</si>
  <si>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</si>
  <si>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</si>
  <si>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</si>
  <si>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</si>
  <si>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</si>
  <si>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</si>
  <si>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</si>
  <si>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</si>
  <si>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</si>
  <si>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</si>
  <si>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</si>
  <si>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</si>
  <si>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</si>
  <si>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</si>
  <si>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</si>
  <si>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</si>
  <si>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</si>
  <si>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</si>
  <si>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</si>
  <si>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</si>
  <si>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</si>
  <si>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</si>
  <si>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</si>
  <si>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</si>
  <si>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</si>
  <si>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</si>
  <si>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</si>
  <si>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</si>
  <si>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</si>
  <si>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</si>
  <si>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</si>
  <si>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</si>
  <si>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</si>
  <si>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</si>
  <si>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</si>
  <si>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</si>
  <si>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</si>
  <si>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</si>
  <si>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</si>
  <si>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</si>
  <si>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</si>
  <si>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</si>
  <si>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</si>
  <si>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</si>
  <si>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</si>
  <si>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</si>
  <si>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</si>
  <si>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</si>
  <si>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</si>
  <si>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</si>
  <si>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</si>
  <si>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</si>
  <si>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</si>
  <si>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</si>
  <si>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</si>
  <si>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</si>
  <si>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</si>
  <si>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</si>
  <si>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</si>
  <si>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</si>
  <si>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</si>
  <si>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</si>
  <si>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</si>
  <si>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</si>
  <si>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</si>
  <si>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</si>
  <si>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</si>
  <si>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</si>
  <si>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</si>
  <si>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</si>
  <si>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</si>
  <si>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</si>
  <si>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39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</si>
  <si>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</si>
  <si>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</si>
  <si>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</si>
  <si>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</si>
  <si>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</si>
  <si>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</si>
  <si>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</si>
  <si>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</si>
  <si>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ตลาดดิโอโซน วันที่ 1-31 กรกฎาคม  2568</t>
  </si>
  <si>
    <t>สรุปยอดขาย บูธ ตลาดดิโอโซน วันที่ 1-31 กรกฎาคม  2568</t>
  </si>
  <si>
    <t>บูธ  ตลาดดิโอโซน วันที่ 1-31 กรกฎาคม 2568</t>
  </si>
  <si>
    <t>ระบาย</t>
  </si>
  <si>
    <t>มินิบันไก่หยองน้ำสลัด 110 กรัม</t>
  </si>
  <si>
    <t>มินิบันฝอยทองน้ำสลัด  75 กรัม</t>
  </si>
  <si>
    <t>มินิบันไก่หยอง 6 ลูก</t>
  </si>
  <si>
    <t>ครีมฮอร์น วนิลา เนยสด</t>
  </si>
  <si>
    <t>ครีมฮอร์น ใบเตย เนยสด</t>
  </si>
  <si>
    <t>ครีมฮอร์น ช็อกโกแลต เนยสด</t>
  </si>
  <si>
    <t>เค้กกล้วยหอมเชดด้าซีส 55 กรัม</t>
  </si>
  <si>
    <t>ชิฟฟอนสอดไส้ช็อกโกแลต 90 กรัม</t>
  </si>
  <si>
    <t>ชิฟฟอนสอดไส้บลูเบอร์รี่ 90 กรัม</t>
  </si>
  <si>
    <t>ชิฟฟอนสอดไส้มะพร้าว 90 กรัม</t>
  </si>
  <si>
    <t>ชิฟฟอนสอดไส้วนิลา 90 กรัม</t>
  </si>
  <si>
    <t>ชิฟฟอนสอดไส้สตรอว์เบอร์รี่ 90 กรัม</t>
  </si>
  <si>
    <t>หมี่กรอบโบราณ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</si>
</sst>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K217" sqref="K217"/>
      <selection pane="bottomLeft" activeCell="K217" sqref="K217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K217" sqref="K217"/>
      <selection pane="topRight" activeCell="K217" sqref="K217"/>
      <selection pane="bottomLeft" activeCell="K217" sqref="K217"/>
      <selection pane="bottomRight" activeCell="K217" sqref="K217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9"/>
  <sheetViews>
    <sheetView tabSelected="1" zoomScale="70" zoomScaleNormal="70" workbookViewId="0">
      <pane xSplit="10" ySplit="4" topLeftCell="V29" activePane="bottomRight" state="frozen"/>
      <selection activeCell="K217" sqref="K217"/>
      <selection pane="topRight" activeCell="K217" sqref="K217"/>
      <selection pane="bottomLeft" activeCell="K217" sqref="K217"/>
      <selection pane="bottomRight" activeCell="AG50" sqref="AG50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25" style="2" customWidth="1"/>
    <col min="10" max="10" width="13.6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1428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14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35</v>
      </c>
      <c r="G5" s="43">
        <f t="shared" ref="G5:G85" si="0">+E5+F5</f>
        <v>49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5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1150</v>
      </c>
      <c r="N5" s="19"/>
      <c r="O5" s="121">
        <v>18.97</v>
      </c>
      <c r="P5" s="79">
        <f>+K5*O5</f>
        <v>436.30999999999995</v>
      </c>
      <c r="Q5" s="45">
        <v>1</v>
      </c>
      <c r="R5" s="46">
        <f>+'1'!N271</f>
        <v>2055</v>
      </c>
      <c r="S5" s="46">
        <f>+'1'!N276</f>
        <v>590</v>
      </c>
      <c r="T5" s="46">
        <f>+'1'!N274</f>
        <v>0</v>
      </c>
      <c r="U5" s="67">
        <f>+'1'!N272</f>
        <v>0</v>
      </c>
      <c r="V5" s="46">
        <f>+'1'!N275</f>
        <v>0</v>
      </c>
      <c r="W5" s="46">
        <f>+'1'!N273</f>
        <v>405</v>
      </c>
      <c r="X5" s="46">
        <f>+R5-S5-T5-U5-V5-W5</f>
        <v>1060</v>
      </c>
      <c r="Y5" s="46">
        <f>+'1'!N278</f>
        <v>1060</v>
      </c>
      <c r="Z5" s="47">
        <f>+Y5-X5</f>
        <v>0</v>
      </c>
      <c r="AA5" s="47" t="s">
        <v>1364</v>
      </c>
      <c r="AB5" s="47">
        <f>+W5+Y5</f>
        <v>1465</v>
      </c>
      <c r="AC5" s="58">
        <f>+W5+Y5+Z5</f>
        <v>1465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19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80</v>
      </c>
      <c r="G6" s="43">
        <f t="shared" si="0"/>
        <v>99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41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58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5800</v>
      </c>
      <c r="N6" s="19"/>
      <c r="O6" s="121">
        <v>36.43</v>
      </c>
      <c r="P6" s="79">
        <f t="shared" ref="P6:P70" si="2">+K6*O6</f>
        <v>2112.94</v>
      </c>
      <c r="Q6" s="45">
        <v>2</v>
      </c>
      <c r="R6" s="46">
        <f>+'2'!N271</f>
        <v>2875</v>
      </c>
      <c r="S6" s="46">
        <f>+'2'!N276</f>
        <v>1005</v>
      </c>
      <c r="T6" s="46">
        <f>+'2'!N274</f>
        <v>0</v>
      </c>
      <c r="U6" s="67">
        <f>+'2'!N272</f>
        <v>0</v>
      </c>
      <c r="V6" s="46">
        <f>+'2'!N275</f>
        <v>0</v>
      </c>
      <c r="W6" s="46">
        <f>+'2'!N273</f>
        <v>670</v>
      </c>
      <c r="X6" s="46">
        <f>+R6-S6-T6-U6-V6-W6</f>
        <v>1200</v>
      </c>
      <c r="Y6" s="46">
        <f>+'2'!N278</f>
        <v>1200</v>
      </c>
      <c r="Z6" s="47">
        <f t="shared" ref="Z6:Z35" si="3">+Y6-X6</f>
        <v>0</v>
      </c>
      <c r="AA6" s="47" t="s">
        <v>1365</v>
      </c>
      <c r="AB6" s="47">
        <f t="shared" ref="AB6:AB35" si="4">+W6+Y6</f>
        <v>1870</v>
      </c>
      <c r="AC6" s="58">
        <f t="shared" ref="AC6:AC35" si="5">+W6+Y6+Z6</f>
        <v>1870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+'3'!N271</f>
        <v>5220</v>
      </c>
      <c r="S7" s="46">
        <f>+'3'!N276</f>
        <v>1305</v>
      </c>
      <c r="T7" s="46">
        <f>+'3'!N274</f>
        <v>0</v>
      </c>
      <c r="U7" s="46">
        <f>+'3'!N272</f>
        <v>0</v>
      </c>
      <c r="V7" s="46">
        <f>+'3'!N275</f>
        <v>0</v>
      </c>
      <c r="W7" s="46">
        <f>+'3'!N273</f>
        <v>1215</v>
      </c>
      <c r="X7" s="46">
        <f>+R7-S7-T7-U7-V7-W7</f>
        <v>2700</v>
      </c>
      <c r="Y7" s="46">
        <f>+'3'!N278</f>
        <v>2700</v>
      </c>
      <c r="Z7" s="47">
        <f>+Y7-X7</f>
        <v>0</v>
      </c>
      <c r="AA7" s="47" t="s">
        <v>1366</v>
      </c>
      <c r="AB7" s="47">
        <f>+W7+Y7</f>
        <v>3915</v>
      </c>
      <c r="AC7" s="58">
        <f t="shared" si="5"/>
        <v>3915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+'4'!N271</f>
        <v>4080</v>
      </c>
      <c r="S8" s="46">
        <f>+'4'!N276</f>
        <v>1055</v>
      </c>
      <c r="T8" s="46">
        <f>+'4'!N274</f>
        <v>0</v>
      </c>
      <c r="U8" s="46">
        <f>+'4'!N272</f>
        <v>0</v>
      </c>
      <c r="V8" s="46">
        <f>+'4'!N275</f>
        <v>0</v>
      </c>
      <c r="W8" s="46">
        <f>+'4'!N273</f>
        <v>120</v>
      </c>
      <c r="X8" s="46">
        <f t="shared" ref="X8" si="6">+R8-S8-T8-U8-V8-W8</f>
        <v>2905</v>
      </c>
      <c r="Y8" s="46">
        <f>+'4'!N278</f>
        <v>2905</v>
      </c>
      <c r="Z8" s="47">
        <f t="shared" si="3"/>
        <v>0</v>
      </c>
      <c r="AA8" s="98" t="s">
        <v>1367</v>
      </c>
      <c r="AB8" s="47">
        <f t="shared" si="4"/>
        <v>3025</v>
      </c>
      <c r="AC8" s="58">
        <f t="shared" si="5"/>
        <v>3025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+'5'!N271</f>
        <v>5885</v>
      </c>
      <c r="S9" s="46">
        <f>+'5'!N276</f>
        <v>1875</v>
      </c>
      <c r="T9" s="46">
        <f>+'5'!N274</f>
        <v>0</v>
      </c>
      <c r="U9" s="46">
        <f>+'5'!N272</f>
        <v>0</v>
      </c>
      <c r="V9" s="46">
        <f>+'5'!N275</f>
        <v>0</v>
      </c>
      <c r="W9" s="46">
        <f>+'5'!N273</f>
        <v>1805</v>
      </c>
      <c r="X9" s="46">
        <f t="shared" ref="X9:X34" si="7">+R9-S9-T9-U9-V9-W9</f>
        <v>2205</v>
      </c>
      <c r="Y9" s="46">
        <f>+'5'!N278</f>
        <v>2205</v>
      </c>
      <c r="Z9" s="47">
        <f t="shared" si="3"/>
        <v>0</v>
      </c>
      <c r="AA9" s="98" t="s">
        <v>1368</v>
      </c>
      <c r="AB9" s="47">
        <f t="shared" si="4"/>
        <v>4010</v>
      </c>
      <c r="AC9" s="58">
        <f t="shared" si="5"/>
        <v>4010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+'6'!N271</f>
        <v>5135</v>
      </c>
      <c r="S10" s="46">
        <f>+'6'!N276</f>
        <v>1400</v>
      </c>
      <c r="T10" s="46">
        <f>+'6'!N274</f>
        <v>0</v>
      </c>
      <c r="U10" s="46">
        <f>+'6'!N272</f>
        <v>0</v>
      </c>
      <c r="V10" s="46">
        <f>+'6'!N275</f>
        <v>0</v>
      </c>
      <c r="W10" s="46">
        <f>+'6'!N273</f>
        <v>1336</v>
      </c>
      <c r="X10" s="46">
        <f t="shared" si="7"/>
        <v>2399</v>
      </c>
      <c r="Y10" s="46">
        <f>+'6'!N278</f>
        <v>2399</v>
      </c>
      <c r="Z10" s="47">
        <f t="shared" si="3"/>
        <v>0</v>
      </c>
      <c r="AA10" s="99" t="s">
        <v>1369</v>
      </c>
      <c r="AB10" s="47">
        <f t="shared" si="4"/>
        <v>3735</v>
      </c>
      <c r="AC10" s="58">
        <f t="shared" si="5"/>
        <v>3735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8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17</v>
      </c>
      <c r="G11" s="43">
        <f t="shared" si="0"/>
        <v>25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3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7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15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750</v>
      </c>
      <c r="N11" s="19"/>
      <c r="O11" s="121">
        <v>19.36</v>
      </c>
      <c r="P11" s="79">
        <f t="shared" si="2"/>
        <v>290.39999999999998</v>
      </c>
      <c r="Q11" s="45">
        <v>7</v>
      </c>
      <c r="R11" s="46">
        <f>+'7'!N271</f>
        <v>2040</v>
      </c>
      <c r="S11" s="46">
        <f>+'7'!N276</f>
        <v>590</v>
      </c>
      <c r="T11" s="46">
        <f>+'7'!N274</f>
        <v>0</v>
      </c>
      <c r="U11" s="46">
        <f>+'7'!N272</f>
        <v>0</v>
      </c>
      <c r="V11" s="46">
        <f>+'7'!N275</f>
        <v>0</v>
      </c>
      <c r="W11" s="46">
        <f>+'7'!N273</f>
        <v>225</v>
      </c>
      <c r="X11" s="46">
        <f t="shared" si="7"/>
        <v>1225</v>
      </c>
      <c r="Y11" s="46">
        <f>+'7'!N278</f>
        <v>1225</v>
      </c>
      <c r="Z11" s="47">
        <f t="shared" si="3"/>
        <v>0</v>
      </c>
      <c r="AA11" s="47" t="s">
        <v>1363</v>
      </c>
      <c r="AB11" s="47">
        <f t="shared" si="4"/>
        <v>1450</v>
      </c>
      <c r="AC11" s="58">
        <f t="shared" si="5"/>
        <v>1450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+'8'!N271</f>
        <v>4770</v>
      </c>
      <c r="S12" s="46">
        <f>+'8'!N276</f>
        <v>560</v>
      </c>
      <c r="T12" s="46">
        <f>+'8'!N274</f>
        <v>0</v>
      </c>
      <c r="U12" s="46">
        <f>+'8'!N272</f>
        <v>0</v>
      </c>
      <c r="V12" s="46">
        <f>+'8'!N275</f>
        <v>0</v>
      </c>
      <c r="W12" s="46">
        <f>+'8'!N273</f>
        <v>1760</v>
      </c>
      <c r="X12" s="46">
        <f t="shared" si="7"/>
        <v>2450</v>
      </c>
      <c r="Y12" s="46">
        <f>+'8'!N278</f>
        <v>2450</v>
      </c>
      <c r="Z12" s="47">
        <f t="shared" si="3"/>
        <v>0</v>
      </c>
      <c r="AA12" s="47" t="s">
        <v>1364</v>
      </c>
      <c r="AB12" s="47">
        <f t="shared" si="4"/>
        <v>4210</v>
      </c>
      <c r="AC12" s="58">
        <f t="shared" si="5"/>
        <v>4210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+'9'!N271</f>
        <v>1480</v>
      </c>
      <c r="S13" s="46">
        <f>+'9'!N276</f>
        <v>50</v>
      </c>
      <c r="T13" s="46">
        <f>+'9'!N274</f>
        <v>0</v>
      </c>
      <c r="U13" s="46">
        <f>+'9'!N272</f>
        <v>0</v>
      </c>
      <c r="V13" s="46">
        <f>+'9'!N275</f>
        <v>0</v>
      </c>
      <c r="W13" s="46">
        <f>+'9'!N273</f>
        <v>350</v>
      </c>
      <c r="X13" s="46">
        <f>+R13-S13-T13-U13-V13-W13</f>
        <v>1080</v>
      </c>
      <c r="Y13" s="46">
        <f>+'9'!N278</f>
        <v>1080</v>
      </c>
      <c r="Z13" s="47">
        <f t="shared" si="3"/>
        <v>0</v>
      </c>
      <c r="AA13" s="47" t="s">
        <v>1365</v>
      </c>
      <c r="AB13" s="47">
        <f t="shared" si="4"/>
        <v>1430</v>
      </c>
      <c r="AC13" s="58">
        <f t="shared" si="5"/>
        <v>1430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+'10'!N271</f>
        <v>2700</v>
      </c>
      <c r="S14" s="46">
        <f>+'10'!N276</f>
        <v>250</v>
      </c>
      <c r="T14" s="46">
        <f>+'10'!N274</f>
        <v>0</v>
      </c>
      <c r="U14" s="46">
        <f>+'10'!N272</f>
        <v>0</v>
      </c>
      <c r="V14" s="46">
        <f>+'10'!N275</f>
        <v>0</v>
      </c>
      <c r="W14" s="46">
        <f>+'10'!N273</f>
        <v>775</v>
      </c>
      <c r="X14" s="46">
        <f t="shared" si="7"/>
        <v>1675</v>
      </c>
      <c r="Y14" s="46">
        <f>+'10'!N278</f>
        <v>1675</v>
      </c>
      <c r="Z14" s="47">
        <f t="shared" si="3"/>
        <v>0</v>
      </c>
      <c r="AA14" s="47" t="s">
        <v>1366</v>
      </c>
      <c r="AB14" s="47">
        <f t="shared" si="4"/>
        <v>2450</v>
      </c>
      <c r="AC14" s="58">
        <f t="shared" si="5"/>
        <v>2450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10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</v>
      </c>
      <c r="G15" s="43">
        <f t="shared" si="0"/>
        <v>11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11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550</v>
      </c>
      <c r="N15" s="19"/>
      <c r="O15" s="121">
        <v>22.41</v>
      </c>
      <c r="P15" s="79">
        <f t="shared" si="2"/>
        <v>246.51</v>
      </c>
      <c r="Q15" s="45">
        <v>11</v>
      </c>
      <c r="R15" s="46">
        <f>+'11'!N271</f>
        <v>4375</v>
      </c>
      <c r="S15" s="46">
        <f>+'11'!N276</f>
        <v>1730</v>
      </c>
      <c r="T15" s="46">
        <f>+'11'!N274</f>
        <v>0</v>
      </c>
      <c r="U15" s="46">
        <f>+'11'!N272</f>
        <v>0</v>
      </c>
      <c r="V15" s="46">
        <f>+'11'!N275</f>
        <v>0</v>
      </c>
      <c r="W15" s="46">
        <f>+'11'!N273</f>
        <v>1035</v>
      </c>
      <c r="X15" s="46">
        <f t="shared" si="7"/>
        <v>1610</v>
      </c>
      <c r="Y15" s="46">
        <f>+'11'!N278</f>
        <v>1610</v>
      </c>
      <c r="Z15" s="47">
        <f t="shared" si="3"/>
        <v>0</v>
      </c>
      <c r="AA15" s="98" t="s">
        <v>1367</v>
      </c>
      <c r="AB15" s="47">
        <f t="shared" si="4"/>
        <v>2645</v>
      </c>
      <c r="AC15" s="58">
        <f t="shared" si="5"/>
        <v>2645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10</v>
      </c>
      <c r="G16" s="43">
        <f t="shared" si="0"/>
        <v>10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8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2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100</v>
      </c>
      <c r="N16" s="19"/>
      <c r="O16" s="90"/>
      <c r="P16" s="79">
        <f t="shared" si="2"/>
        <v>0</v>
      </c>
      <c r="Q16" s="45">
        <v>12</v>
      </c>
      <c r="R16" s="46">
        <f>+'12'!N271</f>
        <v>2670</v>
      </c>
      <c r="S16" s="46">
        <f>+'12'!N276</f>
        <v>415</v>
      </c>
      <c r="T16" s="46">
        <f>+'12'!N274</f>
        <v>0</v>
      </c>
      <c r="U16" s="67">
        <f>+'12'!N272</f>
        <v>0</v>
      </c>
      <c r="V16" s="46">
        <f>+'12'!N275</f>
        <v>0</v>
      </c>
      <c r="W16" s="46">
        <f>+'12'!N273</f>
        <v>400</v>
      </c>
      <c r="X16" s="46">
        <f t="shared" si="7"/>
        <v>1855</v>
      </c>
      <c r="Y16" s="46">
        <f>+'12'!N278</f>
        <v>1855</v>
      </c>
      <c r="Z16" s="47">
        <f t="shared" si="3"/>
        <v>0</v>
      </c>
      <c r="AA16" s="98" t="s">
        <v>1368</v>
      </c>
      <c r="AB16" s="47">
        <f t="shared" si="4"/>
        <v>2255</v>
      </c>
      <c r="AC16" s="58">
        <f t="shared" si="5"/>
        <v>2255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+'13'!N271</f>
        <v>1860</v>
      </c>
      <c r="S17" s="46">
        <f>+'13'!N276</f>
        <v>350</v>
      </c>
      <c r="T17" s="46">
        <f>+'13'!N274</f>
        <v>0</v>
      </c>
      <c r="U17" s="67">
        <f>+'13'!N272</f>
        <v>0</v>
      </c>
      <c r="V17" s="46">
        <f>+'13'!N275</f>
        <v>0</v>
      </c>
      <c r="W17" s="46">
        <f>+'13'!N273</f>
        <v>750</v>
      </c>
      <c r="X17" s="46">
        <f>+R17-S17-T17-U17-V17-W17</f>
        <v>760</v>
      </c>
      <c r="Y17" s="46">
        <f>+'13'!N278</f>
        <v>760</v>
      </c>
      <c r="Z17" s="47">
        <f t="shared" si="3"/>
        <v>0</v>
      </c>
      <c r="AA17" s="47" t="s">
        <v>1369</v>
      </c>
      <c r="AB17" s="47">
        <f t="shared" si="4"/>
        <v>1510</v>
      </c>
      <c r="AC17" s="58">
        <f t="shared" si="5"/>
        <v>1510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10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18</v>
      </c>
      <c r="G18" s="43">
        <f t="shared" si="0"/>
        <v>28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12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16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800</v>
      </c>
      <c r="N18" s="19"/>
      <c r="O18" s="121">
        <v>19.12</v>
      </c>
      <c r="P18" s="79">
        <f t="shared" si="2"/>
        <v>305.92</v>
      </c>
      <c r="Q18" s="45">
        <v>14</v>
      </c>
      <c r="R18" s="46">
        <f>+'14'!N271</f>
        <v>2035</v>
      </c>
      <c r="S18" s="46">
        <f>+'14'!N276</f>
        <v>635</v>
      </c>
      <c r="T18" s="46">
        <f>+'14'!N274</f>
        <v>0</v>
      </c>
      <c r="U18" s="67">
        <f>+'14'!N272</f>
        <v>0</v>
      </c>
      <c r="V18" s="46">
        <f>+'14'!N275</f>
        <v>0</v>
      </c>
      <c r="W18" s="46">
        <f>+'14'!N273</f>
        <v>350</v>
      </c>
      <c r="X18" s="46">
        <f t="shared" si="7"/>
        <v>1050</v>
      </c>
      <c r="Y18" s="46">
        <f>+'14'!N278</f>
        <v>1050</v>
      </c>
      <c r="Z18" s="47">
        <f t="shared" si="3"/>
        <v>0</v>
      </c>
      <c r="AA18" s="47" t="s">
        <v>1363</v>
      </c>
      <c r="AB18" s="99">
        <f t="shared" si="4"/>
        <v>1400</v>
      </c>
      <c r="AC18" s="58">
        <f t="shared" si="5"/>
        <v>1400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+'15'!N271</f>
        <v>2717</v>
      </c>
      <c r="S19" s="46">
        <f>+'15'!N276</f>
        <v>645</v>
      </c>
      <c r="T19" s="46">
        <f>+'15'!N274</f>
        <v>0</v>
      </c>
      <c r="U19" s="67">
        <f>+'15'!N272</f>
        <v>0</v>
      </c>
      <c r="V19" s="46">
        <f>+'15'!N275</f>
        <v>0</v>
      </c>
      <c r="W19" s="46">
        <f>+'15'!N273</f>
        <v>300</v>
      </c>
      <c r="X19" s="46">
        <f t="shared" si="7"/>
        <v>1772</v>
      </c>
      <c r="Y19" s="46">
        <f>+'15'!N278</f>
        <v>1772</v>
      </c>
      <c r="Z19" s="47">
        <f t="shared" si="3"/>
        <v>0</v>
      </c>
      <c r="AA19" s="47" t="s">
        <v>1364</v>
      </c>
      <c r="AB19" s="47">
        <f t="shared" si="4"/>
        <v>2072</v>
      </c>
      <c r="AC19" s="58">
        <f t="shared" si="5"/>
        <v>2072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5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10</v>
      </c>
      <c r="G20" s="43">
        <f t="shared" si="0"/>
        <v>15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3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5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7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455</v>
      </c>
      <c r="N20" s="19"/>
      <c r="O20" s="90">
        <v>22.25</v>
      </c>
      <c r="P20" s="79">
        <f t="shared" si="2"/>
        <v>155.75</v>
      </c>
      <c r="Q20" s="45">
        <v>16</v>
      </c>
      <c r="R20" s="46">
        <f>+'16'!N271</f>
        <v>1433</v>
      </c>
      <c r="S20" s="46">
        <f>+'16'!N276</f>
        <v>150</v>
      </c>
      <c r="T20" s="46">
        <f>+'16'!N274</f>
        <v>0</v>
      </c>
      <c r="U20" s="67">
        <f>+'16'!N272</f>
        <v>0</v>
      </c>
      <c r="V20" s="46">
        <f>+'16'!N275</f>
        <v>0</v>
      </c>
      <c r="W20" s="46">
        <f>+'16'!N273</f>
        <v>535</v>
      </c>
      <c r="X20" s="46">
        <f t="shared" si="7"/>
        <v>748</v>
      </c>
      <c r="Y20" s="46">
        <f>+'16'!N278</f>
        <v>748</v>
      </c>
      <c r="Z20" s="47">
        <f t="shared" si="3"/>
        <v>0</v>
      </c>
      <c r="AA20" s="47" t="s">
        <v>1365</v>
      </c>
      <c r="AB20" s="47">
        <f t="shared" si="4"/>
        <v>1283</v>
      </c>
      <c r="AC20" s="58">
        <f t="shared" si="5"/>
        <v>1283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7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13</v>
      </c>
      <c r="G21" s="43">
        <f t="shared" si="0"/>
        <v>20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4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8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8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680</v>
      </c>
      <c r="N21" s="19"/>
      <c r="O21" s="90">
        <v>22.85</v>
      </c>
      <c r="P21" s="79">
        <f t="shared" si="2"/>
        <v>182.8</v>
      </c>
      <c r="Q21" s="45">
        <v>17</v>
      </c>
      <c r="R21" s="46">
        <f>+'17'!N271</f>
        <v>1383</v>
      </c>
      <c r="S21" s="46">
        <f>+'17'!N276</f>
        <v>300</v>
      </c>
      <c r="T21" s="46">
        <f>+'17'!N274</f>
        <v>0</v>
      </c>
      <c r="U21" s="67">
        <f>+'17'!N272</f>
        <v>0</v>
      </c>
      <c r="V21" s="46">
        <f>+'17'!N275</f>
        <v>0</v>
      </c>
      <c r="W21" s="46">
        <f>+'17'!N273</f>
        <v>854</v>
      </c>
      <c r="X21" s="46">
        <f t="shared" si="7"/>
        <v>229</v>
      </c>
      <c r="Y21" s="46">
        <f>+'17'!N278</f>
        <v>229</v>
      </c>
      <c r="Z21" s="47">
        <f t="shared" si="3"/>
        <v>0</v>
      </c>
      <c r="AA21" s="47" t="s">
        <v>1366</v>
      </c>
      <c r="AB21" s="47">
        <f t="shared" si="4"/>
        <v>1083</v>
      </c>
      <c r="AC21" s="58">
        <f t="shared" si="5"/>
        <v>1083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24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73</v>
      </c>
      <c r="G22" s="43">
        <f t="shared" si="0"/>
        <v>97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6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41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50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5000</v>
      </c>
      <c r="N22" s="19"/>
      <c r="O22" s="121">
        <v>27.98</v>
      </c>
      <c r="P22" s="79">
        <f t="shared" si="2"/>
        <v>1399</v>
      </c>
      <c r="Q22" s="45">
        <v>18</v>
      </c>
      <c r="R22" s="46">
        <f>+'18'!N271</f>
        <v>7635</v>
      </c>
      <c r="S22" s="46">
        <f>+'18'!N276</f>
        <v>0</v>
      </c>
      <c r="T22" s="46">
        <f>+'18'!N274</f>
        <v>0</v>
      </c>
      <c r="U22" s="67">
        <f>+'18'!N272</f>
        <v>0</v>
      </c>
      <c r="V22" s="46">
        <f>+'18'!N275</f>
        <v>0</v>
      </c>
      <c r="W22" s="46">
        <f>+'18'!N273</f>
        <v>5210</v>
      </c>
      <c r="X22" s="46">
        <f t="shared" si="7"/>
        <v>2425</v>
      </c>
      <c r="Y22" s="46">
        <f>+'18'!N278</f>
        <v>2425</v>
      </c>
      <c r="Z22" s="47">
        <f t="shared" si="3"/>
        <v>0</v>
      </c>
      <c r="AA22" s="98" t="s">
        <v>1367</v>
      </c>
      <c r="AB22" s="47">
        <f t="shared" si="4"/>
        <v>7635</v>
      </c>
      <c r="AC22" s="58">
        <f t="shared" si="5"/>
        <v>7635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+'19'!N271</f>
        <v>2815</v>
      </c>
      <c r="S23" s="46">
        <f>+'19'!N276</f>
        <v>990</v>
      </c>
      <c r="T23" s="46">
        <f>+'19'!N274</f>
        <v>0</v>
      </c>
      <c r="U23" s="67">
        <f>+'19'!N272</f>
        <v>0</v>
      </c>
      <c r="V23" s="46">
        <f>+'19'!N275</f>
        <v>0</v>
      </c>
      <c r="W23" s="46">
        <f>+'19'!N273</f>
        <v>365</v>
      </c>
      <c r="X23" s="46">
        <f t="shared" si="7"/>
        <v>1460</v>
      </c>
      <c r="Y23" s="46">
        <f>+'19'!N278</f>
        <v>1460</v>
      </c>
      <c r="Z23" s="47">
        <f t="shared" si="3"/>
        <v>0</v>
      </c>
      <c r="AA23" s="98" t="s">
        <v>1368</v>
      </c>
      <c r="AB23" s="47">
        <f t="shared" si="4"/>
        <v>1825</v>
      </c>
      <c r="AC23" s="58">
        <f t="shared" si="5"/>
        <v>1825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17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54</v>
      </c>
      <c r="G24" s="43">
        <f t="shared" si="0"/>
        <v>71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5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31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35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3500</v>
      </c>
      <c r="N24" s="19"/>
      <c r="O24" s="121">
        <v>38.659999999999997</v>
      </c>
      <c r="P24" s="79">
        <f t="shared" si="2"/>
        <v>1353.1</v>
      </c>
      <c r="Q24" s="45">
        <v>20</v>
      </c>
      <c r="R24" s="46">
        <f>+'20'!N271</f>
        <v>4175</v>
      </c>
      <c r="S24" s="46">
        <f>+'20'!N276</f>
        <v>705</v>
      </c>
      <c r="T24" s="46">
        <f>+'20'!N274</f>
        <v>0</v>
      </c>
      <c r="U24" s="67">
        <f>+'20'!N272</f>
        <v>0</v>
      </c>
      <c r="V24" s="46">
        <f>+'20'!N275</f>
        <v>0</v>
      </c>
      <c r="W24" s="46">
        <f>+'20'!N273</f>
        <v>200</v>
      </c>
      <c r="X24" s="46">
        <f t="shared" si="7"/>
        <v>3270</v>
      </c>
      <c r="Y24" s="46">
        <f>+'20'!N278</f>
        <v>3270</v>
      </c>
      <c r="Z24" s="47">
        <f t="shared" si="3"/>
        <v>0</v>
      </c>
      <c r="AA24" s="47" t="s">
        <v>1369</v>
      </c>
      <c r="AB24" s="47">
        <f t="shared" si="4"/>
        <v>3470</v>
      </c>
      <c r="AC24" s="58">
        <f t="shared" si="5"/>
        <v>3470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+'21'!N271</f>
        <v>3015</v>
      </c>
      <c r="S25" s="46">
        <f>+'21'!N276</f>
        <v>640</v>
      </c>
      <c r="T25" s="46">
        <f>+'21'!N274</f>
        <v>0</v>
      </c>
      <c r="U25" s="67">
        <f>+'21'!N272</f>
        <v>0</v>
      </c>
      <c r="V25" s="46">
        <f>+'21'!N275</f>
        <v>0</v>
      </c>
      <c r="W25" s="46">
        <f>+'21'!N273</f>
        <v>340</v>
      </c>
      <c r="X25" s="46">
        <f t="shared" si="7"/>
        <v>2035</v>
      </c>
      <c r="Y25" s="46">
        <f>+'21'!N278</f>
        <v>2035</v>
      </c>
      <c r="Z25" s="47">
        <f t="shared" si="3"/>
        <v>0</v>
      </c>
      <c r="AA25" s="47" t="s">
        <v>1363</v>
      </c>
      <c r="AB25" s="47">
        <f t="shared" si="4"/>
        <v>2375</v>
      </c>
      <c r="AC25" s="58">
        <f t="shared" si="5"/>
        <v>2375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+'22'!N271</f>
        <v>2029</v>
      </c>
      <c r="S26" s="46">
        <f>+'22'!N276</f>
        <v>775</v>
      </c>
      <c r="T26" s="46">
        <f>+'22'!N274</f>
        <v>0</v>
      </c>
      <c r="U26" s="67">
        <f>+'22'!N272</f>
        <v>0</v>
      </c>
      <c r="V26" s="46">
        <f>+'22'!N275</f>
        <v>0</v>
      </c>
      <c r="W26" s="46">
        <f>+'22'!N273</f>
        <v>565</v>
      </c>
      <c r="X26" s="46">
        <f t="shared" si="7"/>
        <v>689</v>
      </c>
      <c r="Y26" s="46">
        <f>+'22'!N278</f>
        <v>689</v>
      </c>
      <c r="Z26" s="47">
        <f t="shared" si="3"/>
        <v>0</v>
      </c>
      <c r="AA26" s="47" t="s">
        <v>1364</v>
      </c>
      <c r="AB26" s="47">
        <f t="shared" si="4"/>
        <v>1254</v>
      </c>
      <c r="AC26" s="58">
        <f t="shared" si="5"/>
        <v>1254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+'23'!N271</f>
        <v>2093</v>
      </c>
      <c r="S27" s="46">
        <f>+'23'!N276</f>
        <v>550</v>
      </c>
      <c r="T27" s="46">
        <f>+'23'!N274</f>
        <v>0</v>
      </c>
      <c r="U27" s="67">
        <f>+'23'!N272</f>
        <v>0</v>
      </c>
      <c r="V27" s="46">
        <f>+'23'!N275</f>
        <v>0</v>
      </c>
      <c r="W27" s="46">
        <f>+'23'!N273</f>
        <v>715</v>
      </c>
      <c r="X27" s="46">
        <f>+R27-S27-T27-U27-V27-W27</f>
        <v>828</v>
      </c>
      <c r="Y27" s="46">
        <f>+'23'!N278</f>
        <v>828</v>
      </c>
      <c r="Z27" s="47">
        <f>+Y27-X27</f>
        <v>0</v>
      </c>
      <c r="AA27" s="47" t="s">
        <v>1365</v>
      </c>
      <c r="AB27" s="47">
        <f t="shared" si="4"/>
        <v>1543</v>
      </c>
      <c r="AC27" s="58">
        <f t="shared" si="5"/>
        <v>1543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12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51</v>
      </c>
      <c r="G28" s="43">
        <f t="shared" si="0"/>
        <v>63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4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30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29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2900</v>
      </c>
      <c r="N28" s="19"/>
      <c r="O28" s="121">
        <v>30.86</v>
      </c>
      <c r="P28" s="79">
        <f t="shared" si="2"/>
        <v>894.93999999999994</v>
      </c>
      <c r="Q28" s="45">
        <v>24</v>
      </c>
      <c r="R28" s="46">
        <f>+'24'!N271</f>
        <v>2105</v>
      </c>
      <c r="S28" s="46">
        <f>+'24'!N276</f>
        <v>280</v>
      </c>
      <c r="T28" s="46">
        <f>+'24'!N274</f>
        <v>0</v>
      </c>
      <c r="U28" s="67">
        <f>+'24'!N272</f>
        <v>0</v>
      </c>
      <c r="V28" s="46">
        <f>+'24'!N275</f>
        <v>0</v>
      </c>
      <c r="W28" s="46">
        <f>+'24'!N273</f>
        <v>490</v>
      </c>
      <c r="X28" s="46">
        <f t="shared" si="7"/>
        <v>1335</v>
      </c>
      <c r="Y28" s="46">
        <f>+'24'!N278</f>
        <v>1335</v>
      </c>
      <c r="Z28" s="47">
        <f t="shared" si="3"/>
        <v>0</v>
      </c>
      <c r="AA28" s="47" t="s">
        <v>1366</v>
      </c>
      <c r="AB28" s="47">
        <f t="shared" si="4"/>
        <v>1825</v>
      </c>
      <c r="AC28" s="58">
        <f t="shared" si="5"/>
        <v>1825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5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20</v>
      </c>
      <c r="G29" s="43">
        <f t="shared" si="0"/>
        <v>25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11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10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4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400</v>
      </c>
      <c r="N29" s="19"/>
      <c r="O29" s="121">
        <v>27.24</v>
      </c>
      <c r="P29" s="79">
        <f t="shared" si="2"/>
        <v>108.96</v>
      </c>
      <c r="Q29" s="45">
        <v>25</v>
      </c>
      <c r="R29" s="46">
        <f>+'25'!N271</f>
        <v>2105</v>
      </c>
      <c r="S29" s="46">
        <f>+'25'!N276</f>
        <v>525</v>
      </c>
      <c r="T29" s="46">
        <f>+'25'!N274</f>
        <v>0</v>
      </c>
      <c r="U29" s="67">
        <f>+'25'!N272</f>
        <v>0</v>
      </c>
      <c r="V29" s="46">
        <f>+'25'!N275</f>
        <v>0</v>
      </c>
      <c r="W29" s="46">
        <f>+'25'!N273</f>
        <v>490</v>
      </c>
      <c r="X29" s="46">
        <f t="shared" si="7"/>
        <v>1090</v>
      </c>
      <c r="Y29" s="46">
        <f>+'25'!N278</f>
        <v>1090</v>
      </c>
      <c r="Z29" s="47">
        <f t="shared" si="3"/>
        <v>0</v>
      </c>
      <c r="AA29" s="98" t="s">
        <v>1367</v>
      </c>
      <c r="AB29" s="47">
        <f t="shared" si="4"/>
        <v>1580</v>
      </c>
      <c r="AC29" s="58">
        <f t="shared" si="5"/>
        <v>1580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+'26'!N271</f>
        <v>3500</v>
      </c>
      <c r="S30" s="46">
        <f>+'26'!N276</f>
        <v>380</v>
      </c>
      <c r="T30" s="46">
        <f>+'26'!N274</f>
        <v>0</v>
      </c>
      <c r="U30" s="67">
        <f>+'26'!N272</f>
        <v>0</v>
      </c>
      <c r="V30" s="46">
        <f>+'26'!N275</f>
        <v>0</v>
      </c>
      <c r="W30" s="46">
        <f>+'26'!N273</f>
        <v>1195</v>
      </c>
      <c r="X30" s="46">
        <f t="shared" si="7"/>
        <v>1925</v>
      </c>
      <c r="Y30" s="46">
        <f>+'26'!N278</f>
        <v>1925</v>
      </c>
      <c r="Z30" s="47">
        <f t="shared" si="3"/>
        <v>0</v>
      </c>
      <c r="AA30" s="98" t="s">
        <v>1368</v>
      </c>
      <c r="AB30" s="47">
        <f t="shared" si="4"/>
        <v>3120</v>
      </c>
      <c r="AC30" s="58">
        <f t="shared" si="5"/>
        <v>3120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79</v>
      </c>
      <c r="G31" s="43">
        <f t="shared" si="0"/>
        <v>89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35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54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5400</v>
      </c>
      <c r="N31" s="19"/>
      <c r="O31" s="121">
        <v>34.64</v>
      </c>
      <c r="P31" s="79">
        <f t="shared" si="2"/>
        <v>1870.56</v>
      </c>
      <c r="Q31" s="45">
        <v>27</v>
      </c>
      <c r="R31" s="46">
        <f>+'27'!N271</f>
        <v>2875</v>
      </c>
      <c r="S31" s="46">
        <f>+'27'!N276</f>
        <v>200</v>
      </c>
      <c r="T31" s="46">
        <f>+'27'!N274</f>
        <v>0</v>
      </c>
      <c r="U31" s="67">
        <f>+'27'!N272</f>
        <v>0</v>
      </c>
      <c r="V31" s="46">
        <f>+'27'!N275</f>
        <v>0</v>
      </c>
      <c r="W31" s="46">
        <f>+'27'!N273</f>
        <v>830</v>
      </c>
      <c r="X31" s="46">
        <f t="shared" si="7"/>
        <v>1845</v>
      </c>
      <c r="Y31" s="46">
        <f>+'27'!N278</f>
        <v>1845</v>
      </c>
      <c r="Z31" s="47">
        <f t="shared" si="3"/>
        <v>0</v>
      </c>
      <c r="AA31" s="47" t="s">
        <v>1369</v>
      </c>
      <c r="AB31" s="47">
        <f t="shared" si="4"/>
        <v>2675</v>
      </c>
      <c r="AC31" s="58">
        <f t="shared" si="5"/>
        <v>2675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13</v>
      </c>
      <c r="G32" s="43">
        <f t="shared" si="0"/>
        <v>16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13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1690</v>
      </c>
      <c r="N32" s="19"/>
      <c r="O32" s="90">
        <v>46.37</v>
      </c>
      <c r="P32" s="79">
        <f t="shared" si="2"/>
        <v>602.80999999999995</v>
      </c>
      <c r="Q32" s="45">
        <v>28</v>
      </c>
      <c r="R32" s="46">
        <f>+'28'!N271</f>
        <v>2395</v>
      </c>
      <c r="S32" s="46">
        <f>+'28'!N276</f>
        <v>160</v>
      </c>
      <c r="T32" s="46">
        <f>+'28'!N274</f>
        <v>0</v>
      </c>
      <c r="U32" s="67">
        <f>+'28'!N272</f>
        <v>0</v>
      </c>
      <c r="V32" s="46">
        <f>+'28'!N275</f>
        <v>0</v>
      </c>
      <c r="W32" s="46">
        <f>+'28'!N273</f>
        <v>670</v>
      </c>
      <c r="X32" s="46">
        <f t="shared" si="7"/>
        <v>1565</v>
      </c>
      <c r="Y32" s="46">
        <f>+'28'!N278</f>
        <v>1565</v>
      </c>
      <c r="Z32" s="47">
        <f t="shared" si="3"/>
        <v>0</v>
      </c>
      <c r="AA32" s="47" t="s">
        <v>1363</v>
      </c>
      <c r="AB32" s="47">
        <f t="shared" si="4"/>
        <v>2235</v>
      </c>
      <c r="AC32" s="58">
        <f t="shared" si="5"/>
        <v>2235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+'29'!N271</f>
        <v>2785</v>
      </c>
      <c r="S33" s="46">
        <f>+'29'!N276</f>
        <v>310</v>
      </c>
      <c r="T33" s="46">
        <f>+'28'!N274</f>
        <v>0</v>
      </c>
      <c r="U33" s="67">
        <f>+'29'!N272</f>
        <v>0</v>
      </c>
      <c r="V33" s="46">
        <f>+'29'!N275</f>
        <v>0</v>
      </c>
      <c r="W33" s="46">
        <f>+'29'!N273</f>
        <v>1050</v>
      </c>
      <c r="X33" s="46">
        <f t="shared" ref="X33" si="8">+R33-S33-T33-U33-V33-W33</f>
        <v>1425</v>
      </c>
      <c r="Y33" s="46">
        <f>+'29'!N278</f>
        <v>1425</v>
      </c>
      <c r="Z33" s="47">
        <f t="shared" ref="Z33" si="9">+Y33-X33</f>
        <v>0</v>
      </c>
      <c r="AA33" s="47" t="s">
        <v>1364</v>
      </c>
      <c r="AB33" s="47">
        <f t="shared" si="4"/>
        <v>2475</v>
      </c>
      <c r="AC33" s="58">
        <f t="shared" si="5"/>
        <v>2475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+'30'!N271</f>
        <v>1985</v>
      </c>
      <c r="S34" s="46">
        <f>+'30'!N276</f>
        <v>620</v>
      </c>
      <c r="T34" s="46">
        <f>+'30'!N274</f>
        <v>0</v>
      </c>
      <c r="U34" s="67">
        <f>+'30'!N272</f>
        <v>0</v>
      </c>
      <c r="V34" s="46">
        <f>+'30'!N275</f>
        <v>0</v>
      </c>
      <c r="W34" s="46">
        <f>+'30'!N273</f>
        <v>320</v>
      </c>
      <c r="X34" s="46">
        <f t="shared" si="7"/>
        <v>1045</v>
      </c>
      <c r="Y34" s="46">
        <f>+'30'!N278</f>
        <v>1045</v>
      </c>
      <c r="Z34" s="47">
        <f t="shared" si="3"/>
        <v>0</v>
      </c>
      <c r="AA34" s="47" t="s">
        <v>1365</v>
      </c>
      <c r="AB34" s="47">
        <f t="shared" si="4"/>
        <v>1365</v>
      </c>
      <c r="AC34" s="58">
        <f t="shared" si="5"/>
        <v>1365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4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11</v>
      </c>
      <c r="G35" s="43">
        <f t="shared" si="0"/>
        <v>15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1300</v>
      </c>
      <c r="N35" s="19"/>
      <c r="O35" s="90">
        <v>40.799999999999997</v>
      </c>
      <c r="P35" s="79">
        <f t="shared" si="2"/>
        <v>408</v>
      </c>
      <c r="Q35" s="45">
        <v>31</v>
      </c>
      <c r="R35" s="46">
        <f>+'31.'!N271</f>
        <v>1920</v>
      </c>
      <c r="S35" s="46">
        <f>+'31.'!N276</f>
        <v>485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+'31.'!N273</f>
        <v>630</v>
      </c>
      <c r="X35" s="46">
        <f>+R35-S35-T35-U35-V35-W35</f>
        <v>805</v>
      </c>
      <c r="Y35" s="46">
        <f>+'31.'!N278</f>
        <v>805</v>
      </c>
      <c r="Z35" s="47">
        <f t="shared" si="3"/>
        <v>0</v>
      </c>
      <c r="AA35" s="47" t="s">
        <v>1366</v>
      </c>
      <c r="AB35" s="47">
        <f t="shared" si="4"/>
        <v>1435</v>
      </c>
      <c r="AC35" s="58">
        <f t="shared" si="5"/>
        <v>1435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94145</v>
      </c>
      <c r="S36" s="48">
        <f t="shared" si="10"/>
        <v>19525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25955</v>
      </c>
      <c r="X36" s="48">
        <f t="shared" si="10"/>
        <v>48665</v>
      </c>
      <c r="Y36" s="48">
        <f t="shared" si="10"/>
        <v>48665</v>
      </c>
      <c r="Z36" s="48">
        <f t="shared" si="10"/>
        <v>0</v>
      </c>
      <c r="AA36" s="48">
        <f t="shared" si="10"/>
        <v>0</v>
      </c>
      <c r="AB36" s="48">
        <f>SUM(AB5:AB35)</f>
        <v>74620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5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45</v>
      </c>
      <c r="G39" s="43">
        <f t="shared" si="0"/>
        <v>50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8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42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2100</v>
      </c>
      <c r="N39" s="19"/>
      <c r="O39" s="90">
        <v>27.84</v>
      </c>
      <c r="P39" s="79">
        <f t="shared" si="2"/>
        <v>1169.28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6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41</v>
      </c>
      <c r="G40" s="43">
        <f t="shared" si="0"/>
        <v>47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17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1500</v>
      </c>
      <c r="N40" s="19"/>
      <c r="O40" s="90">
        <v>27.12</v>
      </c>
      <c r="P40" s="79">
        <f t="shared" si="2"/>
        <v>813.6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8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24</v>
      </c>
      <c r="G41" s="43">
        <f t="shared" si="0"/>
        <v>32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9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23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1150</v>
      </c>
      <c r="N41" s="19"/>
      <c r="O41" s="90">
        <v>15.42</v>
      </c>
      <c r="P41" s="79">
        <f t="shared" si="2"/>
        <v>354.66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9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13</v>
      </c>
      <c r="G46" s="43">
        <f t="shared" si="0"/>
        <v>22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3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10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9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450</v>
      </c>
      <c r="N46" s="19"/>
      <c r="O46" s="121">
        <v>17.78</v>
      </c>
      <c r="P46" s="79">
        <f t="shared" si="2"/>
        <v>160.02000000000001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9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13</v>
      </c>
      <c r="G47" s="43">
        <f t="shared" si="0"/>
        <v>22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2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10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500</v>
      </c>
      <c r="N47" s="19"/>
      <c r="O47" s="121">
        <v>17.989999999999998</v>
      </c>
      <c r="P47" s="79">
        <f t="shared" si="2"/>
        <v>179.89999999999998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10</v>
      </c>
      <c r="G48" s="43">
        <f t="shared" si="0"/>
        <v>20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7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13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650</v>
      </c>
      <c r="N48" s="19"/>
      <c r="O48" s="121">
        <v>18.32</v>
      </c>
      <c r="P48" s="79">
        <f t="shared" si="2"/>
        <v>238.16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10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9</v>
      </c>
      <c r="G49" s="43">
        <f t="shared" si="0"/>
        <v>19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750</v>
      </c>
      <c r="N49" s="19"/>
      <c r="O49" s="121">
        <v>20.059999999999999</v>
      </c>
      <c r="P49" s="79">
        <f t="shared" si="2"/>
        <v>300.89999999999998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11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12</v>
      </c>
      <c r="G50" s="43">
        <f t="shared" si="0"/>
        <v>23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1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6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800</v>
      </c>
      <c r="N50" s="19"/>
      <c r="O50" s="121">
        <v>20.32</v>
      </c>
      <c r="P50" s="79">
        <f t="shared" si="2"/>
        <v>325.12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8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10</v>
      </c>
      <c r="G53" s="43">
        <f t="shared" si="0"/>
        <v>18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7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11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550</v>
      </c>
      <c r="N53" s="19"/>
      <c r="O53" s="121">
        <v>16.37</v>
      </c>
      <c r="P53" s="79">
        <f t="shared" si="2"/>
        <v>180.07000000000002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4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6</v>
      </c>
      <c r="G55" s="43">
        <f t="shared" si="0"/>
        <v>10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3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7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840</v>
      </c>
      <c r="N55" s="19"/>
      <c r="O55" s="121">
        <v>25.99</v>
      </c>
      <c r="P55" s="79">
        <f t="shared" si="2"/>
        <v>181.92999999999998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5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6</v>
      </c>
      <c r="G56" s="43">
        <f t="shared" si="0"/>
        <v>11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7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4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480</v>
      </c>
      <c r="N56" s="19"/>
      <c r="O56" s="121">
        <v>28.31</v>
      </c>
      <c r="P56" s="79">
        <f t="shared" si="2"/>
        <v>113.24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4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9</v>
      </c>
      <c r="G57" s="43">
        <f t="shared" si="0"/>
        <v>13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1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9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360</v>
      </c>
      <c r="N57" s="19"/>
      <c r="O57" s="121">
        <v>31.29</v>
      </c>
      <c r="P57" s="79">
        <f t="shared" si="2"/>
        <v>93.87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3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9</v>
      </c>
      <c r="G58" s="43">
        <f t="shared" si="0"/>
        <v>12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1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9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121">
        <v>31.07</v>
      </c>
      <c r="P58" s="79">
        <f t="shared" si="2"/>
        <v>62.14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3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10</v>
      </c>
      <c r="G59" s="43">
        <f t="shared" si="0"/>
        <v>13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1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5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7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840</v>
      </c>
      <c r="N59" s="19"/>
      <c r="O59" s="121">
        <v>29.83</v>
      </c>
      <c r="P59" s="79">
        <f t="shared" si="2"/>
        <v>208.81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9</v>
      </c>
      <c r="G62" s="43">
        <f t="shared" si="0"/>
        <v>12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5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6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720</v>
      </c>
      <c r="N62" s="19"/>
      <c r="O62" s="121">
        <v>26.69</v>
      </c>
      <c r="P62" s="79">
        <f t="shared" si="2"/>
        <v>160.14000000000001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5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10</v>
      </c>
      <c r="G64" s="43">
        <f t="shared" si="0"/>
        <v>15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3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12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600</v>
      </c>
      <c r="N64" s="19"/>
      <c r="O64" s="90">
        <v>23.69</v>
      </c>
      <c r="P64" s="79">
        <f t="shared" si="2"/>
        <v>284.28000000000003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5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11</v>
      </c>
      <c r="G65" s="43">
        <f t="shared" si="0"/>
        <v>16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3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13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650</v>
      </c>
      <c r="N65" s="19"/>
      <c r="O65" s="90">
        <v>22.49</v>
      </c>
      <c r="P65" s="79">
        <f t="shared" si="2"/>
        <v>292.37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5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11</v>
      </c>
      <c r="G66" s="43">
        <f t="shared" si="0"/>
        <v>16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3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13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650</v>
      </c>
      <c r="N66" s="19"/>
      <c r="O66" s="90">
        <v>23.12</v>
      </c>
      <c r="P66" s="79">
        <f t="shared" si="2"/>
        <v>300.56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8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35</v>
      </c>
      <c r="G74" s="43">
        <f t="shared" si="0"/>
        <v>43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1900</v>
      </c>
      <c r="N74" s="19"/>
      <c r="O74" s="90">
        <v>17.09</v>
      </c>
      <c r="P74" s="79">
        <f t="shared" si="12"/>
        <v>649.41999999999996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10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45</v>
      </c>
      <c r="G77" s="43">
        <f t="shared" si="0"/>
        <v>55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5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15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35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1750</v>
      </c>
      <c r="N77" s="19"/>
      <c r="O77" s="90">
        <v>25.15</v>
      </c>
      <c r="P77" s="79">
        <f t="shared" si="12"/>
        <v>880.25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2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20</v>
      </c>
      <c r="G80" s="43">
        <f t="shared" si="0"/>
        <v>22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6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16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880</v>
      </c>
      <c r="N80" s="19"/>
      <c r="O80" s="90">
        <v>14.35</v>
      </c>
      <c r="P80" s="79">
        <f t="shared" si="12"/>
        <v>229.6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2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26</v>
      </c>
      <c r="G81" s="43">
        <f t="shared" si="0"/>
        <v>28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11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17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935</v>
      </c>
      <c r="N81" s="19"/>
      <c r="O81" s="90">
        <v>11.58</v>
      </c>
      <c r="P81" s="79">
        <f t="shared" si="12"/>
        <v>196.86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5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54</v>
      </c>
      <c r="G110" s="43">
        <f t="shared" si="13"/>
        <v>59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12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47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5640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3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28</v>
      </c>
      <c r="G111" s="43">
        <f t="shared" si="13"/>
        <v>31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7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24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6000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9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8</v>
      </c>
      <c r="G112" s="43">
        <f t="shared" si="13"/>
        <v>17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4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400</v>
      </c>
      <c r="N112" s="19"/>
      <c r="O112" s="121">
        <v>34.25</v>
      </c>
      <c r="P112" s="79">
        <f t="shared" si="12"/>
        <v>137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21">
        <v>22.55</v>
      </c>
      <c r="P113" s="79">
        <f t="shared" si="12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9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37</v>
      </c>
      <c r="G115" s="43">
        <f t="shared" si="13"/>
        <v>46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20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1560</v>
      </c>
      <c r="N115" s="19"/>
      <c r="O115" s="90">
        <v>23.61</v>
      </c>
      <c r="P115" s="79">
        <f t="shared" si="12"/>
        <v>613.86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7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13"/>
        <v>12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8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4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400</v>
      </c>
      <c r="N116" s="19"/>
      <c r="O116" s="90">
        <v>13.03</v>
      </c>
      <c r="P116" s="79">
        <f t="shared" si="12"/>
        <v>52.12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10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7</v>
      </c>
      <c r="G125" s="43">
        <f t="shared" si="13"/>
        <v>17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10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7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350</v>
      </c>
      <c r="N125" s="19"/>
      <c r="O125" s="90">
        <v>33</v>
      </c>
      <c r="P125" s="79">
        <f t="shared" si="12"/>
        <v>231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12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79</v>
      </c>
      <c r="G131" s="43">
        <f t="shared" si="13"/>
        <v>91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10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81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4050</v>
      </c>
      <c r="N131" s="19"/>
      <c r="O131" s="90">
        <v>9.91</v>
      </c>
      <c r="P131" s="79">
        <f t="shared" si="12"/>
        <v>802.71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4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4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4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240</v>
      </c>
      <c r="N132" s="19"/>
      <c r="O132" s="90">
        <v>16.690000000000001</v>
      </c>
      <c r="P132" s="79">
        <f t="shared" si="12"/>
        <v>66.760000000000005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13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48</v>
      </c>
      <c r="G133" s="43">
        <f t="shared" si="13"/>
        <v>61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22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39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1950</v>
      </c>
      <c r="N133" s="19"/>
      <c r="O133" s="90">
        <v>24.21</v>
      </c>
      <c r="P133" s="79">
        <f t="shared" si="12"/>
        <v>944.19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9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6</v>
      </c>
      <c r="G175" s="43">
        <f t="shared" si="18"/>
        <v>15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10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5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250</v>
      </c>
      <c r="N175" s="19"/>
      <c r="O175" s="121">
        <v>23.02</v>
      </c>
      <c r="P175" s="79">
        <f t="shared" si="19"/>
        <v>115.1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7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7</v>
      </c>
      <c r="G178" s="43">
        <f t="shared" si="18"/>
        <v>14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14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2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</v>
      </c>
      <c r="G185" s="43">
        <f t="shared" si="18"/>
        <v>4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4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8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9</v>
      </c>
      <c r="G193" s="43">
        <f t="shared" si="18"/>
        <v>17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12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5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300</v>
      </c>
      <c r="N193" s="19"/>
      <c r="O193" s="90">
        <v>38</v>
      </c>
      <c r="P193" s="79">
        <f t="shared" si="19"/>
        <v>190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4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7</v>
      </c>
      <c r="G194" s="43">
        <f t="shared" si="18"/>
        <v>11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2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9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1080</v>
      </c>
      <c r="N194" s="19"/>
      <c r="O194" s="90">
        <v>73</v>
      </c>
      <c r="P194" s="79">
        <f t="shared" si="19"/>
        <v>657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6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7</v>
      </c>
      <c r="G198" s="43">
        <f t="shared" si="18"/>
        <v>13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1" si="23">E198+F198-H198-K198-I198</f>
        <v>5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8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1200</v>
      </c>
      <c r="N198" s="19"/>
      <c r="O198" s="90">
        <v>64.38</v>
      </c>
      <c r="P198" s="79">
        <f t="shared" si="19"/>
        <v>515.04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2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2</v>
      </c>
      <c r="G205" s="43">
        <f t="shared" si="18"/>
        <v>4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4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0">
        <v>40</v>
      </c>
      <c r="P205" s="79">
        <f t="shared" si="19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4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25</v>
      </c>
      <c r="G209" s="43">
        <f t="shared" si="18"/>
        <v>29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8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21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2520</v>
      </c>
      <c r="N209" s="19"/>
      <c r="O209" s="90">
        <v>83</v>
      </c>
      <c r="P209" s="79">
        <f t="shared" si="19"/>
        <v>1743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7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141</v>
      </c>
      <c r="G216" s="43">
        <f t="shared" si="25"/>
        <v>141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135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6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60</v>
      </c>
      <c r="N216" s="19"/>
      <c r="O216" s="90">
        <v>9</v>
      </c>
      <c r="P216" s="79">
        <f t="shared" si="19"/>
        <v>54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600</v>
      </c>
      <c r="G224" s="43">
        <f t="shared" si="25"/>
        <v>600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600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8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200</v>
      </c>
      <c r="G227" s="43">
        <f t="shared" si="25"/>
        <v>200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200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5000</v>
      </c>
      <c r="N227" s="19"/>
      <c r="O227" s="90">
        <v>20.36</v>
      </c>
      <c r="P227" s="79">
        <f t="shared" si="26"/>
        <v>4072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2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25</v>
      </c>
      <c r="G248" s="43">
        <f t="shared" si="25"/>
        <v>27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8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19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950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3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26</v>
      </c>
      <c r="G249" s="43">
        <f t="shared" si="25"/>
        <v>29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12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17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850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556</v>
      </c>
      <c r="G252" s="43">
        <f t="shared" si="25"/>
        <v>556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6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550</v>
      </c>
      <c r="L252" s="20">
        <v>27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8250</v>
      </c>
      <c r="N252" s="17" t="s">
        <v>1430</v>
      </c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55</v>
      </c>
      <c r="G253" s="43">
        <f t="shared" si="25"/>
        <v>55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6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49</v>
      </c>
      <c r="L253" s="20">
        <v>27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735</v>
      </c>
      <c r="N253" s="17" t="s">
        <v>1430</v>
      </c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10</v>
      </c>
      <c r="G254" s="43">
        <f t="shared" si="25"/>
        <v>10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10</v>
      </c>
      <c r="L254" s="20">
        <v>60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600</v>
      </c>
      <c r="N254" s="17" t="s">
        <v>1430</v>
      </c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10</v>
      </c>
      <c r="G255" s="43">
        <f t="shared" si="25"/>
        <v>10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10</v>
      </c>
      <c r="L255" s="20">
        <v>60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600</v>
      </c>
      <c r="N255" s="17" t="s">
        <v>1430</v>
      </c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10</v>
      </c>
      <c r="G256" s="43">
        <f t="shared" si="25"/>
        <v>10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10</v>
      </c>
      <c r="L256" s="20">
        <v>60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600</v>
      </c>
      <c r="N256" s="17" t="s">
        <v>1430</v>
      </c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>
        <v>20059085</v>
      </c>
      <c r="C257" s="19" t="s">
        <v>1437</v>
      </c>
      <c r="D257" s="10" t="s">
        <v>434</v>
      </c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50</v>
      </c>
      <c r="G257" s="43">
        <f t="shared" si="25"/>
        <v>50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50</v>
      </c>
      <c r="L257" s="20">
        <v>10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500</v>
      </c>
      <c r="N257" s="17" t="s">
        <v>1430</v>
      </c>
      <c r="O257" s="90"/>
      <c r="P257" s="79">
        <f t="shared" ref="P257:P26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>
        <v>3000000</v>
      </c>
      <c r="C258" s="19" t="s">
        <v>1438</v>
      </c>
      <c r="D258" s="10" t="s">
        <v>434</v>
      </c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3</v>
      </c>
      <c r="G258" s="43">
        <f t="shared" si="25"/>
        <v>3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1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2</v>
      </c>
      <c r="L258" s="20">
        <v>29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58</v>
      </c>
      <c r="N258" s="17" t="s">
        <v>1430</v>
      </c>
      <c r="O258" s="90"/>
      <c r="P258" s="79">
        <f t="shared" si="30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>
        <v>3000001</v>
      </c>
      <c r="C259" s="19" t="s">
        <v>1439</v>
      </c>
      <c r="D259" s="10" t="s">
        <v>434</v>
      </c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2</v>
      </c>
      <c r="G259" s="43">
        <f t="shared" si="25"/>
        <v>2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3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2</v>
      </c>
      <c r="L259" s="20">
        <v>29</v>
      </c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58</v>
      </c>
      <c r="N259" s="17" t="s">
        <v>1430</v>
      </c>
      <c r="O259" s="90"/>
      <c r="P259" s="79">
        <f t="shared" si="30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>
        <v>3000002</v>
      </c>
      <c r="C260" s="19" t="s">
        <v>1440</v>
      </c>
      <c r="D260" s="10" t="s">
        <v>434</v>
      </c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3</v>
      </c>
      <c r="G260" s="43">
        <f t="shared" si="25"/>
        <v>3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23"/>
        <v>1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2</v>
      </c>
      <c r="L260" s="20">
        <v>29</v>
      </c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58</v>
      </c>
      <c r="N260" s="17" t="s">
        <v>1430</v>
      </c>
      <c r="O260" s="90"/>
      <c r="P260" s="79">
        <f t="shared" si="30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>
        <v>3000003</v>
      </c>
      <c r="C261" s="19" t="s">
        <v>1441</v>
      </c>
      <c r="D261" s="10" t="s">
        <v>434</v>
      </c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3</v>
      </c>
      <c r="G261" s="43">
        <f t="shared" si="25"/>
        <v>3</v>
      </c>
      <c r="H261" s="78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6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si="23"/>
        <v>1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2</v>
      </c>
      <c r="L261" s="20">
        <v>29</v>
      </c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58</v>
      </c>
      <c r="N261" s="17" t="s">
        <v>1430</v>
      </c>
      <c r="O261" s="90"/>
      <c r="P261" s="79">
        <f t="shared" si="30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>
        <v>3000004</v>
      </c>
      <c r="C262" s="19" t="s">
        <v>1442</v>
      </c>
      <c r="D262" s="10" t="s">
        <v>434</v>
      </c>
      <c r="E262" s="46">
        <f>+ยกมา!J262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2</v>
      </c>
      <c r="G262" s="43">
        <f t="shared" si="25"/>
        <v>2</v>
      </c>
      <c r="H262" s="78">
        <f>+'1'!H262+'2'!H262+'3'!H262+'4'!H262+'5'!H262+'6'!H262+'7'!H262+'8'!H262+'9'!H262+'10'!H262+'11'!H262+'12'!H262+'13'!H262+'14'!H262+'15'!H262+'16'!H262+'17'!H262+'18'!H262+'19'!H262+'20'!H262+'21'!H262+'22'!H262+'23'!H262+'24'!H262+'25'!H262+'26'!H262+'27'!H262+'28'!H262+'29'!H262+'30'!H262+'31.'!H262</f>
        <v>0</v>
      </c>
      <c r="I262" s="76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43">
        <f t="shared" ref="J262:J267" si="31">E262+F262-H262-K262-I262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2</v>
      </c>
      <c r="L262" s="20">
        <v>29</v>
      </c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58</v>
      </c>
      <c r="N262" s="17" t="s">
        <v>1430</v>
      </c>
      <c r="O262" s="90"/>
      <c r="P262" s="79">
        <f t="shared" si="30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/>
      <c r="C263" s="19" t="s">
        <v>192</v>
      </c>
      <c r="D263" s="10" t="s">
        <v>449</v>
      </c>
      <c r="E263" s="46">
        <f>+ยกมา!J263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6</v>
      </c>
      <c r="G263" s="43">
        <f t="shared" si="25"/>
        <v>6</v>
      </c>
      <c r="H263" s="78">
        <f>+'1'!H263+'2'!H263+'3'!H263+'4'!H263+'5'!H263+'6'!H263+'7'!H263+'8'!H263+'9'!H263+'10'!H263+'11'!H263+'12'!H263+'13'!H263+'14'!H263+'15'!H263+'16'!H263+'17'!H263+'18'!H263+'19'!H263+'20'!H263+'21'!H263+'22'!H263+'23'!H263+'24'!H263+'25'!H263+'26'!H263+'27'!H263+'28'!H263+'29'!H263+'30'!H263+'31.'!H263</f>
        <v>0</v>
      </c>
      <c r="I263" s="76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43">
        <f t="shared" si="31"/>
        <v>6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20">
        <v>10</v>
      </c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0</v>
      </c>
      <c r="N263" s="17"/>
      <c r="O263" s="90"/>
      <c r="P263" s="79">
        <f t="shared" si="30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x14ac:dyDescent="0.55000000000000004">
      <c r="A264" s="10"/>
      <c r="B264" s="10">
        <v>1100044</v>
      </c>
      <c r="C264" s="19" t="s">
        <v>1443</v>
      </c>
      <c r="D264" s="10" t="s">
        <v>434</v>
      </c>
      <c r="E264" s="64">
        <f>+'25'!J264</f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6">
        <f t="shared" ref="G264" si="32">E264+F264</f>
        <v>0</v>
      </c>
      <c r="H264" s="78">
        <v>0</v>
      </c>
      <c r="I264" s="76">
        <v>0</v>
      </c>
      <c r="J264" s="46">
        <f t="shared" ref="J264" si="33">+G264-H264-K264-I264</f>
        <v>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4" s="20">
        <v>35</v>
      </c>
      <c r="M264" s="44">
        <f>+'1'!M264+'2'!M264+'3'!M264+'4'!M264+'5'!M264+'6'!M264+'7'!M264+'8'!M264+'9'!M264+'10'!M264+'11'!M264+'12'!M264+'13'!M264+'14'!M264+'15'!M264+'16'!M264+'17'!M264+'18'!M264+'19'!M264+'20'!M264+'21'!M264+'22'!M264+'23'!M264+'24'!M264+'25'!M264+'26'!M264+'27'!M264+'28'!M264+'29'!M264+'30'!M264+'31.'!M264</f>
        <v>0</v>
      </c>
      <c r="N264" s="17"/>
      <c r="O264" s="90"/>
      <c r="P264" s="79">
        <f t="shared" si="30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9" x14ac:dyDescent="0.55000000000000004">
      <c r="A265" s="10"/>
      <c r="B265" s="10"/>
      <c r="C265" s="19"/>
      <c r="D265" s="10"/>
      <c r="E265" s="46">
        <f>+ยกมา!J265</f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3">
        <f t="shared" si="25"/>
        <v>0</v>
      </c>
      <c r="H265" s="78">
        <f>+'1'!H265+'2'!H265+'3'!H265+'4'!H265+'5'!H265+'6'!H265+'7'!H265+'8'!H265+'9'!H265+'10'!H265+'11'!H265+'12'!H265+'13'!H265+'14'!H265+'15'!H265+'16'!H265+'17'!H265+'18'!H265+'19'!H265+'20'!H265+'21'!H265+'22'!H265+'23'!H265+'24'!H265+'25'!H265+'26'!H265+'27'!H265+'28'!H265+'29'!H265+'30'!H265+'31.'!H265</f>
        <v>0</v>
      </c>
      <c r="I265" s="76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43">
        <f t="shared" si="31"/>
        <v>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20"/>
      <c r="M265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0</v>
      </c>
      <c r="N265" s="17"/>
      <c r="O265" s="90"/>
      <c r="P265" s="79">
        <f t="shared" si="30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9" x14ac:dyDescent="0.55000000000000004">
      <c r="A266" s="10"/>
      <c r="B266" s="10"/>
      <c r="C266" s="19"/>
      <c r="D266" s="10"/>
      <c r="E266" s="46">
        <f>+ยกมา!J266</f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3">
        <f t="shared" si="25"/>
        <v>0</v>
      </c>
      <c r="H266" s="78">
        <f>+'1'!H266+'2'!H266+'3'!H266+'4'!H266+'5'!H266+'6'!H266+'7'!H266+'8'!H266+'9'!H266+'10'!H266+'11'!H266+'12'!H266+'13'!H266+'14'!H266+'15'!H266+'16'!H266+'17'!H266+'18'!H266+'19'!H266+'20'!H266+'21'!H266+'22'!H266+'23'!H266+'24'!H266+'25'!H266+'26'!H266+'27'!H266+'28'!H266+'29'!H266+'30'!H266+'31.'!H266</f>
        <v>0</v>
      </c>
      <c r="I266" s="76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43">
        <f t="shared" si="31"/>
        <v>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20"/>
      <c r="M266" s="44">
        <f>+'1'!M266+'2'!M266+'3'!M266+'4'!M266+'5'!M266+'6'!M266+'7'!M266+'8'!M266+'9'!M266+'10'!M266+'11'!M266+'12'!M266+'13'!M266+'14'!M266+'15'!M266+'16'!M266+'17'!M266+'18'!M266+'19'!M266+'20'!M266+'21'!M266+'22'!M266+'23'!M266+'24'!M266+'25'!M266+'26'!M266+'27'!M266+'28'!M266+'29'!M266+'30'!M266+'31.'!M266</f>
        <v>0</v>
      </c>
      <c r="N266" s="19"/>
      <c r="O266" s="90"/>
      <c r="P266" s="79">
        <f t="shared" si="30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9" x14ac:dyDescent="0.55000000000000004">
      <c r="A267" s="10"/>
      <c r="B267" s="10"/>
      <c r="C267" s="19"/>
      <c r="D267" s="10"/>
      <c r="E267" s="46">
        <f>+ยกมา!J267</f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3">
        <f t="shared" si="25"/>
        <v>0</v>
      </c>
      <c r="H267" s="78">
        <f>+'1'!H267+'2'!H267+'3'!H267+'4'!H267+'5'!H267+'6'!H267+'7'!H267+'8'!H267+'9'!H267+'10'!H267+'11'!H267+'12'!H267+'13'!H267+'14'!H267+'15'!H267+'16'!H267+'17'!H267+'18'!H267+'19'!H267+'20'!H267+'21'!H267+'22'!H267+'23'!H267+'24'!H267+'25'!H267+'26'!H267+'27'!H267+'28'!H267+'29'!H267+'30'!H267+'31.'!H267</f>
        <v>0</v>
      </c>
      <c r="I267" s="76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43">
        <f t="shared" si="31"/>
        <v>0</v>
      </c>
      <c r="K267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7" s="20"/>
      <c r="M267" s="44">
        <f>+'1'!M267+'2'!M267+'3'!M267+'4'!M267+'5'!M267+'6'!M267+'7'!M267+'8'!M267+'9'!M267+'10'!M267+'11'!M267+'12'!M267+'13'!M267+'14'!M267+'15'!M267+'16'!M267+'17'!M267+'18'!M267+'19'!M267+'20'!M267+'21'!M267+'22'!M267+'23'!M267+'24'!M267+'25'!M267+'26'!M267+'27'!M267+'28'!M267+'29'!M267+'30'!M267+'31.'!M267</f>
        <v>0</v>
      </c>
      <c r="N267" s="19"/>
      <c r="O267" s="90"/>
      <c r="P267" s="79">
        <f t="shared" si="30"/>
        <v>0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9" ht="24" customHeight="1" x14ac:dyDescent="0.55000000000000004">
      <c r="A268" s="10"/>
      <c r="B268" s="10"/>
      <c r="C268" s="19"/>
      <c r="D268" s="10"/>
      <c r="E268" s="46">
        <f>+ยกมา!J246</f>
        <v>0</v>
      </c>
      <c r="F268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68" s="43">
        <f t="shared" ref="G268" si="34">+E268+F268</f>
        <v>0</v>
      </c>
      <c r="H268" s="78">
        <f>+'1'!H268+'2'!H268+'3'!H268+'4'!H268+'5'!H268+'6'!H268+'7'!H268+'8'!H268+'9'!H268+'10'!H268+'11'!H268+'12'!H268+'13'!H268+'14'!H268+'15'!H268+'16'!H268+'17'!H268+'18'!H268+'19'!H268+'20'!H268+'21'!H268+'22'!H268+'23'!H268+'24'!H268+'25'!H268+'26'!H268+'27'!H268+'28'!H268+'29'!H268+'30'!H268+'31.'!H268</f>
        <v>0</v>
      </c>
      <c r="I268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68" s="43">
        <f t="shared" ref="J268" si="35">E268+F268-H268-K268-I268</f>
        <v>0</v>
      </c>
      <c r="K268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68" s="20"/>
      <c r="M268" s="44">
        <f>+'1'!M268+'2'!M268+'3'!M268+'4'!M268+'5'!M268+'6'!M268+'7'!M268+'8'!M268+'9'!M268+'10'!M268+'11'!M268+'12'!M268+'13'!M268+'14'!M268+'15'!M268+'16'!M268+'17'!M268+'18'!M268+'19'!M268+'20'!M268+'21'!M268+'22'!M268+'23'!M268+'24'!M268+'25'!M268+'26'!M268+'27'!M268+'28'!M268+'29'!M268+'30'!M268+'31.'!M268</f>
        <v>0</v>
      </c>
      <c r="N268" s="19"/>
      <c r="O268" s="90"/>
      <c r="P268" s="79">
        <f t="shared" si="26"/>
        <v>0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9" s="49" customFormat="1" ht="25.5" customHeight="1" x14ac:dyDescent="0.55000000000000004">
      <c r="A269" s="133" t="s">
        <v>223</v>
      </c>
      <c r="B269" s="134"/>
      <c r="C269" s="134"/>
      <c r="D269" s="135"/>
      <c r="E269" s="142" t="s">
        <v>239</v>
      </c>
      <c r="F269" s="143"/>
      <c r="G269" s="136" t="s">
        <v>224</v>
      </c>
      <c r="H269" s="137"/>
      <c r="I269" s="138"/>
      <c r="J269" s="144" t="s">
        <v>225</v>
      </c>
      <c r="K269" s="144"/>
      <c r="L269" s="144"/>
      <c r="M269" s="51">
        <f>SUM(M5:M268)</f>
        <v>94145</v>
      </c>
      <c r="N269" s="52" t="s">
        <v>219</v>
      </c>
      <c r="O269" s="2"/>
      <c r="P269" s="2"/>
      <c r="Q269" s="50"/>
      <c r="R269" s="58"/>
      <c r="S269" s="5"/>
      <c r="T269" s="5"/>
      <c r="U269" s="5"/>
      <c r="V269" s="5"/>
      <c r="W269" s="5"/>
      <c r="X269" s="5"/>
      <c r="Y269" s="5"/>
      <c r="Z269" s="2"/>
      <c r="AA269" s="2"/>
      <c r="AB269" s="2"/>
      <c r="AC269" s="50"/>
    </row>
    <row r="270" spans="1:29" s="50" customFormat="1" ht="24.75" customHeight="1" x14ac:dyDescent="0.55000000000000004">
      <c r="A270" s="145" t="s">
        <v>226</v>
      </c>
      <c r="B270" s="146"/>
      <c r="C270" s="151">
        <f>+M272</f>
        <v>94145</v>
      </c>
      <c r="D270" s="152"/>
      <c r="E270" s="53" t="s">
        <v>227</v>
      </c>
      <c r="F270" s="54">
        <f>+M269</f>
        <v>94145</v>
      </c>
      <c r="G270" s="55" t="s">
        <v>217</v>
      </c>
      <c r="H270" s="160">
        <f>SUM(U36)</f>
        <v>0</v>
      </c>
      <c r="I270" s="161"/>
      <c r="J270" s="156"/>
      <c r="K270" s="156"/>
      <c r="L270" s="156"/>
      <c r="M270" s="57"/>
      <c r="N270" s="57">
        <f>+W36</f>
        <v>25955</v>
      </c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</row>
    <row r="271" spans="1:29" s="50" customFormat="1" ht="24.75" customHeight="1" x14ac:dyDescent="0.55000000000000004">
      <c r="A271" s="145"/>
      <c r="B271" s="146"/>
      <c r="C271" s="151"/>
      <c r="D271" s="152"/>
      <c r="E271" s="53" t="s">
        <v>228</v>
      </c>
      <c r="F271" s="54">
        <f>N272</f>
        <v>19525</v>
      </c>
      <c r="G271" s="55"/>
      <c r="H271" s="160">
        <v>0</v>
      </c>
      <c r="I271" s="161"/>
      <c r="J271" s="156" t="s">
        <v>229</v>
      </c>
      <c r="K271" s="156"/>
      <c r="L271" s="156"/>
      <c r="M271" s="57">
        <f>-T36</f>
        <v>0</v>
      </c>
      <c r="N271" s="57" t="s">
        <v>228</v>
      </c>
      <c r="O271" s="2"/>
      <c r="P271" s="2"/>
      <c r="Q271" s="2"/>
      <c r="R271" s="1"/>
      <c r="S271" s="1"/>
      <c r="T271" s="1"/>
      <c r="U271" s="1"/>
      <c r="V271" s="1"/>
      <c r="W271" s="1"/>
      <c r="X271" s="1"/>
      <c r="Y271" s="1"/>
      <c r="Z271" s="2"/>
      <c r="AA271" s="2"/>
      <c r="AB271" s="2"/>
    </row>
    <row r="272" spans="1:29" s="50" customFormat="1" ht="24.75" customHeight="1" x14ac:dyDescent="0.55000000000000004">
      <c r="A272" s="147" t="s">
        <v>10</v>
      </c>
      <c r="B272" s="148"/>
      <c r="C272" s="151">
        <f>+F271</f>
        <v>19525</v>
      </c>
      <c r="D272" s="152"/>
      <c r="E272" s="53"/>
      <c r="F272" s="54"/>
      <c r="G272" s="55" t="s">
        <v>230</v>
      </c>
      <c r="H272" s="160">
        <f>+V36</f>
        <v>0</v>
      </c>
      <c r="I272" s="161"/>
      <c r="J272" s="157" t="s">
        <v>231</v>
      </c>
      <c r="K272" s="158"/>
      <c r="L272" s="159"/>
      <c r="M272" s="57">
        <f>+M269-M270</f>
        <v>94145</v>
      </c>
      <c r="N272" s="59">
        <f>+S36</f>
        <v>19525</v>
      </c>
      <c r="O272" s="2"/>
      <c r="P272" s="2"/>
      <c r="Q272" s="2"/>
      <c r="R272" s="1"/>
      <c r="S272" s="1"/>
      <c r="T272" s="1"/>
      <c r="U272" s="1"/>
      <c r="V272" s="1"/>
      <c r="W272" s="1"/>
      <c r="X272" s="1"/>
      <c r="Y272" s="1"/>
      <c r="Z272" s="2"/>
      <c r="AA272" s="2"/>
      <c r="AB272" s="2"/>
    </row>
    <row r="273" spans="1:29" s="50" customFormat="1" ht="24.75" customHeight="1" x14ac:dyDescent="0.55000000000000004">
      <c r="A273" s="149" t="s">
        <v>232</v>
      </c>
      <c r="B273" s="150"/>
      <c r="C273" s="151">
        <f>+C270-C272</f>
        <v>74620</v>
      </c>
      <c r="D273" s="152"/>
      <c r="E273" s="53" t="s">
        <v>232</v>
      </c>
      <c r="F273" s="54">
        <f>+F270-F271</f>
        <v>74620</v>
      </c>
      <c r="G273" s="55" t="s">
        <v>233</v>
      </c>
      <c r="H273" s="160">
        <f>SUM(H270:H272)</f>
        <v>0</v>
      </c>
      <c r="I273" s="161"/>
      <c r="J273" s="156" t="s">
        <v>206</v>
      </c>
      <c r="K273" s="156"/>
      <c r="L273" s="156"/>
      <c r="M273" s="57">
        <f>H273</f>
        <v>0</v>
      </c>
      <c r="N273" s="56"/>
      <c r="O273" s="2"/>
      <c r="P273" s="2"/>
      <c r="Q273" s="2"/>
      <c r="R273" s="1"/>
      <c r="S273" s="1"/>
      <c r="T273" s="1"/>
      <c r="U273" s="1"/>
      <c r="V273" s="1"/>
      <c r="W273" s="1"/>
      <c r="X273" s="1"/>
      <c r="Y273" s="1"/>
      <c r="Z273" s="2"/>
      <c r="AA273" s="2"/>
      <c r="AB273" s="2"/>
    </row>
    <row r="274" spans="1:29" s="50" customFormat="1" ht="24.75" customHeight="1" x14ac:dyDescent="0.55000000000000004">
      <c r="A274" s="60"/>
      <c r="B274" s="117"/>
      <c r="C274" s="60"/>
      <c r="D274" s="60"/>
      <c r="E274" s="53" t="s">
        <v>234</v>
      </c>
      <c r="F274" s="54">
        <v>100000</v>
      </c>
      <c r="J274" s="139" t="s">
        <v>208</v>
      </c>
      <c r="K274" s="140"/>
      <c r="L274" s="141"/>
      <c r="M274" s="57">
        <f>M272-M273-N270-N272</f>
        <v>48665</v>
      </c>
      <c r="N274" s="56"/>
      <c r="O274" s="2"/>
      <c r="P274" s="2"/>
      <c r="Q274" s="2"/>
      <c r="R274" s="1"/>
      <c r="S274" s="1"/>
      <c r="T274" s="1"/>
      <c r="U274" s="1"/>
      <c r="V274" s="1"/>
      <c r="W274" s="1"/>
      <c r="X274" s="1"/>
      <c r="Y274" s="1"/>
      <c r="Z274" s="2"/>
      <c r="AA274" s="2"/>
      <c r="AB274" s="2"/>
    </row>
    <row r="275" spans="1:29" s="50" customFormat="1" ht="24.75" customHeight="1" x14ac:dyDescent="0.55000000000000004">
      <c r="A275" s="60"/>
      <c r="B275" s="117"/>
      <c r="C275" s="60"/>
      <c r="D275" s="60"/>
      <c r="E275" s="53" t="s">
        <v>235</v>
      </c>
      <c r="F275" s="54">
        <f>F273-F274</f>
        <v>-25380</v>
      </c>
      <c r="J275" s="139" t="s">
        <v>209</v>
      </c>
      <c r="K275" s="140"/>
      <c r="L275" s="141"/>
      <c r="M275" s="57">
        <f>+Y36</f>
        <v>48665</v>
      </c>
      <c r="N275" s="56"/>
      <c r="O275" s="2"/>
      <c r="P275" s="2"/>
      <c r="Q275" s="2"/>
      <c r="R275" s="1"/>
      <c r="S275" s="1"/>
      <c r="T275" s="1"/>
      <c r="U275" s="1"/>
      <c r="V275" s="1"/>
      <c r="W275" s="1"/>
      <c r="X275" s="1"/>
      <c r="Y275" s="1"/>
      <c r="Z275" s="2"/>
      <c r="AA275" s="2"/>
      <c r="AB275" s="2"/>
      <c r="AC275" s="2"/>
    </row>
    <row r="276" spans="1:29" s="50" customFormat="1" ht="24.75" customHeight="1" x14ac:dyDescent="0.55000000000000004">
      <c r="A276" s="60"/>
      <c r="B276" s="117"/>
      <c r="C276" s="60"/>
      <c r="D276" s="60"/>
      <c r="E276" s="53" t="s">
        <v>236</v>
      </c>
      <c r="F276" s="54">
        <v>0</v>
      </c>
      <c r="J276" s="139" t="s">
        <v>210</v>
      </c>
      <c r="K276" s="140"/>
      <c r="L276" s="141"/>
      <c r="M276" s="57">
        <v>0</v>
      </c>
      <c r="N276" s="56"/>
      <c r="O276" s="2"/>
      <c r="P276" s="2"/>
      <c r="Q276" s="2"/>
      <c r="R276" s="1"/>
      <c r="S276" s="1"/>
      <c r="T276" s="1"/>
      <c r="U276" s="1"/>
      <c r="V276" s="1"/>
      <c r="W276" s="1"/>
      <c r="X276" s="1"/>
      <c r="Y276" s="1"/>
      <c r="Z276" s="2"/>
      <c r="AA276" s="2"/>
      <c r="AB276" s="2"/>
      <c r="AC276" s="2"/>
    </row>
    <row r="277" spans="1:29" ht="24.75" customHeight="1" thickBot="1" x14ac:dyDescent="0.6">
      <c r="A277" s="60"/>
      <c r="B277" s="117"/>
      <c r="C277" s="60"/>
      <c r="D277" s="60"/>
      <c r="E277" s="100" t="s">
        <v>1370</v>
      </c>
      <c r="F277" s="101">
        <v>0</v>
      </c>
      <c r="J277" s="162" t="s">
        <v>211</v>
      </c>
      <c r="K277" s="162"/>
      <c r="L277" s="162"/>
      <c r="M277" s="61">
        <f>+M275-M274</f>
        <v>0</v>
      </c>
      <c r="N277" s="66"/>
    </row>
    <row r="278" spans="1:29" ht="24.75" customHeight="1" thickBot="1" x14ac:dyDescent="0.6">
      <c r="H278" s="153" t="s">
        <v>237</v>
      </c>
      <c r="I278" s="154"/>
      <c r="J278" s="154"/>
      <c r="K278" s="154"/>
      <c r="L278" s="154"/>
      <c r="M278" s="154"/>
      <c r="N278" s="155"/>
    </row>
    <row r="279" spans="1:29" x14ac:dyDescent="0.55000000000000004">
      <c r="F279" s="23"/>
    </row>
  </sheetData>
  <autoFilter ref="A4:AC278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78:N278"/>
    <mergeCell ref="J270:L270"/>
    <mergeCell ref="J271:L271"/>
    <mergeCell ref="J272:L272"/>
    <mergeCell ref="J273:L273"/>
    <mergeCell ref="J274:L274"/>
    <mergeCell ref="J275:L275"/>
    <mergeCell ref="H273:I273"/>
    <mergeCell ref="H270:I270"/>
    <mergeCell ref="H271:I271"/>
    <mergeCell ref="H272:I272"/>
    <mergeCell ref="J277:L277"/>
    <mergeCell ref="A269:D269"/>
    <mergeCell ref="G269:I269"/>
    <mergeCell ref="J276:L276"/>
    <mergeCell ref="E269:F269"/>
    <mergeCell ref="J269:L269"/>
    <mergeCell ref="A270:B270"/>
    <mergeCell ref="A272:B272"/>
    <mergeCell ref="A273:B273"/>
    <mergeCell ref="C270:D270"/>
    <mergeCell ref="C271:D271"/>
    <mergeCell ref="C272:D272"/>
    <mergeCell ref="C273:D273"/>
    <mergeCell ref="A271:B271"/>
    <mergeCell ref="AA3:AA4"/>
    <mergeCell ref="AB3:AB4"/>
    <mergeCell ref="R39:R40"/>
    <mergeCell ref="J3:J4"/>
    <mergeCell ref="K3:M3"/>
    <mergeCell ref="N3:N4"/>
    <mergeCell ref="O3:O4"/>
    <mergeCell ref="P3:P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5"/>
  <sheetViews>
    <sheetView zoomScale="80" zoomScaleNormal="80" workbookViewId="0">
      <pane xSplit="10" ySplit="4" topLeftCell="K11" activePane="bottomRight" state="frozen"/>
      <selection activeCell="K217" sqref="K217"/>
      <selection pane="topRight" activeCell="K217" sqref="K217"/>
      <selection pane="bottomLeft" activeCell="K217" sqref="K217"/>
      <selection pane="bottomRight" activeCell="C15" sqref="C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14</v>
      </c>
      <c r="F5" s="71"/>
      <c r="G5" s="46">
        <f t="shared" ref="G5" si="0">E5+F5</f>
        <v>14</v>
      </c>
      <c r="H5" s="78">
        <v>0</v>
      </c>
      <c r="I5" s="76">
        <v>0</v>
      </c>
      <c r="J5" s="46">
        <f t="shared" ref="J5" si="1">+G5-H5-K5-I5</f>
        <v>14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19</v>
      </c>
      <c r="F6" s="71"/>
      <c r="G6" s="46">
        <f t="shared" ref="G6:G26" si="2">E6+F6</f>
        <v>19</v>
      </c>
      <c r="H6" s="78">
        <v>0</v>
      </c>
      <c r="I6" s="76">
        <v>0</v>
      </c>
      <c r="J6" s="46">
        <f t="shared" ref="J6:J26" si="3">+G6-H6-K6-I6</f>
        <v>19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8</v>
      </c>
      <c r="F11" s="71"/>
      <c r="G11" s="46">
        <f t="shared" si="2"/>
        <v>8</v>
      </c>
      <c r="H11" s="78">
        <v>0</v>
      </c>
      <c r="I11" s="76">
        <v>0</v>
      </c>
      <c r="J11" s="46">
        <f t="shared" si="3"/>
        <v>8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10</v>
      </c>
      <c r="F15" s="71"/>
      <c r="G15" s="46">
        <f t="shared" si="2"/>
        <v>10</v>
      </c>
      <c r="H15" s="78">
        <v>0</v>
      </c>
      <c r="I15" s="76">
        <v>0</v>
      </c>
      <c r="J15" s="46">
        <f t="shared" si="3"/>
        <v>10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10</v>
      </c>
      <c r="F18" s="71"/>
      <c r="G18" s="46">
        <f t="shared" si="2"/>
        <v>10</v>
      </c>
      <c r="H18" s="78">
        <v>0</v>
      </c>
      <c r="I18" s="76">
        <v>0</v>
      </c>
      <c r="J18" s="46">
        <f t="shared" si="3"/>
        <v>10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5</v>
      </c>
      <c r="F20" s="71"/>
      <c r="G20" s="46">
        <f t="shared" si="2"/>
        <v>5</v>
      </c>
      <c r="H20" s="78">
        <v>0</v>
      </c>
      <c r="I20" s="76">
        <v>0</v>
      </c>
      <c r="J20" s="46">
        <f t="shared" si="3"/>
        <v>5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7</v>
      </c>
      <c r="F21" s="71"/>
      <c r="G21" s="46">
        <f t="shared" si="2"/>
        <v>7</v>
      </c>
      <c r="H21" s="78">
        <v>0</v>
      </c>
      <c r="I21" s="76">
        <v>0</v>
      </c>
      <c r="J21" s="46">
        <f t="shared" si="3"/>
        <v>7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24</v>
      </c>
      <c r="F22" s="71"/>
      <c r="G22" s="46">
        <f t="shared" si="2"/>
        <v>24</v>
      </c>
      <c r="H22" s="78">
        <v>0</v>
      </c>
      <c r="I22" s="76">
        <v>0</v>
      </c>
      <c r="J22" s="46">
        <f t="shared" si="3"/>
        <v>24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17</v>
      </c>
      <c r="F24" s="71"/>
      <c r="G24" s="46">
        <f t="shared" si="2"/>
        <v>17</v>
      </c>
      <c r="H24" s="78">
        <v>0</v>
      </c>
      <c r="I24" s="76">
        <v>0</v>
      </c>
      <c r="J24" s="46">
        <f t="shared" si="3"/>
        <v>17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12</v>
      </c>
      <c r="F28" s="71"/>
      <c r="G28" s="46">
        <f t="shared" si="7"/>
        <v>12</v>
      </c>
      <c r="H28" s="78">
        <v>0</v>
      </c>
      <c r="I28" s="76">
        <v>0</v>
      </c>
      <c r="J28" s="46">
        <f t="shared" si="8"/>
        <v>12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v>5</v>
      </c>
      <c r="F29" s="71"/>
      <c r="G29" s="46">
        <f t="shared" si="7"/>
        <v>5</v>
      </c>
      <c r="H29" s="78">
        <v>0</v>
      </c>
      <c r="I29" s="76">
        <v>0</v>
      </c>
      <c r="J29" s="46">
        <f t="shared" si="8"/>
        <v>5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10</v>
      </c>
      <c r="F31" s="71"/>
      <c r="G31" s="46">
        <f t="shared" si="7"/>
        <v>10</v>
      </c>
      <c r="H31" s="78">
        <v>0</v>
      </c>
      <c r="I31" s="76">
        <v>0</v>
      </c>
      <c r="J31" s="46">
        <f t="shared" si="8"/>
        <v>10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3</v>
      </c>
      <c r="F32" s="71"/>
      <c r="G32" s="46">
        <f t="shared" si="7"/>
        <v>3</v>
      </c>
      <c r="H32" s="78">
        <v>0</v>
      </c>
      <c r="I32" s="76">
        <v>0</v>
      </c>
      <c r="J32" s="46">
        <f t="shared" si="8"/>
        <v>3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4</v>
      </c>
      <c r="F35" s="71"/>
      <c r="G35" s="46">
        <f t="shared" si="7"/>
        <v>4</v>
      </c>
      <c r="H35" s="78">
        <v>0</v>
      </c>
      <c r="I35" s="76">
        <v>0</v>
      </c>
      <c r="J35" s="46">
        <f t="shared" si="8"/>
        <v>4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5</v>
      </c>
      <c r="F39" s="71"/>
      <c r="G39" s="46">
        <f t="shared" si="7"/>
        <v>5</v>
      </c>
      <c r="H39" s="78">
        <v>0</v>
      </c>
      <c r="I39" s="76">
        <v>0</v>
      </c>
      <c r="J39" s="46">
        <f t="shared" si="8"/>
        <v>5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6</v>
      </c>
      <c r="F40" s="71"/>
      <c r="G40" s="46">
        <f t="shared" si="7"/>
        <v>6</v>
      </c>
      <c r="H40" s="78">
        <v>0</v>
      </c>
      <c r="I40" s="76">
        <v>0</v>
      </c>
      <c r="J40" s="46">
        <f t="shared" si="8"/>
        <v>6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8</v>
      </c>
      <c r="F41" s="71"/>
      <c r="G41" s="46">
        <f t="shared" si="7"/>
        <v>8</v>
      </c>
      <c r="H41" s="78">
        <v>0</v>
      </c>
      <c r="I41" s="76">
        <v>0</v>
      </c>
      <c r="J41" s="46">
        <f t="shared" si="8"/>
        <v>8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9</v>
      </c>
      <c r="F46" s="71"/>
      <c r="G46" s="46">
        <f t="shared" si="7"/>
        <v>9</v>
      </c>
      <c r="H46" s="78">
        <v>0</v>
      </c>
      <c r="I46" s="76">
        <v>0</v>
      </c>
      <c r="J46" s="46">
        <f t="shared" si="8"/>
        <v>9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9</v>
      </c>
      <c r="F47" s="71"/>
      <c r="G47" s="46">
        <f t="shared" si="7"/>
        <v>9</v>
      </c>
      <c r="H47" s="78">
        <v>0</v>
      </c>
      <c r="I47" s="76">
        <v>0</v>
      </c>
      <c r="J47" s="46">
        <f t="shared" si="8"/>
        <v>9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10</v>
      </c>
      <c r="F48" s="71"/>
      <c r="G48" s="46">
        <f t="shared" si="7"/>
        <v>10</v>
      </c>
      <c r="H48" s="78">
        <v>0</v>
      </c>
      <c r="I48" s="76">
        <v>0</v>
      </c>
      <c r="J48" s="46">
        <f t="shared" si="8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10</v>
      </c>
      <c r="F49" s="71"/>
      <c r="G49" s="46">
        <f t="shared" si="7"/>
        <v>10</v>
      </c>
      <c r="H49" s="78">
        <v>0</v>
      </c>
      <c r="I49" s="76">
        <v>0</v>
      </c>
      <c r="J49" s="46">
        <f t="shared" si="8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11</v>
      </c>
      <c r="F50" s="71"/>
      <c r="G50" s="46">
        <f t="shared" si="7"/>
        <v>11</v>
      </c>
      <c r="H50" s="78">
        <v>0</v>
      </c>
      <c r="I50" s="76">
        <v>0</v>
      </c>
      <c r="J50" s="46">
        <f t="shared" si="8"/>
        <v>11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8</v>
      </c>
      <c r="F53" s="71"/>
      <c r="G53" s="46">
        <f t="shared" si="7"/>
        <v>8</v>
      </c>
      <c r="H53" s="78">
        <v>0</v>
      </c>
      <c r="I53" s="76">
        <v>0</v>
      </c>
      <c r="J53" s="46">
        <f t="shared" si="8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4</v>
      </c>
      <c r="F55" s="71"/>
      <c r="G55" s="46">
        <f t="shared" si="7"/>
        <v>4</v>
      </c>
      <c r="H55" s="78">
        <v>0</v>
      </c>
      <c r="I55" s="76">
        <v>0</v>
      </c>
      <c r="J55" s="46">
        <f t="shared" si="8"/>
        <v>4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5</v>
      </c>
      <c r="F56" s="71"/>
      <c r="G56" s="46">
        <f t="shared" si="7"/>
        <v>5</v>
      </c>
      <c r="H56" s="78">
        <v>0</v>
      </c>
      <c r="I56" s="76">
        <v>0</v>
      </c>
      <c r="J56" s="46">
        <f t="shared" si="8"/>
        <v>5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4</v>
      </c>
      <c r="F57" s="71"/>
      <c r="G57" s="46">
        <f t="shared" si="7"/>
        <v>4</v>
      </c>
      <c r="H57" s="78">
        <v>0</v>
      </c>
      <c r="I57" s="76">
        <v>0</v>
      </c>
      <c r="J57" s="46">
        <f t="shared" si="8"/>
        <v>4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3</v>
      </c>
      <c r="F58" s="71"/>
      <c r="G58" s="46">
        <f t="shared" si="7"/>
        <v>3</v>
      </c>
      <c r="H58" s="78">
        <v>0</v>
      </c>
      <c r="I58" s="76">
        <v>0</v>
      </c>
      <c r="J58" s="46">
        <f t="shared" si="8"/>
        <v>3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3</v>
      </c>
      <c r="F59" s="71"/>
      <c r="G59" s="46">
        <f t="shared" si="7"/>
        <v>3</v>
      </c>
      <c r="H59" s="78">
        <v>0</v>
      </c>
      <c r="I59" s="76">
        <v>0</v>
      </c>
      <c r="J59" s="46">
        <f t="shared" si="8"/>
        <v>3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3</v>
      </c>
      <c r="F62" s="71"/>
      <c r="G62" s="46">
        <f t="shared" si="7"/>
        <v>3</v>
      </c>
      <c r="H62" s="78">
        <v>0</v>
      </c>
      <c r="I62" s="76">
        <v>0</v>
      </c>
      <c r="J62" s="46">
        <f t="shared" si="8"/>
        <v>3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5</v>
      </c>
      <c r="F64" s="71"/>
      <c r="G64" s="46">
        <f t="shared" si="7"/>
        <v>5</v>
      </c>
      <c r="H64" s="78">
        <v>0</v>
      </c>
      <c r="I64" s="76">
        <v>0</v>
      </c>
      <c r="J64" s="46">
        <f t="shared" si="8"/>
        <v>5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5</v>
      </c>
      <c r="F65" s="71"/>
      <c r="G65" s="46">
        <f t="shared" si="7"/>
        <v>5</v>
      </c>
      <c r="H65" s="78">
        <v>0</v>
      </c>
      <c r="I65" s="76">
        <v>0</v>
      </c>
      <c r="J65" s="46">
        <f t="shared" si="8"/>
        <v>5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5</v>
      </c>
      <c r="F66" s="71"/>
      <c r="G66" s="46">
        <f t="shared" si="7"/>
        <v>5</v>
      </c>
      <c r="H66" s="78">
        <v>0</v>
      </c>
      <c r="I66" s="76">
        <v>0</v>
      </c>
      <c r="J66" s="46">
        <f t="shared" si="8"/>
        <v>5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8</v>
      </c>
      <c r="F74" s="71"/>
      <c r="G74" s="46">
        <f t="shared" si="7"/>
        <v>8</v>
      </c>
      <c r="H74" s="78">
        <v>0</v>
      </c>
      <c r="I74" s="76">
        <v>0</v>
      </c>
      <c r="J74" s="46">
        <f t="shared" si="8"/>
        <v>8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10</v>
      </c>
      <c r="F77" s="71"/>
      <c r="G77" s="46">
        <f t="shared" si="7"/>
        <v>10</v>
      </c>
      <c r="H77" s="78">
        <v>0</v>
      </c>
      <c r="I77" s="76">
        <v>0</v>
      </c>
      <c r="J77" s="46">
        <f t="shared" si="8"/>
        <v>10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2</v>
      </c>
      <c r="F80" s="71"/>
      <c r="G80" s="46">
        <f t="shared" si="7"/>
        <v>2</v>
      </c>
      <c r="H80" s="78">
        <v>0</v>
      </c>
      <c r="I80" s="76">
        <v>0</v>
      </c>
      <c r="J80" s="46">
        <f t="shared" si="8"/>
        <v>2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2</v>
      </c>
      <c r="F81" s="71"/>
      <c r="G81" s="46">
        <f t="shared" si="7"/>
        <v>2</v>
      </c>
      <c r="H81" s="78">
        <v>0</v>
      </c>
      <c r="I81" s="76">
        <v>0</v>
      </c>
      <c r="J81" s="46">
        <f t="shared" si="8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v>5</v>
      </c>
      <c r="F110" s="71"/>
      <c r="G110" s="46">
        <f t="shared" si="25"/>
        <v>5</v>
      </c>
      <c r="H110" s="78">
        <v>0</v>
      </c>
      <c r="I110" s="76">
        <v>0</v>
      </c>
      <c r="J110" s="46">
        <f t="shared" si="26"/>
        <v>5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v>3</v>
      </c>
      <c r="F111" s="71"/>
      <c r="G111" s="46">
        <f t="shared" si="25"/>
        <v>3</v>
      </c>
      <c r="H111" s="78">
        <v>0</v>
      </c>
      <c r="I111" s="76">
        <v>0</v>
      </c>
      <c r="J111" s="46">
        <f t="shared" si="26"/>
        <v>3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9</v>
      </c>
      <c r="F112" s="71"/>
      <c r="G112" s="46">
        <f t="shared" si="25"/>
        <v>9</v>
      </c>
      <c r="H112" s="78">
        <v>0</v>
      </c>
      <c r="I112" s="76">
        <v>0</v>
      </c>
      <c r="J112" s="46">
        <f t="shared" si="26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9</v>
      </c>
      <c r="F115" s="71"/>
      <c r="G115" s="46">
        <f t="shared" si="25"/>
        <v>9</v>
      </c>
      <c r="H115" s="78">
        <v>0</v>
      </c>
      <c r="I115" s="76">
        <v>0</v>
      </c>
      <c r="J115" s="46">
        <f t="shared" si="26"/>
        <v>9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7</v>
      </c>
      <c r="F116" s="71"/>
      <c r="G116" s="46">
        <f t="shared" si="25"/>
        <v>7</v>
      </c>
      <c r="H116" s="78">
        <v>0</v>
      </c>
      <c r="I116" s="76">
        <v>0</v>
      </c>
      <c r="J116" s="46">
        <f t="shared" si="26"/>
        <v>7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10</v>
      </c>
      <c r="F125" s="71"/>
      <c r="G125" s="46">
        <f t="shared" si="25"/>
        <v>10</v>
      </c>
      <c r="H125" s="78">
        <v>0</v>
      </c>
      <c r="I125" s="76">
        <v>0</v>
      </c>
      <c r="J125" s="46">
        <f t="shared" si="26"/>
        <v>10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12</v>
      </c>
      <c r="F131" s="71"/>
      <c r="G131" s="46">
        <f t="shared" si="25"/>
        <v>12</v>
      </c>
      <c r="H131" s="78">
        <v>0</v>
      </c>
      <c r="I131" s="76">
        <v>0</v>
      </c>
      <c r="J131" s="46">
        <f t="shared" si="26"/>
        <v>12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4</v>
      </c>
      <c r="F132" s="71"/>
      <c r="G132" s="46">
        <f t="shared" si="25"/>
        <v>4</v>
      </c>
      <c r="H132" s="78">
        <v>0</v>
      </c>
      <c r="I132" s="76">
        <v>0</v>
      </c>
      <c r="J132" s="46">
        <f t="shared" si="26"/>
        <v>4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13</v>
      </c>
      <c r="F133" s="71"/>
      <c r="G133" s="46">
        <f t="shared" si="25"/>
        <v>13</v>
      </c>
      <c r="H133" s="78">
        <v>0</v>
      </c>
      <c r="I133" s="76">
        <v>0</v>
      </c>
      <c r="J133" s="46">
        <f t="shared" si="26"/>
        <v>13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9</v>
      </c>
      <c r="F175" s="71"/>
      <c r="G175" s="46">
        <f t="shared" si="32"/>
        <v>9</v>
      </c>
      <c r="H175" s="78">
        <v>0</v>
      </c>
      <c r="I175" s="76">
        <v>0</v>
      </c>
      <c r="J175" s="46">
        <f t="shared" si="33"/>
        <v>9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66" si="36">+L177*K177</f>
        <v>0</v>
      </c>
      <c r="N177" s="17" t="s">
        <v>16</v>
      </c>
      <c r="O177" s="18"/>
      <c r="P177" s="23">
        <f t="shared" ref="P177:P266" si="37">SUM(M177-O177)</f>
        <v>0</v>
      </c>
      <c r="Q177" s="90"/>
      <c r="R177" s="43">
        <f t="shared" ref="R177:R266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7</v>
      </c>
      <c r="F178" s="71"/>
      <c r="G178" s="46">
        <f t="shared" si="32"/>
        <v>7</v>
      </c>
      <c r="H178" s="78">
        <v>0</v>
      </c>
      <c r="I178" s="76">
        <v>0</v>
      </c>
      <c r="J178" s="46">
        <f t="shared" si="33"/>
        <v>7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2</v>
      </c>
      <c r="F185" s="71"/>
      <c r="G185" s="46">
        <f t="shared" si="32"/>
        <v>2</v>
      </c>
      <c r="H185" s="78">
        <v>0</v>
      </c>
      <c r="I185" s="76">
        <v>0</v>
      </c>
      <c r="J185" s="46">
        <f t="shared" si="33"/>
        <v>2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8</v>
      </c>
      <c r="F193" s="71"/>
      <c r="G193" s="46">
        <f t="shared" si="32"/>
        <v>8</v>
      </c>
      <c r="H193" s="78">
        <v>0</v>
      </c>
      <c r="I193" s="76">
        <v>0</v>
      </c>
      <c r="J193" s="46">
        <f t="shared" si="33"/>
        <v>8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4</v>
      </c>
      <c r="F194" s="71"/>
      <c r="G194" s="46">
        <f t="shared" si="32"/>
        <v>4</v>
      </c>
      <c r="H194" s="78">
        <v>0</v>
      </c>
      <c r="I194" s="76">
        <v>0</v>
      </c>
      <c r="J194" s="46">
        <f t="shared" si="33"/>
        <v>4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6</v>
      </c>
      <c r="F198" s="71"/>
      <c r="G198" s="46">
        <f t="shared" si="32"/>
        <v>6</v>
      </c>
      <c r="H198" s="78">
        <v>0</v>
      </c>
      <c r="I198" s="76">
        <v>0</v>
      </c>
      <c r="J198" s="46">
        <f t="shared" si="33"/>
        <v>6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2</v>
      </c>
      <c r="F205" s="71"/>
      <c r="G205" s="46">
        <f t="shared" si="32"/>
        <v>2</v>
      </c>
      <c r="H205" s="78">
        <v>0</v>
      </c>
      <c r="I205" s="76">
        <v>0</v>
      </c>
      <c r="J205" s="46">
        <f t="shared" si="33"/>
        <v>2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4</v>
      </c>
      <c r="F209" s="71"/>
      <c r="G209" s="46">
        <f t="shared" si="32"/>
        <v>4</v>
      </c>
      <c r="H209" s="78">
        <v>0</v>
      </c>
      <c r="I209" s="76">
        <v>0</v>
      </c>
      <c r="J209" s="46">
        <f t="shared" si="33"/>
        <v>4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66" si="48">E231+F231</f>
        <v>0</v>
      </c>
      <c r="H231" s="78">
        <v>0</v>
      </c>
      <c r="I231" s="76">
        <v>0</v>
      </c>
      <c r="J231" s="46">
        <f t="shared" ref="J231:J266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5" si="50">E235+F235</f>
        <v>0</v>
      </c>
      <c r="H235" s="78">
        <v>0</v>
      </c>
      <c r="I235" s="76">
        <v>0</v>
      </c>
      <c r="J235" s="46">
        <f t="shared" ref="J235:J254" si="51">+G235-H235-K235-I235</f>
        <v>0</v>
      </c>
      <c r="K235" s="72"/>
      <c r="L235" s="20">
        <v>100</v>
      </c>
      <c r="M235" s="65">
        <f t="shared" ref="M235:M256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si="52"/>
        <v>0</v>
      </c>
      <c r="N243" s="17" t="s">
        <v>16</v>
      </c>
      <c r="O243" s="18"/>
      <c r="P243" s="23">
        <f t="shared" ref="P243:P246" si="55">SUM(M243-O243)</f>
        <v>0</v>
      </c>
      <c r="Q243" s="90"/>
      <c r="R243" s="43">
        <f t="shared" ref="R243:R246" si="5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2"/>
        <v>0</v>
      </c>
      <c r="N244" s="17" t="s">
        <v>16</v>
      </c>
      <c r="O244" s="18"/>
      <c r="P244" s="23">
        <f t="shared" si="55"/>
        <v>0</v>
      </c>
      <c r="Q244" s="90"/>
      <c r="R244" s="43">
        <f t="shared" si="5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2"/>
        <v>0</v>
      </c>
      <c r="N245" s="17" t="s">
        <v>16</v>
      </c>
      <c r="O245" s="18"/>
      <c r="P245" s="23">
        <f t="shared" si="55"/>
        <v>0</v>
      </c>
      <c r="Q245" s="90"/>
      <c r="R245" s="43">
        <f t="shared" si="5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2"/>
        <v>0</v>
      </c>
      <c r="N246" s="17" t="s">
        <v>16</v>
      </c>
      <c r="O246" s="18"/>
      <c r="P246" s="23">
        <f t="shared" si="55"/>
        <v>0</v>
      </c>
      <c r="Q246" s="90"/>
      <c r="R246" s="43">
        <f t="shared" si="5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v>2</v>
      </c>
      <c r="F248" s="71"/>
      <c r="G248" s="46">
        <f t="shared" si="50"/>
        <v>2</v>
      </c>
      <c r="H248" s="78">
        <v>0</v>
      </c>
      <c r="I248" s="76">
        <v>0</v>
      </c>
      <c r="J248" s="46">
        <f t="shared" si="51"/>
        <v>2</v>
      </c>
      <c r="K248" s="72"/>
      <c r="L248" s="20">
        <v>50</v>
      </c>
      <c r="M248" s="65">
        <f t="shared" si="5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3</v>
      </c>
      <c r="F249" s="71"/>
      <c r="G249" s="46">
        <f t="shared" si="50"/>
        <v>3</v>
      </c>
      <c r="H249" s="78">
        <v>0</v>
      </c>
      <c r="I249" s="76">
        <v>0</v>
      </c>
      <c r="J249" s="46">
        <f t="shared" si="51"/>
        <v>3</v>
      </c>
      <c r="K249" s="72"/>
      <c r="L249" s="20">
        <v>50</v>
      </c>
      <c r="M249" s="65">
        <f t="shared" si="5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5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/>
      <c r="M251" s="65">
        <f t="shared" si="5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5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si="52"/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5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5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5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8"/>
        <v>0</v>
      </c>
      <c r="H266" s="78">
        <v>0</v>
      </c>
      <c r="I266" s="76">
        <v>0</v>
      </c>
      <c r="J266" s="46">
        <f t="shared" si="49"/>
        <v>0</v>
      </c>
      <c r="K266" s="72"/>
      <c r="L266" s="20"/>
      <c r="M266" s="65">
        <f t="shared" si="36"/>
        <v>0</v>
      </c>
      <c r="N266" s="17" t="s">
        <v>16</v>
      </c>
      <c r="O266" s="18"/>
      <c r="P266" s="23">
        <f t="shared" si="37"/>
        <v>0</v>
      </c>
      <c r="Q266" s="90"/>
      <c r="R266" s="43">
        <f t="shared" si="38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64">E268+F268</f>
        <v>0</v>
      </c>
      <c r="H268" s="78">
        <v>0</v>
      </c>
      <c r="I268" s="76">
        <v>0</v>
      </c>
      <c r="J268" s="46">
        <f t="shared" ref="J268" si="65">+G268-H268-K268-I268</f>
        <v>0</v>
      </c>
      <c r="K268" s="72"/>
      <c r="L268" s="20"/>
      <c r="M268" s="65">
        <f t="shared" ref="M268" si="66">+L268*K268</f>
        <v>0</v>
      </c>
      <c r="N268" s="17" t="s">
        <v>16</v>
      </c>
      <c r="O268" s="18"/>
      <c r="P268" s="23">
        <f t="shared" ref="P268" si="67">SUM(M268-O268)</f>
        <v>0</v>
      </c>
      <c r="Q268" s="90"/>
      <c r="R268" s="43">
        <f t="shared" ref="R268" si="68">+K268*Q268</f>
        <v>0</v>
      </c>
    </row>
    <row r="269" spans="1:19" ht="25.5" x14ac:dyDescent="0.55000000000000004">
      <c r="A269" s="1"/>
      <c r="E269" s="24"/>
      <c r="F269" s="25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0</v>
      </c>
      <c r="S269" s="75"/>
    </row>
    <row r="270" spans="1:19" ht="25.5" customHeight="1" x14ac:dyDescent="0.5">
      <c r="A270" s="1"/>
      <c r="E270" s="24"/>
      <c r="F270" s="25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31"/>
      <c r="G271" s="31"/>
      <c r="J271" s="31"/>
      <c r="K271" s="32"/>
      <c r="L271" s="95" t="s">
        <v>202</v>
      </c>
      <c r="M271" s="95"/>
      <c r="N271" s="33">
        <f>SUM(M5:M270)</f>
        <v>0</v>
      </c>
    </row>
    <row r="272" spans="1:19" ht="25.5" x14ac:dyDescent="0.55000000000000004">
      <c r="A272" s="1"/>
      <c r="E272" s="31"/>
      <c r="G272" s="31"/>
      <c r="J272" s="31"/>
      <c r="L272" s="34" t="s">
        <v>203</v>
      </c>
      <c r="M272" s="35"/>
      <c r="N272" s="36"/>
    </row>
    <row r="273" spans="1:14" ht="25.5" x14ac:dyDescent="0.55000000000000004">
      <c r="A273" s="1"/>
      <c r="E273" s="31"/>
      <c r="G273" s="31"/>
      <c r="J273" s="31"/>
      <c r="L273" s="34" t="s">
        <v>204</v>
      </c>
      <c r="M273" s="35"/>
      <c r="N273" s="36">
        <f>SUM(O273:AF273)</f>
        <v>0</v>
      </c>
    </row>
    <row r="274" spans="1:14" ht="25.5" x14ac:dyDescent="0.55000000000000004">
      <c r="A274" s="1"/>
      <c r="E274" s="31"/>
      <c r="G274" s="31"/>
      <c r="J274" s="31"/>
      <c r="L274" s="34" t="s">
        <v>205</v>
      </c>
      <c r="M274" s="35"/>
      <c r="N274" s="36">
        <v>0</v>
      </c>
    </row>
    <row r="275" spans="1:14" ht="25.5" x14ac:dyDescent="0.55000000000000004">
      <c r="A275" s="1"/>
      <c r="E275" s="31"/>
      <c r="G275" s="31"/>
      <c r="J275" s="31"/>
      <c r="L275" s="34" t="s">
        <v>206</v>
      </c>
      <c r="M275" s="35"/>
      <c r="N275" s="36"/>
    </row>
    <row r="276" spans="1:14" ht="25.5" x14ac:dyDescent="0.55000000000000004">
      <c r="A276" s="1"/>
      <c r="E276" s="31"/>
      <c r="G276" s="31"/>
      <c r="J276" s="31"/>
      <c r="L276" s="34" t="s">
        <v>207</v>
      </c>
      <c r="M276" s="35"/>
      <c r="N276" s="37">
        <f>SUM(O5:O269)</f>
        <v>0</v>
      </c>
    </row>
    <row r="277" spans="1:14" ht="25.5" x14ac:dyDescent="0.55000000000000004">
      <c r="A277" s="1"/>
      <c r="E277" s="31"/>
      <c r="G277" s="31"/>
      <c r="J277" s="31"/>
      <c r="L277" s="34" t="s">
        <v>208</v>
      </c>
      <c r="M277" s="35"/>
      <c r="N277" s="33">
        <f>N271-N272-N273-N275-N276</f>
        <v>0</v>
      </c>
    </row>
    <row r="278" spans="1:14" ht="25.5" x14ac:dyDescent="0.55000000000000004">
      <c r="A278" s="1"/>
      <c r="E278" s="31"/>
      <c r="G278" s="31"/>
      <c r="J278" s="31"/>
      <c r="L278" s="34" t="s">
        <v>209</v>
      </c>
      <c r="M278" s="35"/>
      <c r="N278" s="37"/>
    </row>
    <row r="279" spans="1:14" ht="25.5" x14ac:dyDescent="0.55000000000000004">
      <c r="A279" s="1"/>
      <c r="E279" s="31"/>
      <c r="G279" s="31"/>
      <c r="J279" s="31"/>
      <c r="L279" s="34" t="s">
        <v>210</v>
      </c>
      <c r="M279" s="35"/>
      <c r="N279" s="33">
        <f>+N278-N277</f>
        <v>0</v>
      </c>
    </row>
    <row r="280" spans="1:14" ht="25.5" x14ac:dyDescent="0.55000000000000004">
      <c r="J280" s="2"/>
      <c r="L280" s="34" t="s">
        <v>211</v>
      </c>
      <c r="M280" s="35"/>
      <c r="N280" s="33">
        <f>+N278-N277</f>
        <v>0</v>
      </c>
    </row>
    <row r="281" spans="1:14" x14ac:dyDescent="0.5">
      <c r="J281" s="2"/>
      <c r="L281" s="2"/>
    </row>
    <row r="282" spans="1:14" ht="25.5" x14ac:dyDescent="0.55000000000000004">
      <c r="J282" s="2"/>
      <c r="L282" s="73" t="s">
        <v>272</v>
      </c>
      <c r="M282" s="2" t="s">
        <v>307</v>
      </c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55"/>
  <sheetViews>
    <sheetView zoomScale="70" zoomScaleNormal="70" workbookViewId="0">
      <pane xSplit="10" ySplit="4" topLeftCell="K14" activePane="bottomRight" state="frozen"/>
      <selection activeCell="K217" sqref="K217"/>
      <selection pane="topRight" activeCell="K217" sqref="K217"/>
      <selection pane="bottomLeft" activeCell="K217" sqref="K217"/>
      <selection pane="bottomRight" activeCell="K217" sqref="K2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14</v>
      </c>
      <c r="F5" s="71"/>
      <c r="G5" s="46">
        <f t="shared" ref="G5:G26" si="0">E5+F5</f>
        <v>14</v>
      </c>
      <c r="H5" s="78">
        <v>2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25</v>
      </c>
      <c r="P5" s="122">
        <f>SUM(M5-O5)</f>
        <v>75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20</v>
      </c>
      <c r="P6" s="122">
        <f t="shared" ref="P6:P69" si="3">SUM(M6-O6)</f>
        <v>80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10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24</v>
      </c>
      <c r="F22" s="71"/>
      <c r="G22" s="46">
        <f t="shared" si="0"/>
        <v>24</v>
      </c>
      <c r="H22" s="78">
        <v>6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17</v>
      </c>
      <c r="F24" s="71"/>
      <c r="G24" s="46">
        <f t="shared" si="0"/>
        <v>17</v>
      </c>
      <c r="H24" s="78">
        <v>3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5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22">
        <f t="shared" si="3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11</v>
      </c>
      <c r="F50" s="71"/>
      <c r="G50" s="46">
        <f t="shared" si="5"/>
        <v>11</v>
      </c>
      <c r="H50" s="78">
        <v>1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4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40</v>
      </c>
      <c r="P56" s="122">
        <f t="shared" si="3"/>
        <v>80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30</v>
      </c>
      <c r="P81" s="122">
        <f t="shared" si="7"/>
        <v>25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4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20</v>
      </c>
      <c r="P110" s="122">
        <f t="shared" si="7"/>
        <v>100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12</v>
      </c>
      <c r="F131" s="71"/>
      <c r="G131" s="46">
        <f t="shared" si="20"/>
        <v>12</v>
      </c>
      <c r="H131" s="78">
        <v>0</v>
      </c>
      <c r="I131" s="76">
        <v>0</v>
      </c>
      <c r="J131" s="46">
        <f t="shared" si="21"/>
        <v>10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22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0</v>
      </c>
      <c r="K132" s="72">
        <v>4</v>
      </c>
      <c r="L132" s="22">
        <v>60</v>
      </c>
      <c r="M132" s="65">
        <f t="shared" si="8"/>
        <v>240</v>
      </c>
      <c r="N132" s="17" t="s">
        <v>16</v>
      </c>
      <c r="O132" s="18">
        <v>120</v>
      </c>
      <c r="P132" s="122">
        <f t="shared" si="7"/>
        <v>120</v>
      </c>
      <c r="Q132" s="90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13</v>
      </c>
      <c r="F133" s="71"/>
      <c r="G133" s="46">
        <f t="shared" si="20"/>
        <v>13</v>
      </c>
      <c r="H133" s="78">
        <v>0</v>
      </c>
      <c r="I133" s="76">
        <v>0</v>
      </c>
      <c r="J133" s="46">
        <f t="shared" si="21"/>
        <v>8</v>
      </c>
      <c r="K133" s="72">
        <v>5</v>
      </c>
      <c r="L133" s="20">
        <v>50</v>
      </c>
      <c r="M133" s="65">
        <f t="shared" si="8"/>
        <v>250</v>
      </c>
      <c r="N133" s="17" t="s">
        <v>16</v>
      </c>
      <c r="O133" s="18">
        <v>100</v>
      </c>
      <c r="P133" s="122">
        <f t="shared" si="7"/>
        <v>150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ref="M186" si="34">+L186*K186</f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ref="M190" si="36">+L190*K190</f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8</v>
      </c>
      <c r="F193" s="71"/>
      <c r="G193" s="46">
        <f t="shared" si="28"/>
        <v>8</v>
      </c>
      <c r="H193" s="78">
        <v>0</v>
      </c>
      <c r="I193" s="76">
        <v>0</v>
      </c>
      <c r="J193" s="46">
        <f t="shared" si="29"/>
        <v>8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6</v>
      </c>
      <c r="F198" s="71"/>
      <c r="G198" s="46">
        <f t="shared" si="28"/>
        <v>6</v>
      </c>
      <c r="H198" s="78">
        <v>0</v>
      </c>
      <c r="I198" s="76">
        <v>0</v>
      </c>
      <c r="J198" s="46">
        <f t="shared" si="29"/>
        <v>6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8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39"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2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8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67" si="41">E231+F231</f>
        <v>0</v>
      </c>
      <c r="H231" s="78">
        <v>0</v>
      </c>
      <c r="I231" s="76">
        <v>0</v>
      </c>
      <c r="J231" s="46">
        <f t="shared" ref="J231:J267" si="42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4" si="43">E235+F235</f>
        <v>0</v>
      </c>
      <c r="H235" s="78">
        <v>0</v>
      </c>
      <c r="I235" s="76">
        <v>0</v>
      </c>
      <c r="J235" s="46">
        <f t="shared" ref="J235:J253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2</v>
      </c>
      <c r="F248" s="71"/>
      <c r="G248" s="46">
        <f t="shared" si="43"/>
        <v>2</v>
      </c>
      <c r="H248" s="78">
        <v>0</v>
      </c>
      <c r="I248" s="76">
        <v>0</v>
      </c>
      <c r="J248" s="46">
        <f t="shared" si="44"/>
        <v>0</v>
      </c>
      <c r="K248" s="72">
        <v>2</v>
      </c>
      <c r="L248" s="20">
        <v>50</v>
      </c>
      <c r="M248" s="65">
        <f t="shared" si="32"/>
        <v>100</v>
      </c>
      <c r="N248" s="17" t="s">
        <v>16</v>
      </c>
      <c r="O248" s="18">
        <v>35</v>
      </c>
      <c r="P248" s="122">
        <f t="shared" si="38"/>
        <v>65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3</v>
      </c>
      <c r="F249" s="71"/>
      <c r="G249" s="46">
        <f t="shared" si="43"/>
        <v>3</v>
      </c>
      <c r="H249" s="78">
        <v>0</v>
      </c>
      <c r="I249" s="76">
        <v>0</v>
      </c>
      <c r="J249" s="46">
        <f t="shared" si="44"/>
        <v>2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>
        <v>25</v>
      </c>
      <c r="P249" s="122">
        <f t="shared" si="38"/>
        <v>25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+ยกมา!J256</f>
        <v>0</v>
      </c>
      <c r="F259" s="71"/>
      <c r="G259" s="46">
        <f t="shared" si="41"/>
        <v>0</v>
      </c>
      <c r="H259" s="78">
        <v>0</v>
      </c>
      <c r="I259" s="76">
        <v>0</v>
      </c>
      <c r="J259" s="46">
        <f t="shared" si="42"/>
        <v>0</v>
      </c>
      <c r="K259" s="72"/>
      <c r="L259" s="20"/>
      <c r="M259" s="65">
        <f t="shared" si="32"/>
        <v>0</v>
      </c>
      <c r="N259" s="17" t="s">
        <v>16</v>
      </c>
      <c r="O259" s="18"/>
      <c r="P259" s="23">
        <f t="shared" si="38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>
        <f>+ยกมา!J257</f>
        <v>0</v>
      </c>
      <c r="F266" s="71"/>
      <c r="G266" s="46">
        <f t="shared" ref="G266" si="51">E266+F266</f>
        <v>0</v>
      </c>
      <c r="H266" s="78">
        <v>0</v>
      </c>
      <c r="I266" s="76">
        <v>0</v>
      </c>
      <c r="J266" s="46">
        <f t="shared" ref="J266" si="52">+G266-H266-K266-I266</f>
        <v>0</v>
      </c>
      <c r="K266" s="72"/>
      <c r="L266" s="20"/>
      <c r="M266" s="65">
        <f t="shared" ref="M266" si="53">+L266*K266</f>
        <v>0</v>
      </c>
      <c r="N266" s="17" t="s">
        <v>16</v>
      </c>
      <c r="O266" s="18"/>
      <c r="P266" s="23">
        <f t="shared" si="38"/>
        <v>0</v>
      </c>
      <c r="Q266" s="90"/>
      <c r="R266" s="43">
        <f t="shared" ref="R266" si="54">+K266*Q266</f>
        <v>0</v>
      </c>
    </row>
    <row r="267" spans="1:19" ht="25.5" x14ac:dyDescent="0.55000000000000004">
      <c r="A267" s="10"/>
      <c r="B267" s="10"/>
      <c r="C267" s="19"/>
      <c r="D267" s="10"/>
      <c r="E267" s="64">
        <f>+ยกมา!J266</f>
        <v>0</v>
      </c>
      <c r="F267" s="71"/>
      <c r="G267" s="46">
        <f t="shared" si="41"/>
        <v>0</v>
      </c>
      <c r="H267" s="78">
        <v>0</v>
      </c>
      <c r="I267" s="76">
        <v>0</v>
      </c>
      <c r="J267" s="46">
        <f t="shared" si="42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8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+ยกมา!J268</f>
        <v>0</v>
      </c>
      <c r="F268" s="71"/>
      <c r="G268" s="46">
        <f t="shared" ref="G268" si="55">E268+F268</f>
        <v>0</v>
      </c>
      <c r="H268" s="78">
        <v>0</v>
      </c>
      <c r="I268" s="76">
        <v>0</v>
      </c>
      <c r="J268" s="46">
        <f t="shared" ref="J268" si="56">+G268-H268-K268-I268</f>
        <v>0</v>
      </c>
      <c r="K268" s="72"/>
      <c r="L268" s="20"/>
      <c r="M268" s="65">
        <f t="shared" ref="M268" si="57">+L268*K268</f>
        <v>0</v>
      </c>
      <c r="N268" s="17" t="s">
        <v>16</v>
      </c>
      <c r="O268" s="18"/>
      <c r="P268" s="23">
        <f t="shared" si="38"/>
        <v>0</v>
      </c>
      <c r="Q268" s="90"/>
      <c r="R268" s="43">
        <f t="shared" ref="R268" si="58">+K268*Q268</f>
        <v>0</v>
      </c>
    </row>
    <row r="269" spans="1:19" ht="25.5" x14ac:dyDescent="0.55000000000000004">
      <c r="A269" s="1"/>
      <c r="B269" s="119"/>
      <c r="C269" s="120"/>
      <c r="D269" s="119"/>
      <c r="E269" s="24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699.7299999999999</v>
      </c>
      <c r="S269" s="75"/>
    </row>
    <row r="270" spans="1:19" ht="25.5" customHeight="1" x14ac:dyDescent="0.5">
      <c r="A270" s="1"/>
      <c r="B270" s="119"/>
      <c r="C270" s="120"/>
      <c r="D270" s="119"/>
      <c r="E270" s="24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24"/>
      <c r="F271" s="119"/>
      <c r="G271" s="31"/>
      <c r="J271" s="31"/>
      <c r="K271" s="32"/>
      <c r="L271" s="95" t="s">
        <v>202</v>
      </c>
      <c r="M271" s="95"/>
      <c r="N271" s="33">
        <f>SUM(M5:M270)</f>
        <v>2055</v>
      </c>
    </row>
    <row r="272" spans="1:19" ht="25.5" x14ac:dyDescent="0.55000000000000004">
      <c r="A272" s="1"/>
      <c r="B272" s="119"/>
      <c r="C272" s="120"/>
      <c r="D272" s="119"/>
      <c r="E272" s="24"/>
      <c r="F272" s="119"/>
      <c r="G272" s="31"/>
      <c r="J272" s="31"/>
      <c r="L272" s="34" t="s">
        <v>203</v>
      </c>
      <c r="M272" s="35"/>
      <c r="N272" s="36"/>
    </row>
    <row r="273" spans="1:18" ht="25.5" x14ac:dyDescent="0.55000000000000004">
      <c r="A273" s="1"/>
      <c r="B273" s="119"/>
      <c r="C273" s="120"/>
      <c r="D273" s="119"/>
      <c r="E273" s="24"/>
      <c r="F273" s="119"/>
      <c r="G273" s="31"/>
      <c r="J273" s="31"/>
      <c r="L273" s="34" t="s">
        <v>204</v>
      </c>
      <c r="M273" s="35"/>
      <c r="N273" s="36">
        <f>SUM(O273:AF273)</f>
        <v>405</v>
      </c>
      <c r="O273" s="2">
        <v>130</v>
      </c>
      <c r="P273" s="2">
        <v>100</v>
      </c>
      <c r="Q273" s="2">
        <v>75</v>
      </c>
      <c r="R273" s="2">
        <v>100</v>
      </c>
    </row>
    <row r="274" spans="1:18" ht="25.5" x14ac:dyDescent="0.55000000000000004">
      <c r="A274" s="1"/>
      <c r="B274" s="119"/>
      <c r="C274" s="120"/>
      <c r="D274" s="119"/>
      <c r="E274" s="24"/>
      <c r="F274" s="119"/>
      <c r="G274" s="31"/>
      <c r="J274" s="31"/>
      <c r="L274" s="34" t="s">
        <v>205</v>
      </c>
      <c r="M274" s="35"/>
      <c r="N274" s="36">
        <v>0</v>
      </c>
    </row>
    <row r="275" spans="1:18" ht="25.5" x14ac:dyDescent="0.55000000000000004">
      <c r="A275" s="1"/>
      <c r="B275" s="119"/>
      <c r="C275" s="120"/>
      <c r="D275" s="119"/>
      <c r="E275" s="24"/>
      <c r="F275" s="119"/>
      <c r="G275" s="31"/>
      <c r="J275" s="31"/>
      <c r="L275" s="34" t="s">
        <v>206</v>
      </c>
      <c r="M275" s="35"/>
      <c r="N275" s="36"/>
    </row>
    <row r="276" spans="1:18" ht="25.5" x14ac:dyDescent="0.55000000000000004">
      <c r="A276" s="1"/>
      <c r="B276" s="119"/>
      <c r="C276" s="120"/>
      <c r="D276" s="119"/>
      <c r="E276" s="24"/>
      <c r="F276" s="119"/>
      <c r="G276" s="31"/>
      <c r="J276" s="31"/>
      <c r="L276" s="34" t="s">
        <v>207</v>
      </c>
      <c r="M276" s="35"/>
      <c r="N276" s="37">
        <f>SUM(O5:O269)</f>
        <v>590</v>
      </c>
    </row>
    <row r="277" spans="1:18" ht="25.5" x14ac:dyDescent="0.55000000000000004">
      <c r="A277" s="1"/>
      <c r="B277" s="119"/>
      <c r="C277" s="120"/>
      <c r="D277" s="119"/>
      <c r="E277" s="24"/>
      <c r="F277" s="119"/>
      <c r="G277" s="31"/>
      <c r="J277" s="31"/>
      <c r="L277" s="34" t="s">
        <v>208</v>
      </c>
      <c r="M277" s="35"/>
      <c r="N277" s="33">
        <f>N271-N272-N273-N275-N276</f>
        <v>1060</v>
      </c>
    </row>
    <row r="278" spans="1:18" ht="25.5" x14ac:dyDescent="0.55000000000000004">
      <c r="A278" s="1"/>
      <c r="B278" s="119"/>
      <c r="C278" s="120"/>
      <c r="D278" s="119"/>
      <c r="E278" s="24"/>
      <c r="F278" s="119"/>
      <c r="G278" s="24"/>
      <c r="J278" s="31"/>
      <c r="L278" s="34" t="s">
        <v>209</v>
      </c>
      <c r="M278" s="35"/>
      <c r="N278" s="37">
        <v>1060</v>
      </c>
    </row>
    <row r="279" spans="1:18" ht="25.5" x14ac:dyDescent="0.55000000000000004">
      <c r="A279" s="1"/>
      <c r="B279" s="119"/>
      <c r="C279" s="120"/>
      <c r="D279" s="119"/>
      <c r="E279" s="24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8" ht="25.5" x14ac:dyDescent="0.55000000000000004">
      <c r="B280" s="119"/>
      <c r="C280" s="120"/>
      <c r="D280" s="119"/>
      <c r="E280" s="24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8" x14ac:dyDescent="0.5">
      <c r="J281" s="2"/>
      <c r="L281" s="2"/>
    </row>
    <row r="282" spans="1:18" ht="25.5" x14ac:dyDescent="0.55000000000000004">
      <c r="J282" s="2"/>
      <c r="L282" s="73" t="s">
        <v>272</v>
      </c>
      <c r="M282" s="2" t="s">
        <v>307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K15" sqref="K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150</v>
      </c>
      <c r="P6" s="122">
        <f t="shared" ref="P6:P69" si="3">SUM(M6-O6)</f>
        <v>250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5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75</v>
      </c>
      <c r="P11" s="122">
        <f t="shared" si="3"/>
        <v>75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7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>
        <v>75</v>
      </c>
      <c r="P15" s="122">
        <f t="shared" si="3"/>
        <v>75</v>
      </c>
      <c r="Q15" s="121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6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100</v>
      </c>
      <c r="P18" s="122">
        <f t="shared" si="3"/>
        <v>100</v>
      </c>
      <c r="Q18" s="121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9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2">
        <f t="shared" si="3"/>
        <v>150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4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50</v>
      </c>
      <c r="P29" s="122">
        <f t="shared" si="3"/>
        <v>50</v>
      </c>
      <c r="Q29" s="121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2">
        <f t="shared" si="3"/>
        <v>60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2">
        <f t="shared" si="3"/>
        <v>60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2">
        <f t="shared" si="3"/>
        <v>60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4</v>
      </c>
      <c r="F110" s="71"/>
      <c r="G110" s="46">
        <f t="shared" si="20"/>
        <v>4</v>
      </c>
      <c r="H110" s="78">
        <v>0</v>
      </c>
      <c r="I110" s="76">
        <v>0</v>
      </c>
      <c r="J110" s="46">
        <f t="shared" si="21"/>
        <v>3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7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9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6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8</v>
      </c>
      <c r="F193" s="71"/>
      <c r="G193" s="46">
        <f t="shared" si="28"/>
        <v>8</v>
      </c>
      <c r="H193" s="78">
        <v>0</v>
      </c>
      <c r="I193" s="76">
        <v>0</v>
      </c>
      <c r="J193" s="46">
        <f t="shared" si="29"/>
        <v>8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6</v>
      </c>
      <c r="F198" s="71"/>
      <c r="G198" s="46">
        <f t="shared" si="28"/>
        <v>6</v>
      </c>
      <c r="H198" s="78">
        <v>0</v>
      </c>
      <c r="I198" s="76">
        <v>0</v>
      </c>
      <c r="J198" s="46">
        <f t="shared" si="29"/>
        <v>6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1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67" si="38">E231+F231</f>
        <v>0</v>
      </c>
      <c r="H231" s="78">
        <v>0</v>
      </c>
      <c r="I231" s="76">
        <v>0</v>
      </c>
      <c r="J231" s="46">
        <f t="shared" ref="J231:J267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0">E235+F235</f>
        <v>0</v>
      </c>
      <c r="H235" s="78">
        <v>0</v>
      </c>
      <c r="I235" s="76">
        <v>0</v>
      </c>
      <c r="J235" s="46">
        <f t="shared" ref="J235:J249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4">E243+F243</f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4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2</v>
      </c>
      <c r="F249" s="71"/>
      <c r="G249" s="46">
        <f t="shared" si="44"/>
        <v>2</v>
      </c>
      <c r="H249" s="78">
        <v>0</v>
      </c>
      <c r="I249" s="76">
        <v>0</v>
      </c>
      <c r="J249" s="46">
        <f t="shared" si="41"/>
        <v>0</v>
      </c>
      <c r="K249" s="72">
        <v>2</v>
      </c>
      <c r="L249" s="20">
        <v>50</v>
      </c>
      <c r="M249" s="65">
        <f t="shared" si="32"/>
        <v>100</v>
      </c>
      <c r="N249" s="17" t="s">
        <v>16</v>
      </c>
      <c r="O249" s="18">
        <v>50</v>
      </c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4"/>
        <v>0</v>
      </c>
      <c r="H250" s="78">
        <v>0</v>
      </c>
      <c r="I250" s="76">
        <v>0</v>
      </c>
      <c r="J250" s="46">
        <f t="shared" ref="J250" si="47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+'1'!J259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>
        <f>+'1'!J266</f>
        <v>0</v>
      </c>
      <c r="F266" s="71"/>
      <c r="G266" s="46">
        <f t="shared" ref="G266" si="52">E266+F266</f>
        <v>0</v>
      </c>
      <c r="H266" s="78">
        <v>0</v>
      </c>
      <c r="I266" s="76">
        <v>0</v>
      </c>
      <c r="J266" s="46">
        <f t="shared" ref="J266" si="53">+G266-H266-K266-I266</f>
        <v>0</v>
      </c>
      <c r="K266" s="72"/>
      <c r="L266" s="20"/>
      <c r="M266" s="65">
        <f t="shared" ref="M266" si="54">+L266*K266</f>
        <v>0</v>
      </c>
      <c r="N266" s="17" t="s">
        <v>16</v>
      </c>
      <c r="O266" s="18"/>
      <c r="P266" s="23">
        <f t="shared" si="36"/>
        <v>0</v>
      </c>
      <c r="Q266" s="90"/>
      <c r="R266" s="43">
        <f t="shared" ref="R266" si="55">+K266*Q266</f>
        <v>0</v>
      </c>
    </row>
    <row r="267" spans="1:19" ht="25.5" x14ac:dyDescent="0.55000000000000004">
      <c r="A267" s="10"/>
      <c r="B267" s="10"/>
      <c r="C267" s="19"/>
      <c r="D267" s="10"/>
      <c r="E267" s="64">
        <f>+'1'!J267</f>
        <v>0</v>
      </c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6">E268+F268</f>
        <v>0</v>
      </c>
      <c r="H268" s="78">
        <v>0</v>
      </c>
      <c r="I268" s="76">
        <v>0</v>
      </c>
      <c r="J268" s="46">
        <f t="shared" ref="J268" si="57">+G268-H268-K268-I268</f>
        <v>0</v>
      </c>
      <c r="K268" s="72"/>
      <c r="L268" s="20"/>
      <c r="M268" s="65">
        <f t="shared" ref="M268" si="58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9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976.19000000000017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2875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8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670</v>
      </c>
      <c r="O273" s="2">
        <v>120</v>
      </c>
      <c r="P273" s="2">
        <v>180</v>
      </c>
      <c r="Q273" s="88">
        <v>250</v>
      </c>
      <c r="R273" s="2">
        <v>120</v>
      </c>
    </row>
    <row r="274" spans="1:18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8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8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1005</v>
      </c>
    </row>
    <row r="277" spans="1:18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1200</v>
      </c>
    </row>
    <row r="278" spans="1:18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1200</v>
      </c>
    </row>
    <row r="279" spans="1:18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8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8" x14ac:dyDescent="0.5">
      <c r="J281" s="2"/>
      <c r="L281" s="2"/>
    </row>
    <row r="282" spans="1:18" ht="25.5" x14ac:dyDescent="0.55000000000000004">
      <c r="J282" s="2"/>
      <c r="L282" s="73" t="s">
        <v>272</v>
      </c>
      <c r="M282" s="2" t="s">
        <v>307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 filterMode="1"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C15" sqref="C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22">
        <f t="shared" si="3"/>
        <v>150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2">
        <f t="shared" si="3"/>
        <v>60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3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2">
        <f t="shared" si="3"/>
        <v>120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2">
        <f t="shared" si="3"/>
        <v>60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2">
        <f t="shared" si="3"/>
        <v>60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3</v>
      </c>
      <c r="F110" s="71"/>
      <c r="G110" s="46">
        <f t="shared" si="20"/>
        <v>3</v>
      </c>
      <c r="H110" s="78">
        <v>0</v>
      </c>
      <c r="I110" s="76">
        <v>0</v>
      </c>
      <c r="J110" s="46">
        <f t="shared" si="21"/>
        <v>2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2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9</v>
      </c>
      <c r="F131" s="71">
        <v>30</v>
      </c>
      <c r="G131" s="46">
        <f t="shared" si="20"/>
        <v>39</v>
      </c>
      <c r="H131" s="78">
        <v>0</v>
      </c>
      <c r="I131" s="76">
        <v>0</v>
      </c>
      <c r="J131" s="46">
        <f t="shared" si="21"/>
        <v>9</v>
      </c>
      <c r="K131" s="72">
        <v>30</v>
      </c>
      <c r="L131" s="22">
        <v>50</v>
      </c>
      <c r="M131" s="65">
        <f t="shared" si="8"/>
        <v>1500</v>
      </c>
      <c r="N131" s="17" t="s">
        <v>1430</v>
      </c>
      <c r="O131" s="18">
        <v>1050</v>
      </c>
      <c r="P131" s="122">
        <f t="shared" si="7"/>
        <v>450</v>
      </c>
      <c r="Q131" s="90">
        <v>9.91</v>
      </c>
      <c r="R131" s="43">
        <f t="shared" si="9"/>
        <v>297.3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8</v>
      </c>
      <c r="F193" s="71"/>
      <c r="G193" s="46">
        <f t="shared" si="28"/>
        <v>8</v>
      </c>
      <c r="H193" s="78">
        <v>0</v>
      </c>
      <c r="I193" s="76">
        <v>0</v>
      </c>
      <c r="J193" s="46">
        <f t="shared" si="29"/>
        <v>8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6</v>
      </c>
      <c r="F198" s="71"/>
      <c r="G198" s="46">
        <f t="shared" si="28"/>
        <v>6</v>
      </c>
      <c r="H198" s="78">
        <v>0</v>
      </c>
      <c r="I198" s="76">
        <v>0</v>
      </c>
      <c r="J198" s="46">
        <f t="shared" si="29"/>
        <v>6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1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67" si="38">E231+F231</f>
        <v>0</v>
      </c>
      <c r="H231" s="78">
        <v>0</v>
      </c>
      <c r="I231" s="76">
        <v>0</v>
      </c>
      <c r="J231" s="46">
        <f t="shared" ref="J231:J267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66" si="40">E235+F235</f>
        <v>0</v>
      </c>
      <c r="H235" s="78">
        <v>0</v>
      </c>
      <c r="I235" s="76">
        <v>0</v>
      </c>
      <c r="J235" s="46">
        <f t="shared" ref="J235:J26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5.5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+'2'!J252</f>
        <v>0</v>
      </c>
      <c r="F252" s="71">
        <v>50</v>
      </c>
      <c r="G252" s="46">
        <f t="shared" si="40"/>
        <v>50</v>
      </c>
      <c r="H252" s="78">
        <v>0</v>
      </c>
      <c r="I252" s="76">
        <v>0</v>
      </c>
      <c r="J252" s="46">
        <f t="shared" si="41"/>
        <v>3</v>
      </c>
      <c r="K252" s="72">
        <v>47</v>
      </c>
      <c r="L252" s="20">
        <v>15</v>
      </c>
      <c r="M252" s="65">
        <f t="shared" si="32"/>
        <v>705</v>
      </c>
      <c r="N252" s="17" t="s">
        <v>1430</v>
      </c>
      <c r="O252" s="18"/>
      <c r="P252" s="122">
        <f t="shared" si="36"/>
        <v>705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+'2'!J253</f>
        <v>0</v>
      </c>
      <c r="F253" s="71">
        <v>50</v>
      </c>
      <c r="G253" s="46">
        <f t="shared" si="40"/>
        <v>50</v>
      </c>
      <c r="H253" s="78">
        <v>0</v>
      </c>
      <c r="I253" s="76">
        <v>0</v>
      </c>
      <c r="J253" s="46">
        <f t="shared" si="41"/>
        <v>1</v>
      </c>
      <c r="K253" s="72">
        <v>49</v>
      </c>
      <c r="L253" s="20">
        <v>15</v>
      </c>
      <c r="M253" s="65">
        <f t="shared" ref="M253" si="46">+L253*K253</f>
        <v>735</v>
      </c>
      <c r="N253" s="17" t="s">
        <v>1430</v>
      </c>
      <c r="O253" s="18"/>
      <c r="P253" s="122">
        <f t="shared" si="36"/>
        <v>735</v>
      </c>
      <c r="Q253" s="90"/>
      <c r="R253" s="43">
        <f t="shared" ref="R253" si="47"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+'2'!J256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2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>
        <f>+'2'!J266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ref="M266" si="48">+L266*K266</f>
        <v>0</v>
      </c>
      <c r="N266" s="17" t="s">
        <v>16</v>
      </c>
      <c r="O266" s="18"/>
      <c r="P266" s="23">
        <f t="shared" si="36"/>
        <v>0</v>
      </c>
      <c r="Q266" s="90"/>
      <c r="R266" s="43">
        <f t="shared" ref="R266" si="49">+K266*Q266</f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0">E268+F268</f>
        <v>0</v>
      </c>
      <c r="H268" s="78">
        <v>0</v>
      </c>
      <c r="I268" s="76">
        <v>0</v>
      </c>
      <c r="J268" s="46">
        <f t="shared" ref="J268" si="51">+G268-H268-K268-I268</f>
        <v>0</v>
      </c>
      <c r="K268" s="72"/>
      <c r="L268" s="20"/>
      <c r="M268" s="65">
        <f t="shared" ref="M268" si="52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3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954.55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34" t="s">
        <v>202</v>
      </c>
      <c r="M271" s="35"/>
      <c r="N271" s="33">
        <f>SUM(M5:M270)</f>
        <v>5220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9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1215</v>
      </c>
      <c r="O273" s="2">
        <v>60</v>
      </c>
      <c r="P273" s="2">
        <v>120</v>
      </c>
      <c r="Q273" s="88">
        <v>540</v>
      </c>
      <c r="R273" s="2">
        <v>250</v>
      </c>
      <c r="S273" s="2">
        <v>245</v>
      </c>
    </row>
    <row r="274" spans="1:19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1305</v>
      </c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2700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2700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9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9" x14ac:dyDescent="0.5">
      <c r="J281" s="2"/>
      <c r="L281" s="2"/>
    </row>
    <row r="282" spans="1:19" ht="25.5" x14ac:dyDescent="0.55000000000000004">
      <c r="J282" s="2"/>
      <c r="L282" s="73" t="s">
        <v>272</v>
      </c>
      <c r="M282" s="2" t="s">
        <v>307</v>
      </c>
    </row>
    <row r="283" spans="1:19" x14ac:dyDescent="0.5">
      <c r="J283" s="2"/>
      <c r="L283" s="2"/>
    </row>
    <row r="284" spans="1:19" x14ac:dyDescent="0.5">
      <c r="J284" s="2"/>
      <c r="L284" s="2"/>
    </row>
    <row r="285" spans="1:19" x14ac:dyDescent="0.5">
      <c r="J285" s="2"/>
      <c r="L285" s="2"/>
    </row>
    <row r="286" spans="1:19" x14ac:dyDescent="0.5">
      <c r="J286" s="2"/>
      <c r="L286" s="2"/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00.00"/>
        <filter val="120"/>
        <filter val="120.00"/>
        <filter val="130.00"/>
        <filter val="150.00"/>
        <filter val="200.00"/>
        <filter val="25.00"/>
        <filter val="250.00"/>
        <filter val="400.00"/>
        <filter val="450.00"/>
        <filter val="50.00"/>
        <filter val="60.00"/>
        <filter val="ส่วนลดสินค้า SALE"/>
      </filters>
    </filterColumn>
  </autoFilter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K15" sqref="K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2">
        <f t="shared" si="3"/>
        <v>25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6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2">
        <f t="shared" si="3"/>
        <v>25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0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22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2</v>
      </c>
      <c r="F110" s="71"/>
      <c r="G110" s="46">
        <f t="shared" si="20"/>
        <v>2</v>
      </c>
      <c r="H110" s="78">
        <v>0</v>
      </c>
      <c r="I110" s="76">
        <v>0</v>
      </c>
      <c r="J110" s="46">
        <f t="shared" si="21"/>
        <v>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5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9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8</v>
      </c>
      <c r="F193" s="71"/>
      <c r="G193" s="46">
        <f t="shared" si="28"/>
        <v>8</v>
      </c>
      <c r="H193" s="78">
        <v>0</v>
      </c>
      <c r="I193" s="76">
        <v>0</v>
      </c>
      <c r="J193" s="46">
        <f t="shared" si="29"/>
        <v>8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6</v>
      </c>
      <c r="F198" s="71"/>
      <c r="G198" s="46">
        <f t="shared" si="28"/>
        <v>6</v>
      </c>
      <c r="H198" s="78">
        <v>0</v>
      </c>
      <c r="I198" s="76">
        <v>0</v>
      </c>
      <c r="J198" s="46">
        <f t="shared" si="29"/>
        <v>6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1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67" si="38">E231+F231</f>
        <v>0</v>
      </c>
      <c r="H231" s="78">
        <v>0</v>
      </c>
      <c r="I231" s="76">
        <v>0</v>
      </c>
      <c r="J231" s="46">
        <f t="shared" ref="J231:J267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6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+'3'!J252</f>
        <v>3</v>
      </c>
      <c r="F252" s="71">
        <v>200</v>
      </c>
      <c r="G252" s="46">
        <f t="shared" si="40"/>
        <v>203</v>
      </c>
      <c r="H252" s="78">
        <v>0</v>
      </c>
      <c r="I252" s="76">
        <v>0</v>
      </c>
      <c r="J252" s="46">
        <f t="shared" si="41"/>
        <v>2</v>
      </c>
      <c r="K252" s="72">
        <v>201</v>
      </c>
      <c r="L252" s="20">
        <v>15</v>
      </c>
      <c r="M252" s="65">
        <f t="shared" si="32"/>
        <v>3015</v>
      </c>
      <c r="N252" s="17" t="s">
        <v>1430</v>
      </c>
      <c r="O252" s="18">
        <v>1005</v>
      </c>
      <c r="P252" s="122">
        <f t="shared" si="36"/>
        <v>2010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+'3'!J253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1"/>
        <v>1</v>
      </c>
      <c r="K253" s="72"/>
      <c r="L253" s="20">
        <v>27</v>
      </c>
      <c r="M253" s="65">
        <f t="shared" ref="M253" si="46">+L253*K253</f>
        <v>0</v>
      </c>
      <c r="N253" s="17" t="s">
        <v>1430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4">
        <f>+'3'!J259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>
        <f>+'3'!J266</f>
        <v>0</v>
      </c>
      <c r="F266" s="71"/>
      <c r="G266" s="46">
        <f t="shared" ref="G266" si="48">E266+F266</f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ref="M266" si="49">+L266*K266</f>
        <v>0</v>
      </c>
      <c r="N266" s="17" t="s">
        <v>16</v>
      </c>
      <c r="O266" s="18"/>
      <c r="P266" s="23">
        <f t="shared" si="36"/>
        <v>0</v>
      </c>
      <c r="Q266" s="90"/>
      <c r="R266" s="43">
        <f t="shared" ref="R266" si="50">+K266*Q266</f>
        <v>0</v>
      </c>
    </row>
    <row r="267" spans="1:19" ht="25.5" x14ac:dyDescent="0.55000000000000004">
      <c r="A267" s="10"/>
      <c r="B267" s="10"/>
      <c r="C267" s="19"/>
      <c r="D267" s="10"/>
      <c r="E267" s="64">
        <f>+'3'!J267</f>
        <v>0</v>
      </c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1">E268+F268</f>
        <v>0</v>
      </c>
      <c r="H268" s="78">
        <v>0</v>
      </c>
      <c r="I268" s="76">
        <v>0</v>
      </c>
      <c r="J268" s="46">
        <f t="shared" ref="J268" si="52">+G268-H268-K268-I268</f>
        <v>0</v>
      </c>
      <c r="K268" s="72"/>
      <c r="L268" s="20"/>
      <c r="M268" s="65">
        <f t="shared" ref="M268" si="53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4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431.94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34" t="s">
        <v>202</v>
      </c>
      <c r="M271" s="35"/>
      <c r="N271" s="33">
        <f>SUM(M5:M270)</f>
        <v>4080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5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120</v>
      </c>
      <c r="O273" s="2">
        <v>120</v>
      </c>
    </row>
    <row r="274" spans="1:15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5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5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1055</v>
      </c>
    </row>
    <row r="277" spans="1:15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2905</v>
      </c>
    </row>
    <row r="278" spans="1:15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2905</v>
      </c>
    </row>
    <row r="279" spans="1:15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5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5" x14ac:dyDescent="0.5">
      <c r="J281" s="2"/>
      <c r="L281" s="2"/>
    </row>
    <row r="282" spans="1:15" ht="25.5" x14ac:dyDescent="0.55000000000000004">
      <c r="J282" s="2"/>
      <c r="L282" s="73" t="s">
        <v>272</v>
      </c>
      <c r="M282" s="2" t="s">
        <v>307</v>
      </c>
    </row>
    <row r="283" spans="1:15" x14ac:dyDescent="0.5">
      <c r="J283" s="2"/>
      <c r="L283" s="2"/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Z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7" sqref="K2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2">
        <f>SUM(M5-O5)</f>
        <v>50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22">
        <f t="shared" ref="P6:P69" si="3">SUM(M6-O6)</f>
        <v>100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5</v>
      </c>
      <c r="F20" s="71">
        <v>2</v>
      </c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6</v>
      </c>
      <c r="F21" s="71">
        <v>2</v>
      </c>
      <c r="G21" s="46">
        <f t="shared" si="0"/>
        <v>8</v>
      </c>
      <c r="H21" s="78">
        <v>0</v>
      </c>
      <c r="I21" s="76">
        <v>0</v>
      </c>
      <c r="J21" s="46">
        <f t="shared" si="1"/>
        <v>8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15</v>
      </c>
      <c r="F22" s="71">
        <v>5</v>
      </c>
      <c r="G22" s="46">
        <f t="shared" si="0"/>
        <v>20</v>
      </c>
      <c r="H22" s="78">
        <v>0</v>
      </c>
      <c r="I22" s="76">
        <v>0</v>
      </c>
      <c r="J22" s="46">
        <f t="shared" si="1"/>
        <v>18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9</v>
      </c>
      <c r="F24" s="71">
        <v>5</v>
      </c>
      <c r="G24" s="46">
        <f t="shared" si="0"/>
        <v>14</v>
      </c>
      <c r="H24" s="78">
        <v>0</v>
      </c>
      <c r="I24" s="76">
        <v>0</v>
      </c>
      <c r="J24" s="46">
        <f t="shared" si="1"/>
        <v>9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250</v>
      </c>
      <c r="P24" s="122">
        <f t="shared" si="3"/>
        <v>250</v>
      </c>
      <c r="Q24" s="121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7</v>
      </c>
      <c r="F28" s="71">
        <v>5</v>
      </c>
      <c r="G28" s="46">
        <f t="shared" si="5"/>
        <v>12</v>
      </c>
      <c r="H28" s="78">
        <v>0</v>
      </c>
      <c r="I28" s="76">
        <v>0</v>
      </c>
      <c r="J28" s="46">
        <f t="shared" si="6"/>
        <v>10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4</v>
      </c>
      <c r="F29" s="71"/>
      <c r="G29" s="46">
        <f t="shared" si="5"/>
        <v>4</v>
      </c>
      <c r="H29" s="78">
        <v>4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7</v>
      </c>
      <c r="F31" s="71">
        <v>10</v>
      </c>
      <c r="G31" s="46">
        <f t="shared" si="5"/>
        <v>17</v>
      </c>
      <c r="H31" s="78">
        <v>0</v>
      </c>
      <c r="I31" s="76">
        <v>0</v>
      </c>
      <c r="J31" s="46">
        <f t="shared" si="6"/>
        <v>15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3</v>
      </c>
      <c r="F35" s="71">
        <v>3</v>
      </c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2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4</v>
      </c>
      <c r="F40" s="71">
        <v>5</v>
      </c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5</v>
      </c>
      <c r="F41" s="71">
        <v>5</v>
      </c>
      <c r="G41" s="46">
        <f t="shared" si="5"/>
        <v>10</v>
      </c>
      <c r="H41" s="78">
        <v>0</v>
      </c>
      <c r="I41" s="76">
        <v>0</v>
      </c>
      <c r="J41" s="46">
        <f t="shared" si="6"/>
        <v>5</v>
      </c>
      <c r="K41" s="72">
        <v>5</v>
      </c>
      <c r="L41" s="15">
        <v>50</v>
      </c>
      <c r="M41" s="65">
        <f t="shared" si="2"/>
        <v>250</v>
      </c>
      <c r="N41" s="17" t="s">
        <v>16</v>
      </c>
      <c r="O41" s="18">
        <v>125</v>
      </c>
      <c r="P41" s="122">
        <f t="shared" si="3"/>
        <v>125</v>
      </c>
      <c r="Q41" s="90">
        <v>15.42</v>
      </c>
      <c r="R41" s="43">
        <f t="shared" si="4"/>
        <v>77.099999999999994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10</v>
      </c>
      <c r="P47" s="122">
        <f t="shared" si="3"/>
        <v>40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10</v>
      </c>
      <c r="P49" s="122">
        <f t="shared" si="3"/>
        <v>40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8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20</v>
      </c>
      <c r="P50" s="122">
        <f t="shared" si="3"/>
        <v>80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10</v>
      </c>
      <c r="P53" s="122">
        <f t="shared" si="3"/>
        <v>40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2">
        <f t="shared" si="3"/>
        <v>120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1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22">
        <f t="shared" si="3"/>
        <v>120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7</v>
      </c>
      <c r="F74" s="71">
        <v>5</v>
      </c>
      <c r="G74" s="46">
        <f t="shared" si="5"/>
        <v>12</v>
      </c>
      <c r="H74" s="78">
        <v>0</v>
      </c>
      <c r="I74" s="76">
        <v>0</v>
      </c>
      <c r="J74" s="46">
        <f t="shared" si="6"/>
        <v>10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3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25</v>
      </c>
      <c r="P77" s="122">
        <f t="shared" si="7"/>
        <v>125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1</v>
      </c>
      <c r="F81" s="71">
        <v>3</v>
      </c>
      <c r="G81" s="46">
        <f t="shared" si="5"/>
        <v>4</v>
      </c>
      <c r="H81" s="78">
        <v>0</v>
      </c>
      <c r="I81" s="76">
        <v>0</v>
      </c>
      <c r="J81" s="46">
        <f t="shared" si="6"/>
        <v>1</v>
      </c>
      <c r="K81" s="72">
        <v>3</v>
      </c>
      <c r="L81" s="20">
        <v>55</v>
      </c>
      <c r="M81" s="65">
        <f t="shared" ref="M81:M172" si="8">+L81*K81</f>
        <v>165</v>
      </c>
      <c r="N81" s="17" t="s">
        <v>16</v>
      </c>
      <c r="O81" s="18">
        <v>60</v>
      </c>
      <c r="P81" s="122">
        <f t="shared" si="7"/>
        <v>105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2</v>
      </c>
      <c r="F110" s="71">
        <v>3</v>
      </c>
      <c r="G110" s="46">
        <f t="shared" si="20"/>
        <v>5</v>
      </c>
      <c r="H110" s="78">
        <v>0</v>
      </c>
      <c r="I110" s="76">
        <v>0</v>
      </c>
      <c r="J110" s="46">
        <f t="shared" si="21"/>
        <v>3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2</v>
      </c>
      <c r="F111" s="71">
        <v>15</v>
      </c>
      <c r="G111" s="46">
        <f t="shared" si="20"/>
        <v>17</v>
      </c>
      <c r="H111" s="78">
        <v>0</v>
      </c>
      <c r="I111" s="76">
        <v>0</v>
      </c>
      <c r="J111" s="46">
        <f t="shared" si="21"/>
        <v>15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>
        <v>50</v>
      </c>
      <c r="P111" s="122">
        <f t="shared" si="7"/>
        <v>450</v>
      </c>
      <c r="Q111" s="90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6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9</v>
      </c>
      <c r="F131" s="71">
        <v>5</v>
      </c>
      <c r="G131" s="46">
        <f t="shared" si="20"/>
        <v>14</v>
      </c>
      <c r="H131" s="78">
        <v>0</v>
      </c>
      <c r="I131" s="76">
        <v>0</v>
      </c>
      <c r="J131" s="46">
        <f t="shared" si="21"/>
        <v>7</v>
      </c>
      <c r="K131" s="72">
        <v>7</v>
      </c>
      <c r="L131" s="22">
        <v>50</v>
      </c>
      <c r="M131" s="65">
        <f t="shared" si="8"/>
        <v>350</v>
      </c>
      <c r="N131" s="17" t="s">
        <v>16</v>
      </c>
      <c r="O131" s="18">
        <v>100</v>
      </c>
      <c r="P131" s="122">
        <f t="shared" si="7"/>
        <v>250</v>
      </c>
      <c r="Q131" s="90">
        <v>9.91</v>
      </c>
      <c r="R131" s="43">
        <f t="shared" si="9"/>
        <v>69.37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5</v>
      </c>
      <c r="F133" s="71">
        <v>5</v>
      </c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6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6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8</v>
      </c>
      <c r="F193" s="71"/>
      <c r="G193" s="46">
        <f t="shared" si="28"/>
        <v>8</v>
      </c>
      <c r="H193" s="78">
        <v>0</v>
      </c>
      <c r="I193" s="76">
        <v>0</v>
      </c>
      <c r="J193" s="46">
        <f t="shared" si="29"/>
        <v>8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6</v>
      </c>
      <c r="F198" s="71"/>
      <c r="G198" s="46">
        <f t="shared" si="28"/>
        <v>6</v>
      </c>
      <c r="H198" s="78">
        <v>0</v>
      </c>
      <c r="I198" s="76">
        <v>0</v>
      </c>
      <c r="J198" s="46">
        <f t="shared" si="29"/>
        <v>6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1</v>
      </c>
      <c r="F209" s="71">
        <v>5</v>
      </c>
      <c r="G209" s="46">
        <f t="shared" si="28"/>
        <v>6</v>
      </c>
      <c r="H209" s="78">
        <v>0</v>
      </c>
      <c r="I209" s="76">
        <v>0</v>
      </c>
      <c r="J209" s="46">
        <f t="shared" si="29"/>
        <v>6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6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>
        <v>5</v>
      </c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>
        <f t="shared" si="41"/>
        <v>5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+'4'!J252</f>
        <v>2</v>
      </c>
      <c r="F252" s="71">
        <v>150</v>
      </c>
      <c r="G252" s="46">
        <f t="shared" si="40"/>
        <v>152</v>
      </c>
      <c r="H252" s="78">
        <v>0</v>
      </c>
      <c r="I252" s="76">
        <v>0</v>
      </c>
      <c r="J252" s="46">
        <f t="shared" si="41"/>
        <v>30</v>
      </c>
      <c r="K252" s="72">
        <v>122</v>
      </c>
      <c r="L252" s="20">
        <v>15</v>
      </c>
      <c r="M252" s="65">
        <f t="shared" si="32"/>
        <v>1830</v>
      </c>
      <c r="N252" s="17" t="s">
        <v>1430</v>
      </c>
      <c r="O252" s="18">
        <v>630</v>
      </c>
      <c r="P252" s="122">
        <f t="shared" si="36"/>
        <v>1200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+'4'!J253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1"/>
        <v>1</v>
      </c>
      <c r="K253" s="72"/>
      <c r="L253" s="20">
        <v>15</v>
      </c>
      <c r="M253" s="65">
        <f t="shared" ref="M253" si="46">+L253*K253</f>
        <v>0</v>
      </c>
      <c r="N253" s="17" t="s">
        <v>1430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4">
        <f>+'4'!J256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9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9" ht="25.5" x14ac:dyDescent="0.55000000000000004">
      <c r="A268" s="10"/>
      <c r="B268" s="10"/>
      <c r="C268" s="19"/>
      <c r="D268" s="10"/>
      <c r="E268" s="64">
        <f>+'4'!J266</f>
        <v>0</v>
      </c>
      <c r="F268" s="71"/>
      <c r="G268" s="46">
        <f t="shared" ref="G268" si="48">E268+F268</f>
        <v>0</v>
      </c>
      <c r="H268" s="78">
        <v>0</v>
      </c>
      <c r="I268" s="76">
        <v>0</v>
      </c>
      <c r="J268" s="46">
        <f t="shared" ref="J268" si="49">+G268-H268-K268-I268</f>
        <v>0</v>
      </c>
      <c r="K268" s="72"/>
      <c r="L268" s="20"/>
      <c r="M268" s="65">
        <f t="shared" ref="M268" si="50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1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1113.8499999999995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5885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26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1805</v>
      </c>
      <c r="O273" s="2">
        <v>30</v>
      </c>
      <c r="P273" s="2">
        <v>55</v>
      </c>
      <c r="Q273" s="88">
        <v>370</v>
      </c>
      <c r="R273" s="2">
        <v>110</v>
      </c>
      <c r="S273" s="2">
        <v>50</v>
      </c>
      <c r="T273" s="2">
        <v>50</v>
      </c>
      <c r="U273" s="2">
        <v>40</v>
      </c>
      <c r="V273" s="2">
        <v>150</v>
      </c>
      <c r="W273" s="2">
        <v>100</v>
      </c>
      <c r="X273" s="2">
        <v>275</v>
      </c>
      <c r="Y273" s="2">
        <v>500</v>
      </c>
      <c r="Z273" s="2">
        <v>75</v>
      </c>
    </row>
    <row r="274" spans="1:26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6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6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1875</v>
      </c>
    </row>
    <row r="277" spans="1:26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2205</v>
      </c>
    </row>
    <row r="278" spans="1:26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2205</v>
      </c>
    </row>
    <row r="279" spans="1:26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26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26" x14ac:dyDescent="0.5">
      <c r="J281" s="2"/>
      <c r="L281" s="2"/>
    </row>
    <row r="282" spans="1:26" ht="25.5" x14ac:dyDescent="0.55000000000000004">
      <c r="J282" s="2"/>
      <c r="L282" s="73" t="s">
        <v>272</v>
      </c>
      <c r="M282" s="2" t="s">
        <v>307</v>
      </c>
    </row>
    <row r="283" spans="1:26" x14ac:dyDescent="0.5">
      <c r="J283" s="2"/>
      <c r="L283" s="2"/>
    </row>
    <row r="284" spans="1:26" x14ac:dyDescent="0.5">
      <c r="J284" s="2"/>
      <c r="L284" s="2"/>
    </row>
    <row r="285" spans="1:26" x14ac:dyDescent="0.5">
      <c r="J285" s="2"/>
      <c r="L285" s="2"/>
    </row>
    <row r="286" spans="1:26" x14ac:dyDescent="0.5">
      <c r="J286" s="2"/>
      <c r="L286" s="2"/>
    </row>
    <row r="287" spans="1:26" x14ac:dyDescent="0.5">
      <c r="J287" s="2"/>
      <c r="L287" s="2"/>
    </row>
    <row r="288" spans="1:2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U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7" sqref="K2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3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8</v>
      </c>
      <c r="F6" s="71">
        <v>10</v>
      </c>
      <c r="G6" s="46">
        <f t="shared" si="0"/>
        <v>18</v>
      </c>
      <c r="H6" s="78">
        <v>0</v>
      </c>
      <c r="I6" s="76">
        <v>0</v>
      </c>
      <c r="J6" s="46">
        <f t="shared" si="1"/>
        <v>16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30</v>
      </c>
      <c r="P20" s="122">
        <f t="shared" si="3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8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5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100</v>
      </c>
      <c r="P24" s="122">
        <f t="shared" si="3"/>
        <v>300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5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100</v>
      </c>
      <c r="P40" s="122">
        <f t="shared" si="3"/>
        <v>100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10</v>
      </c>
      <c r="P53" s="122">
        <f t="shared" si="3"/>
        <v>40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2">
        <f t="shared" si="3"/>
        <v>120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3</v>
      </c>
      <c r="F110" s="71"/>
      <c r="G110" s="46">
        <f t="shared" si="20"/>
        <v>3</v>
      </c>
      <c r="H110" s="78">
        <v>0</v>
      </c>
      <c r="I110" s="76">
        <v>0</v>
      </c>
      <c r="J110" s="46">
        <f t="shared" si="21"/>
        <v>2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60</v>
      </c>
      <c r="P110" s="122">
        <f t="shared" si="7"/>
        <v>60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15</v>
      </c>
      <c r="F111" s="71"/>
      <c r="G111" s="46">
        <f t="shared" si="20"/>
        <v>15</v>
      </c>
      <c r="H111" s="78">
        <v>0</v>
      </c>
      <c r="I111" s="76">
        <v>0</v>
      </c>
      <c r="J111" s="46">
        <f t="shared" si="21"/>
        <v>13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>
        <v>300</v>
      </c>
      <c r="P111" s="122">
        <f t="shared" si="7"/>
        <v>200</v>
      </c>
      <c r="Q111" s="90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5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2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9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8</v>
      </c>
      <c r="F193" s="71"/>
      <c r="G193" s="46">
        <f t="shared" si="28"/>
        <v>8</v>
      </c>
      <c r="H193" s="78">
        <v>0</v>
      </c>
      <c r="I193" s="76">
        <v>0</v>
      </c>
      <c r="J193" s="46">
        <f t="shared" si="29"/>
        <v>7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22">
        <f t="shared" si="27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6</v>
      </c>
      <c r="F198" s="71"/>
      <c r="G198" s="46">
        <f t="shared" si="28"/>
        <v>6</v>
      </c>
      <c r="H198" s="78">
        <v>0</v>
      </c>
      <c r="I198" s="76">
        <v>0</v>
      </c>
      <c r="J198" s="46">
        <f t="shared" si="29"/>
        <v>6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6</v>
      </c>
      <c r="F209" s="71"/>
      <c r="G209" s="46">
        <f t="shared" si="28"/>
        <v>6</v>
      </c>
      <c r="H209" s="78">
        <v>0</v>
      </c>
      <c r="I209" s="76">
        <v>0</v>
      </c>
      <c r="J209" s="46">
        <f t="shared" si="29"/>
        <v>5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67" si="38">E231+F231</f>
        <v>0</v>
      </c>
      <c r="H231" s="78">
        <v>0</v>
      </c>
      <c r="I231" s="76">
        <v>0</v>
      </c>
      <c r="J231" s="46">
        <f t="shared" ref="J231:J267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3</v>
      </c>
      <c r="K248" s="72">
        <v>2</v>
      </c>
      <c r="L248" s="20">
        <v>50</v>
      </c>
      <c r="M248" s="65">
        <f t="shared" si="32"/>
        <v>100</v>
      </c>
      <c r="N248" s="17" t="s">
        <v>16</v>
      </c>
      <c r="O248" s="18"/>
      <c r="P248" s="122">
        <f t="shared" si="36"/>
        <v>100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5</v>
      </c>
      <c r="F249" s="71"/>
      <c r="G249" s="46">
        <f t="shared" si="40"/>
        <v>5</v>
      </c>
      <c r="H249" s="78">
        <v>0</v>
      </c>
      <c r="I249" s="76">
        <v>0</v>
      </c>
      <c r="J249" s="46">
        <f t="shared" si="41"/>
        <v>3</v>
      </c>
      <c r="K249" s="72">
        <v>2</v>
      </c>
      <c r="L249" s="20">
        <v>50</v>
      </c>
      <c r="M249" s="65">
        <f t="shared" si="32"/>
        <v>100</v>
      </c>
      <c r="N249" s="17" t="s">
        <v>16</v>
      </c>
      <c r="O249" s="18"/>
      <c r="P249" s="122">
        <f t="shared" si="36"/>
        <v>100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+'5'!J252</f>
        <v>30</v>
      </c>
      <c r="F252" s="71">
        <v>150</v>
      </c>
      <c r="G252" s="46">
        <f t="shared" si="40"/>
        <v>180</v>
      </c>
      <c r="H252" s="78">
        <v>0</v>
      </c>
      <c r="I252" s="76">
        <v>0</v>
      </c>
      <c r="J252" s="46">
        <f t="shared" si="41"/>
        <v>20</v>
      </c>
      <c r="K252" s="72">
        <v>160</v>
      </c>
      <c r="L252" s="20">
        <v>15</v>
      </c>
      <c r="M252" s="65">
        <f t="shared" si="32"/>
        <v>2400</v>
      </c>
      <c r="N252" s="17" t="s">
        <v>1430</v>
      </c>
      <c r="O252" s="18">
        <v>800</v>
      </c>
      <c r="P252" s="122">
        <f t="shared" si="36"/>
        <v>1600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+'5'!J253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1"/>
        <v>1</v>
      </c>
      <c r="K253" s="72"/>
      <c r="L253" s="20">
        <v>15</v>
      </c>
      <c r="M253" s="65">
        <f t="shared" ref="M253" si="46">+L253*K253</f>
        <v>0</v>
      </c>
      <c r="N253" s="17" t="s">
        <v>1430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>
        <f>+'5'!J268</f>
        <v>0</v>
      </c>
      <c r="F266" s="71"/>
      <c r="G266" s="46">
        <f t="shared" ref="G266" si="48">E266+F266</f>
        <v>0</v>
      </c>
      <c r="H266" s="78">
        <v>0</v>
      </c>
      <c r="I266" s="76">
        <v>0</v>
      </c>
      <c r="J266" s="46">
        <f t="shared" ref="J266" si="49">+G266-H266-K266-I266</f>
        <v>0</v>
      </c>
      <c r="K266" s="72"/>
      <c r="L266" s="20"/>
      <c r="M266" s="65">
        <f t="shared" ref="M266" si="50">+L266*K266</f>
        <v>0</v>
      </c>
      <c r="N266" s="17" t="s">
        <v>16</v>
      </c>
      <c r="O266" s="18"/>
      <c r="P266" s="23">
        <f t="shared" si="36"/>
        <v>0</v>
      </c>
      <c r="Q266" s="90"/>
      <c r="R266" s="43">
        <f t="shared" ref="R266" si="51">+K266*Q266</f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2">E268+F268</f>
        <v>0</v>
      </c>
      <c r="H268" s="78">
        <v>0</v>
      </c>
      <c r="I268" s="76">
        <v>0</v>
      </c>
      <c r="J268" s="46">
        <f t="shared" ref="J268" si="53">+G268-H268-K268-I268</f>
        <v>0</v>
      </c>
      <c r="K268" s="72"/>
      <c r="L268" s="20"/>
      <c r="M268" s="65">
        <f t="shared" ref="M268" si="54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5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844.86999999999989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34" t="s">
        <v>202</v>
      </c>
      <c r="M271" s="35"/>
      <c r="N271" s="33">
        <f>SUM(M5:M270)</f>
        <v>5135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21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1336</v>
      </c>
      <c r="O273" s="2">
        <v>540</v>
      </c>
      <c r="P273" s="2">
        <v>30</v>
      </c>
      <c r="Q273" s="88">
        <v>30</v>
      </c>
      <c r="R273" s="2">
        <v>250</v>
      </c>
      <c r="S273" s="2">
        <v>250</v>
      </c>
      <c r="T273" s="2">
        <v>200</v>
      </c>
      <c r="U273" s="2">
        <v>36</v>
      </c>
    </row>
    <row r="274" spans="1:21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1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1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1400</v>
      </c>
    </row>
    <row r="277" spans="1:21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2399</v>
      </c>
    </row>
    <row r="278" spans="1:21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2399</v>
      </c>
    </row>
    <row r="279" spans="1:21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21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21" x14ac:dyDescent="0.5">
      <c r="J281" s="2"/>
      <c r="L281" s="2"/>
    </row>
    <row r="282" spans="1:21" ht="25.5" x14ac:dyDescent="0.55000000000000004">
      <c r="J282" s="2"/>
      <c r="L282" s="73" t="s">
        <v>272</v>
      </c>
      <c r="M282" s="2" t="s">
        <v>307</v>
      </c>
    </row>
    <row r="283" spans="1:21" x14ac:dyDescent="0.5">
      <c r="J283" s="2"/>
      <c r="L283" s="2"/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7" sqref="K2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7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40</v>
      </c>
      <c r="P21" s="122">
        <f t="shared" si="3"/>
        <v>45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1</v>
      </c>
      <c r="K64" s="72">
        <v>4</v>
      </c>
      <c r="L64" s="15">
        <v>50</v>
      </c>
      <c r="M64" s="65">
        <f t="shared" si="2"/>
        <v>200</v>
      </c>
      <c r="N64" s="17" t="s">
        <v>16</v>
      </c>
      <c r="O64" s="18">
        <v>100</v>
      </c>
      <c r="P64" s="122">
        <f t="shared" si="3"/>
        <v>100</v>
      </c>
      <c r="Q64" s="90">
        <v>23.69</v>
      </c>
      <c r="R64" s="43">
        <f t="shared" si="4"/>
        <v>94.76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0</v>
      </c>
      <c r="K65" s="72">
        <v>5</v>
      </c>
      <c r="L65" s="15">
        <v>50</v>
      </c>
      <c r="M65" s="65">
        <f t="shared" si="2"/>
        <v>250</v>
      </c>
      <c r="N65" s="17" t="s">
        <v>16</v>
      </c>
      <c r="O65" s="18">
        <v>125</v>
      </c>
      <c r="P65" s="122">
        <f t="shared" si="3"/>
        <v>125</v>
      </c>
      <c r="Q65" s="90">
        <v>22.49</v>
      </c>
      <c r="R65" s="43">
        <f t="shared" si="4"/>
        <v>112.44999999999999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0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100</v>
      </c>
      <c r="P66" s="122">
        <f t="shared" si="3"/>
        <v>50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5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>
        <v>125</v>
      </c>
      <c r="P74" s="122">
        <f t="shared" si="7"/>
        <v>125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1</v>
      </c>
      <c r="F81" s="71">
        <v>1</v>
      </c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2</v>
      </c>
      <c r="F110" s="71"/>
      <c r="G110" s="46">
        <f t="shared" si="20"/>
        <v>2</v>
      </c>
      <c r="H110" s="78">
        <v>0</v>
      </c>
      <c r="I110" s="76">
        <v>0</v>
      </c>
      <c r="J110" s="46">
        <f t="shared" si="21"/>
        <v>1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13</v>
      </c>
      <c r="F111" s="71"/>
      <c r="G111" s="46">
        <f t="shared" si="20"/>
        <v>13</v>
      </c>
      <c r="H111" s="78">
        <v>0</v>
      </c>
      <c r="I111" s="76">
        <v>0</v>
      </c>
      <c r="J111" s="46">
        <f t="shared" si="21"/>
        <v>12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6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50</v>
      </c>
      <c r="P133" s="122">
        <f t="shared" si="7"/>
        <v>100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7</v>
      </c>
      <c r="F193" s="71"/>
      <c r="G193" s="46">
        <f t="shared" si="28"/>
        <v>7</v>
      </c>
      <c r="H193" s="78">
        <v>0</v>
      </c>
      <c r="I193" s="76">
        <v>0</v>
      </c>
      <c r="J193" s="46">
        <f t="shared" si="29"/>
        <v>7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6</v>
      </c>
      <c r="F198" s="71"/>
      <c r="G198" s="46">
        <f t="shared" si="28"/>
        <v>6</v>
      </c>
      <c r="H198" s="78">
        <v>0</v>
      </c>
      <c r="I198" s="76">
        <v>0</v>
      </c>
      <c r="J198" s="46">
        <f t="shared" si="29"/>
        <v>5</v>
      </c>
      <c r="K198" s="72">
        <v>1</v>
      </c>
      <c r="L198" s="20">
        <v>150</v>
      </c>
      <c r="M198" s="65">
        <f t="shared" si="32"/>
        <v>150</v>
      </c>
      <c r="N198" s="17" t="s">
        <v>16</v>
      </c>
      <c r="O198" s="18"/>
      <c r="P198" s="122">
        <f t="shared" ref="P198:P268" si="36">SUM(M198-O198)</f>
        <v>150</v>
      </c>
      <c r="Q198" s="90">
        <v>64.38</v>
      </c>
      <c r="R198" s="43">
        <f t="shared" si="33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5</v>
      </c>
      <c r="F209" s="71"/>
      <c r="G209" s="46">
        <f t="shared" si="28"/>
        <v>5</v>
      </c>
      <c r="H209" s="78">
        <v>0</v>
      </c>
      <c r="I209" s="76">
        <v>0</v>
      </c>
      <c r="J209" s="46">
        <f t="shared" si="29"/>
        <v>5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67" si="38">E231+F231</f>
        <v>0</v>
      </c>
      <c r="H231" s="78">
        <v>0</v>
      </c>
      <c r="I231" s="76">
        <v>0</v>
      </c>
      <c r="J231" s="46">
        <f t="shared" ref="J231:J267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3</v>
      </c>
      <c r="F248" s="71"/>
      <c r="G248" s="46">
        <f t="shared" si="40"/>
        <v>3</v>
      </c>
      <c r="H248" s="78">
        <v>0</v>
      </c>
      <c r="I248" s="76">
        <v>0</v>
      </c>
      <c r="J248" s="46">
        <f t="shared" si="41"/>
        <v>3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3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+'6'!J252</f>
        <v>20</v>
      </c>
      <c r="F252" s="71"/>
      <c r="G252" s="46">
        <f t="shared" si="40"/>
        <v>20</v>
      </c>
      <c r="H252" s="78">
        <v>0</v>
      </c>
      <c r="I252" s="76">
        <v>0</v>
      </c>
      <c r="J252" s="46">
        <f t="shared" si="41"/>
        <v>10</v>
      </c>
      <c r="K252" s="72">
        <v>10</v>
      </c>
      <c r="L252" s="20">
        <v>15</v>
      </c>
      <c r="M252" s="65">
        <f t="shared" si="32"/>
        <v>150</v>
      </c>
      <c r="N252" s="17" t="s">
        <v>1430</v>
      </c>
      <c r="O252" s="18">
        <v>50</v>
      </c>
      <c r="P252" s="122">
        <f t="shared" si="36"/>
        <v>100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+'6'!J253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1"/>
        <v>1</v>
      </c>
      <c r="K253" s="72"/>
      <c r="L253" s="20">
        <v>15</v>
      </c>
      <c r="M253" s="65">
        <f t="shared" ref="M253" si="46">+L253*K253</f>
        <v>0</v>
      </c>
      <c r="N253" s="17" t="s">
        <v>1430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ref="G266" si="48">E266+F266</f>
        <v>0</v>
      </c>
      <c r="H266" s="78">
        <v>0</v>
      </c>
      <c r="I266" s="76">
        <v>0</v>
      </c>
      <c r="J266" s="46">
        <f t="shared" ref="J266" si="49">+G266-H266-K266-I266</f>
        <v>0</v>
      </c>
      <c r="K266" s="72"/>
      <c r="L266" s="20"/>
      <c r="M266" s="65">
        <f t="shared" ref="M266" si="50">+L266*K266</f>
        <v>0</v>
      </c>
      <c r="N266" s="17" t="s">
        <v>16</v>
      </c>
      <c r="O266" s="18"/>
      <c r="P266" s="23">
        <f t="shared" si="36"/>
        <v>0</v>
      </c>
      <c r="Q266" s="90"/>
      <c r="R266" s="43">
        <f t="shared" ref="R266" si="51">+K266*Q266</f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2">E268+F268</f>
        <v>0</v>
      </c>
      <c r="H268" s="78">
        <v>0</v>
      </c>
      <c r="I268" s="76">
        <v>0</v>
      </c>
      <c r="J268" s="46">
        <f t="shared" ref="J268" si="53">+G268-H268-K268-I268</f>
        <v>0</v>
      </c>
      <c r="K268" s="72"/>
      <c r="L268" s="20"/>
      <c r="M268" s="65">
        <f t="shared" ref="M268" si="54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5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638.4799999999999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2040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6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225</v>
      </c>
      <c r="O273" s="2">
        <v>105</v>
      </c>
      <c r="P273" s="2">
        <v>120</v>
      </c>
    </row>
    <row r="274" spans="1:16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6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6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590</v>
      </c>
    </row>
    <row r="277" spans="1:16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1225</v>
      </c>
    </row>
    <row r="278" spans="1:16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1225</v>
      </c>
    </row>
    <row r="279" spans="1:16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6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6" x14ac:dyDescent="0.5">
      <c r="J281" s="2"/>
      <c r="L281" s="2"/>
    </row>
    <row r="282" spans="1:16" ht="25.5" x14ac:dyDescent="0.55000000000000004">
      <c r="J282" s="2"/>
      <c r="L282" s="73" t="s">
        <v>272</v>
      </c>
      <c r="M282" s="2" t="s">
        <v>307</v>
      </c>
    </row>
    <row r="283" spans="1:16" x14ac:dyDescent="0.5">
      <c r="J283" s="2"/>
      <c r="L283" s="2"/>
    </row>
    <row r="284" spans="1:16" x14ac:dyDescent="0.5">
      <c r="J284" s="2"/>
      <c r="L284" s="2"/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U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7" sqref="K2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16</v>
      </c>
      <c r="F6" s="71">
        <v>4</v>
      </c>
      <c r="G6" s="46">
        <f t="shared" si="0"/>
        <v>20</v>
      </c>
      <c r="H6" s="78">
        <v>0</v>
      </c>
      <c r="I6" s="76">
        <v>0</v>
      </c>
      <c r="J6" s="46">
        <f t="shared" si="1"/>
        <v>18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3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22">
        <f t="shared" si="3"/>
        <v>150</v>
      </c>
      <c r="Q15" s="121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45</v>
      </c>
      <c r="P21" s="122">
        <f t="shared" si="3"/>
        <v>40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17</v>
      </c>
      <c r="F22" s="71">
        <v>10</v>
      </c>
      <c r="G22" s="46">
        <f t="shared" si="0"/>
        <v>27</v>
      </c>
      <c r="H22" s="78">
        <v>0</v>
      </c>
      <c r="I22" s="76">
        <v>0</v>
      </c>
      <c r="J22" s="46">
        <f t="shared" si="1"/>
        <v>23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5</v>
      </c>
      <c r="F24" s="71">
        <v>5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10</v>
      </c>
      <c r="F28" s="71">
        <v>5</v>
      </c>
      <c r="G28" s="46">
        <f t="shared" si="5"/>
        <v>15</v>
      </c>
      <c r="H28" s="78">
        <v>0</v>
      </c>
      <c r="I28" s="76">
        <v>0</v>
      </c>
      <c r="J28" s="46">
        <f t="shared" si="6"/>
        <v>12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>
        <v>5</v>
      </c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14</v>
      </c>
      <c r="F31" s="71">
        <v>10</v>
      </c>
      <c r="G31" s="46">
        <f t="shared" si="5"/>
        <v>24</v>
      </c>
      <c r="H31" s="78">
        <v>0</v>
      </c>
      <c r="I31" s="76">
        <v>0</v>
      </c>
      <c r="J31" s="46">
        <f t="shared" si="6"/>
        <v>23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5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100</v>
      </c>
      <c r="P46" s="122">
        <f t="shared" si="3"/>
        <v>100</v>
      </c>
      <c r="Q46" s="121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5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22">
        <f t="shared" si="3"/>
        <v>50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5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>
        <v>75</v>
      </c>
      <c r="P48" s="122">
        <f t="shared" si="3"/>
        <v>125</v>
      </c>
      <c r="Q48" s="121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2</v>
      </c>
      <c r="K49" s="72">
        <v>5</v>
      </c>
      <c r="L49" s="20">
        <v>50</v>
      </c>
      <c r="M49" s="65">
        <f>+L49*K49</f>
        <v>250</v>
      </c>
      <c r="N49" s="17" t="s">
        <v>16</v>
      </c>
      <c r="O49" s="18">
        <v>75</v>
      </c>
      <c r="P49" s="122">
        <f t="shared" si="3"/>
        <v>175</v>
      </c>
      <c r="Q49" s="121">
        <v>20.059999999999999</v>
      </c>
      <c r="R49" s="43">
        <f>+K49*Q49</f>
        <v>100.3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5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75</v>
      </c>
      <c r="P50" s="122">
        <f t="shared" si="3"/>
        <v>75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2">
        <f t="shared" si="3"/>
        <v>120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2">
        <f t="shared" si="3"/>
        <v>120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1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/>
      <c r="P57" s="122">
        <f t="shared" si="3"/>
        <v>240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1</v>
      </c>
      <c r="F62" s="71">
        <v>3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5</v>
      </c>
      <c r="F74" s="71">
        <v>5</v>
      </c>
      <c r="G74" s="46">
        <f t="shared" si="5"/>
        <v>10</v>
      </c>
      <c r="H74" s="78">
        <v>0</v>
      </c>
      <c r="I74" s="76">
        <v>0</v>
      </c>
      <c r="J74" s="46">
        <f t="shared" si="6"/>
        <v>9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3</v>
      </c>
      <c r="F80" s="71">
        <v>3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1</v>
      </c>
      <c r="F81" s="71">
        <v>3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1</v>
      </c>
      <c r="F110" s="71"/>
      <c r="G110" s="46">
        <f t="shared" si="20"/>
        <v>1</v>
      </c>
      <c r="H110" s="78">
        <v>0</v>
      </c>
      <c r="I110" s="76">
        <v>0</v>
      </c>
      <c r="J110" s="46">
        <f t="shared" si="21"/>
        <v>1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10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/>
      <c r="P111" s="122">
        <f t="shared" si="7"/>
        <v>500</v>
      </c>
      <c r="Q111" s="90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4</v>
      </c>
      <c r="F131" s="71">
        <v>5</v>
      </c>
      <c r="G131" s="46">
        <f t="shared" si="20"/>
        <v>9</v>
      </c>
      <c r="H131" s="78">
        <v>0</v>
      </c>
      <c r="I131" s="76">
        <v>0</v>
      </c>
      <c r="J131" s="46">
        <f t="shared" si="21"/>
        <v>6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25</v>
      </c>
      <c r="P131" s="122">
        <f t="shared" si="7"/>
        <v>125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6</v>
      </c>
      <c r="F133" s="71">
        <v>5</v>
      </c>
      <c r="G133" s="46">
        <f t="shared" si="20"/>
        <v>11</v>
      </c>
      <c r="H133" s="78">
        <v>0</v>
      </c>
      <c r="I133" s="76">
        <v>0</v>
      </c>
      <c r="J133" s="46">
        <f t="shared" si="21"/>
        <v>9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7</v>
      </c>
      <c r="F193" s="71"/>
      <c r="G193" s="46">
        <f t="shared" si="28"/>
        <v>7</v>
      </c>
      <c r="H193" s="78">
        <v>0</v>
      </c>
      <c r="I193" s="76">
        <v>0</v>
      </c>
      <c r="J193" s="46">
        <f t="shared" si="29"/>
        <v>7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2</v>
      </c>
      <c r="K198" s="72">
        <v>3</v>
      </c>
      <c r="L198" s="20">
        <v>150</v>
      </c>
      <c r="M198" s="65">
        <f t="shared" si="32"/>
        <v>450</v>
      </c>
      <c r="N198" s="17" t="s">
        <v>16</v>
      </c>
      <c r="O198" s="18"/>
      <c r="P198" s="122">
        <f t="shared" ref="P198:P268" si="36">SUM(M198-O198)</f>
        <v>450</v>
      </c>
      <c r="Q198" s="90">
        <v>64.38</v>
      </c>
      <c r="R198" s="43">
        <f t="shared" si="33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5</v>
      </c>
      <c r="F209" s="71">
        <v>5</v>
      </c>
      <c r="G209" s="46">
        <f t="shared" si="28"/>
        <v>10</v>
      </c>
      <c r="H209" s="78">
        <v>0</v>
      </c>
      <c r="I209" s="76">
        <v>0</v>
      </c>
      <c r="J209" s="46">
        <f t="shared" si="29"/>
        <v>10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67" si="38">E231+F231</f>
        <v>0</v>
      </c>
      <c r="H231" s="78">
        <v>0</v>
      </c>
      <c r="I231" s="76">
        <v>0</v>
      </c>
      <c r="J231" s="46">
        <f t="shared" ref="J231:J267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3</v>
      </c>
      <c r="F248" s="71"/>
      <c r="G248" s="46">
        <f t="shared" si="40"/>
        <v>3</v>
      </c>
      <c r="H248" s="78">
        <v>0</v>
      </c>
      <c r="I248" s="76">
        <v>0</v>
      </c>
      <c r="J248" s="46">
        <f t="shared" si="41"/>
        <v>3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3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+'7'!J252</f>
        <v>10</v>
      </c>
      <c r="F252" s="71">
        <v>1</v>
      </c>
      <c r="G252" s="46">
        <f t="shared" si="40"/>
        <v>11</v>
      </c>
      <c r="H252" s="78">
        <v>0</v>
      </c>
      <c r="I252" s="76">
        <v>0</v>
      </c>
      <c r="J252" s="46">
        <f t="shared" si="41"/>
        <v>1</v>
      </c>
      <c r="K252" s="72">
        <v>10</v>
      </c>
      <c r="L252" s="20">
        <v>15</v>
      </c>
      <c r="M252" s="65">
        <f t="shared" si="32"/>
        <v>150</v>
      </c>
      <c r="N252" s="17" t="s">
        <v>1430</v>
      </c>
      <c r="O252" s="18">
        <v>40</v>
      </c>
      <c r="P252" s="122">
        <f t="shared" si="36"/>
        <v>110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+'7'!J253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1"/>
        <v>1</v>
      </c>
      <c r="K253" s="72"/>
      <c r="L253" s="20">
        <v>15</v>
      </c>
      <c r="M253" s="65">
        <f t="shared" ref="M253" si="46">+L253*K253</f>
        <v>0</v>
      </c>
      <c r="N253" s="17" t="s">
        <v>1430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>
        <f>+'7'!J266</f>
        <v>0</v>
      </c>
      <c r="F266" s="71"/>
      <c r="G266" s="46">
        <f t="shared" ref="G266" si="48">E266+F266</f>
        <v>0</v>
      </c>
      <c r="H266" s="78">
        <v>0</v>
      </c>
      <c r="I266" s="76">
        <v>0</v>
      </c>
      <c r="J266" s="46">
        <f t="shared" ref="J266" si="49">+G266-H266-K266-I266</f>
        <v>0</v>
      </c>
      <c r="K266" s="72"/>
      <c r="L266" s="20"/>
      <c r="M266" s="65">
        <f t="shared" ref="M266" si="50">+L266*K266</f>
        <v>0</v>
      </c>
      <c r="N266" s="17" t="s">
        <v>16</v>
      </c>
      <c r="O266" s="18"/>
      <c r="P266" s="23">
        <f t="shared" si="36"/>
        <v>0</v>
      </c>
      <c r="Q266" s="90"/>
      <c r="R266" s="43">
        <f t="shared" ref="R266" si="51">+K266*Q266</f>
        <v>0</v>
      </c>
    </row>
    <row r="267" spans="1:19" ht="25.5" x14ac:dyDescent="0.55000000000000004">
      <c r="A267" s="10"/>
      <c r="B267" s="10"/>
      <c r="C267" s="19"/>
      <c r="D267" s="10"/>
      <c r="E267" s="64">
        <f>+'7'!J267</f>
        <v>0</v>
      </c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2">E268+F268</f>
        <v>0</v>
      </c>
      <c r="H268" s="78">
        <v>0</v>
      </c>
      <c r="I268" s="76">
        <v>0</v>
      </c>
      <c r="J268" s="46">
        <f t="shared" ref="J268" si="53">+G268-H268-K268-I268</f>
        <v>0</v>
      </c>
      <c r="K268" s="72"/>
      <c r="L268" s="20"/>
      <c r="M268" s="65">
        <f t="shared" ref="M268" si="54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5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1487.7600000000002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4770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21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1760</v>
      </c>
      <c r="O273" s="2">
        <v>50</v>
      </c>
      <c r="P273" s="2">
        <v>250</v>
      </c>
      <c r="Q273" s="88">
        <v>195</v>
      </c>
      <c r="R273" s="2">
        <v>250</v>
      </c>
      <c r="S273" s="2">
        <v>515</v>
      </c>
      <c r="T273" s="2">
        <v>440</v>
      </c>
      <c r="U273" s="2">
        <v>60</v>
      </c>
    </row>
    <row r="274" spans="1:21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1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1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560</v>
      </c>
    </row>
    <row r="277" spans="1:21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2450</v>
      </c>
    </row>
    <row r="278" spans="1:21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2450</v>
      </c>
    </row>
    <row r="279" spans="1:21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21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21" x14ac:dyDescent="0.5">
      <c r="J281" s="2"/>
      <c r="L281" s="2"/>
    </row>
    <row r="282" spans="1:21" ht="25.5" x14ac:dyDescent="0.55000000000000004">
      <c r="J282" s="2"/>
      <c r="L282" s="73" t="s">
        <v>272</v>
      </c>
      <c r="M282" s="2" t="s">
        <v>307</v>
      </c>
    </row>
    <row r="283" spans="1:21" x14ac:dyDescent="0.5">
      <c r="J283" s="2"/>
      <c r="L283" s="2"/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7" sqref="K2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1</v>
      </c>
      <c r="F110" s="71"/>
      <c r="G110" s="46">
        <f t="shared" si="20"/>
        <v>1</v>
      </c>
      <c r="H110" s="78">
        <v>0</v>
      </c>
      <c r="I110" s="76">
        <v>0</v>
      </c>
      <c r="J110" s="46">
        <f t="shared" si="21"/>
        <v>1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3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/>
      <c r="P131" s="122">
        <f t="shared" si="7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7</v>
      </c>
      <c r="F193" s="71"/>
      <c r="G193" s="46">
        <f t="shared" si="28"/>
        <v>7</v>
      </c>
      <c r="H193" s="78">
        <v>0</v>
      </c>
      <c r="I193" s="76">
        <v>0</v>
      </c>
      <c r="J193" s="46">
        <f t="shared" si="29"/>
        <v>7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2</v>
      </c>
      <c r="F198" s="71"/>
      <c r="G198" s="46">
        <f t="shared" si="28"/>
        <v>2</v>
      </c>
      <c r="H198" s="78">
        <v>0</v>
      </c>
      <c r="I198" s="76">
        <v>0</v>
      </c>
      <c r="J198" s="46">
        <f t="shared" si="29"/>
        <v>2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10</v>
      </c>
      <c r="F209" s="71"/>
      <c r="G209" s="46">
        <f t="shared" si="28"/>
        <v>10</v>
      </c>
      <c r="H209" s="78">
        <v>0</v>
      </c>
      <c r="I209" s="76">
        <v>0</v>
      </c>
      <c r="J209" s="46">
        <f t="shared" si="29"/>
        <v>8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>
        <v>72</v>
      </c>
      <c r="G216" s="46">
        <f t="shared" si="28"/>
        <v>72</v>
      </c>
      <c r="H216" s="78">
        <v>0</v>
      </c>
      <c r="I216" s="76">
        <v>0</v>
      </c>
      <c r="J216" s="46">
        <f t="shared" si="29"/>
        <v>72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>
        <v>300</v>
      </c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67" si="38">E231+F231</f>
        <v>0</v>
      </c>
      <c r="H231" s="78">
        <v>0</v>
      </c>
      <c r="I231" s="76">
        <v>0</v>
      </c>
      <c r="J231" s="46">
        <f t="shared" ref="J231:J267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3</v>
      </c>
      <c r="F248" s="71"/>
      <c r="G248" s="46">
        <f t="shared" si="40"/>
        <v>3</v>
      </c>
      <c r="H248" s="78">
        <v>0</v>
      </c>
      <c r="I248" s="76">
        <v>0</v>
      </c>
      <c r="J248" s="46">
        <f t="shared" si="41"/>
        <v>3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3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+'8'!J252</f>
        <v>1</v>
      </c>
      <c r="F252" s="71"/>
      <c r="G252" s="46">
        <f t="shared" si="40"/>
        <v>1</v>
      </c>
      <c r="H252" s="78">
        <v>0</v>
      </c>
      <c r="I252" s="76">
        <v>0</v>
      </c>
      <c r="J252" s="46">
        <f t="shared" si="41"/>
        <v>1</v>
      </c>
      <c r="K252" s="72"/>
      <c r="L252" s="20">
        <v>15</v>
      </c>
      <c r="M252" s="65">
        <f t="shared" si="32"/>
        <v>0</v>
      </c>
      <c r="N252" s="17" t="s">
        <v>1430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+'8'!J253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1"/>
        <v>1</v>
      </c>
      <c r="K253" s="72"/>
      <c r="L253" s="20">
        <v>15</v>
      </c>
      <c r="M253" s="65">
        <f t="shared" ref="M253" si="46">+L253*K253</f>
        <v>0</v>
      </c>
      <c r="N253" s="17" t="s">
        <v>1430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4">
        <f>+'8'!J256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>
        <f>+'8'!J266</f>
        <v>0</v>
      </c>
      <c r="F266" s="71"/>
      <c r="G266" s="46">
        <f t="shared" ref="G266" si="48">E266+F266</f>
        <v>0</v>
      </c>
      <c r="H266" s="78">
        <v>0</v>
      </c>
      <c r="I266" s="76">
        <v>0</v>
      </c>
      <c r="J266" s="46">
        <f t="shared" ref="J266" si="49">+G266-H266-K266-I266</f>
        <v>0</v>
      </c>
      <c r="K266" s="72"/>
      <c r="L266" s="20"/>
      <c r="M266" s="65">
        <f t="shared" ref="M266" si="50">+L266*K266</f>
        <v>0</v>
      </c>
      <c r="N266" s="17" t="s">
        <v>16</v>
      </c>
      <c r="O266" s="18"/>
      <c r="P266" s="23">
        <f t="shared" si="36"/>
        <v>0</v>
      </c>
      <c r="Q266" s="90"/>
      <c r="R266" s="43">
        <f t="shared" ref="R266" si="51">+K266*Q266</f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2">E268+F268</f>
        <v>0</v>
      </c>
      <c r="H268" s="78">
        <v>0</v>
      </c>
      <c r="I268" s="76">
        <v>0</v>
      </c>
      <c r="J268" s="46">
        <f t="shared" ref="J268" si="53">+G268-H268-K268-I268</f>
        <v>0</v>
      </c>
      <c r="K268" s="72"/>
      <c r="L268" s="20"/>
      <c r="M268" s="65">
        <f t="shared" ref="M268" si="54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5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575.55999999999995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1480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6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350</v>
      </c>
      <c r="O273" s="2">
        <v>150</v>
      </c>
      <c r="P273" s="2">
        <v>200</v>
      </c>
    </row>
    <row r="274" spans="1:16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6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6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50</v>
      </c>
    </row>
    <row r="277" spans="1:16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1080</v>
      </c>
    </row>
    <row r="278" spans="1:16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1080</v>
      </c>
    </row>
    <row r="279" spans="1:16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6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6" x14ac:dyDescent="0.5">
      <c r="J281" s="2"/>
      <c r="L281" s="2"/>
    </row>
    <row r="282" spans="1:16" ht="25.5" x14ac:dyDescent="0.55000000000000004">
      <c r="J282" s="2"/>
      <c r="L282" s="73" t="s">
        <v>272</v>
      </c>
      <c r="M282" s="2" t="s">
        <v>307</v>
      </c>
    </row>
    <row r="283" spans="1:16" x14ac:dyDescent="0.5">
      <c r="J283" s="2"/>
      <c r="L283" s="2"/>
    </row>
    <row r="284" spans="1:16" x14ac:dyDescent="0.5">
      <c r="J284" s="2"/>
      <c r="L284" s="2"/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7" sqref="K2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3</v>
      </c>
      <c r="F5" s="71">
        <v>5</v>
      </c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10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69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1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2">
        <f t="shared" si="3"/>
        <v>50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7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2">
        <f t="shared" si="3"/>
        <v>50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7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100</v>
      </c>
      <c r="P24" s="122">
        <f t="shared" si="3"/>
        <v>200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7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4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7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2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1</v>
      </c>
      <c r="F110" s="71"/>
      <c r="G110" s="46">
        <f t="shared" si="20"/>
        <v>1</v>
      </c>
      <c r="H110" s="78">
        <v>0</v>
      </c>
      <c r="I110" s="76">
        <v>0</v>
      </c>
      <c r="J110" s="46">
        <f t="shared" si="21"/>
        <v>1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9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8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22">
        <f t="shared" si="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7</v>
      </c>
      <c r="F193" s="71"/>
      <c r="G193" s="46">
        <f t="shared" si="28"/>
        <v>7</v>
      </c>
      <c r="H193" s="78">
        <v>0</v>
      </c>
      <c r="I193" s="76">
        <v>0</v>
      </c>
      <c r="J193" s="46">
        <f t="shared" si="29"/>
        <v>7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2</v>
      </c>
      <c r="F198" s="71"/>
      <c r="G198" s="46">
        <f t="shared" si="28"/>
        <v>2</v>
      </c>
      <c r="H198" s="78">
        <v>0</v>
      </c>
      <c r="I198" s="76">
        <v>0</v>
      </c>
      <c r="J198" s="46">
        <f t="shared" si="29"/>
        <v>2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8</v>
      </c>
      <c r="F209" s="71"/>
      <c r="G209" s="46">
        <f t="shared" si="28"/>
        <v>8</v>
      </c>
      <c r="H209" s="78">
        <v>0</v>
      </c>
      <c r="I209" s="76">
        <v>0</v>
      </c>
      <c r="J209" s="46">
        <f t="shared" si="29"/>
        <v>8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72</v>
      </c>
      <c r="F216" s="71"/>
      <c r="G216" s="46">
        <f t="shared" si="28"/>
        <v>72</v>
      </c>
      <c r="H216" s="78">
        <v>0</v>
      </c>
      <c r="I216" s="76">
        <v>0</v>
      </c>
      <c r="J216" s="46">
        <f t="shared" si="29"/>
        <v>70</v>
      </c>
      <c r="K216" s="72">
        <v>2</v>
      </c>
      <c r="L216" s="20">
        <v>10</v>
      </c>
      <c r="M216" s="65">
        <f t="shared" si="32"/>
        <v>20</v>
      </c>
      <c r="N216" s="17" t="s">
        <v>16</v>
      </c>
      <c r="O216" s="18"/>
      <c r="P216" s="122">
        <f t="shared" si="36"/>
        <v>20</v>
      </c>
      <c r="Q216" s="90">
        <v>9</v>
      </c>
      <c r="R216" s="43">
        <f t="shared" si="33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67" si="38">E231+F231</f>
        <v>0</v>
      </c>
      <c r="H231" s="78">
        <v>0</v>
      </c>
      <c r="I231" s="76">
        <v>0</v>
      </c>
      <c r="J231" s="46">
        <f t="shared" ref="J231:J267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3</v>
      </c>
      <c r="F248" s="71"/>
      <c r="G248" s="46">
        <f t="shared" si="40"/>
        <v>3</v>
      </c>
      <c r="H248" s="78">
        <v>0</v>
      </c>
      <c r="I248" s="76">
        <v>0</v>
      </c>
      <c r="J248" s="46">
        <f t="shared" si="41"/>
        <v>3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3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+'9'!J252</f>
        <v>1</v>
      </c>
      <c r="F252" s="71"/>
      <c r="G252" s="46">
        <f t="shared" si="40"/>
        <v>1</v>
      </c>
      <c r="H252" s="78">
        <v>0</v>
      </c>
      <c r="I252" s="76">
        <v>0</v>
      </c>
      <c r="J252" s="46">
        <f t="shared" si="41"/>
        <v>1</v>
      </c>
      <c r="K252" s="72"/>
      <c r="L252" s="20">
        <v>15</v>
      </c>
      <c r="M252" s="65">
        <f t="shared" si="32"/>
        <v>0</v>
      </c>
      <c r="N252" s="17" t="s">
        <v>1430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+'9'!J253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1"/>
        <v>1</v>
      </c>
      <c r="K253" s="72"/>
      <c r="L253" s="20">
        <v>15</v>
      </c>
      <c r="M253" s="65">
        <f t="shared" ref="M253" si="46">+L253*K253</f>
        <v>0</v>
      </c>
      <c r="N253" s="17" t="s">
        <v>1430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>
        <f>+'9'!J266</f>
        <v>0</v>
      </c>
      <c r="F266" s="71"/>
      <c r="G266" s="46">
        <f t="shared" ref="G266" si="48">E266+F266</f>
        <v>0</v>
      </c>
      <c r="H266" s="78">
        <v>0</v>
      </c>
      <c r="I266" s="76">
        <v>0</v>
      </c>
      <c r="J266" s="46">
        <f t="shared" ref="J266" si="49">+G266-H266-K266-I266</f>
        <v>0</v>
      </c>
      <c r="K266" s="72"/>
      <c r="L266" s="20"/>
      <c r="M266" s="65">
        <f t="shared" ref="M266" si="50">+L266*K266</f>
        <v>0</v>
      </c>
      <c r="N266" s="17" t="s">
        <v>16</v>
      </c>
      <c r="O266" s="18"/>
      <c r="P266" s="23">
        <f t="shared" si="36"/>
        <v>0</v>
      </c>
      <c r="Q266" s="90"/>
      <c r="R266" s="43">
        <f t="shared" ref="R266" si="51">+K266*Q266</f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2">E268+F268</f>
        <v>0</v>
      </c>
      <c r="H268" s="78">
        <v>0</v>
      </c>
      <c r="I268" s="76">
        <v>0</v>
      </c>
      <c r="J268" s="46">
        <f t="shared" ref="J268" si="53">+G268-H268-K268-I268</f>
        <v>0</v>
      </c>
      <c r="K268" s="72"/>
      <c r="L268" s="20"/>
      <c r="M268" s="65">
        <f t="shared" ref="M268" si="54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5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947.45999999999981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34" t="s">
        <v>202</v>
      </c>
      <c r="M271" s="35"/>
      <c r="N271" s="33">
        <f>SUM(M5:M270)</f>
        <v>2700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20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775</v>
      </c>
      <c r="O273" s="2">
        <v>60</v>
      </c>
      <c r="P273" s="2">
        <v>210</v>
      </c>
      <c r="Q273" s="88">
        <v>200</v>
      </c>
      <c r="R273" s="2">
        <v>155</v>
      </c>
      <c r="S273" s="2">
        <v>100</v>
      </c>
      <c r="T273" s="2">
        <v>50</v>
      </c>
    </row>
    <row r="274" spans="1:20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0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0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250</v>
      </c>
    </row>
    <row r="277" spans="1:20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1675</v>
      </c>
    </row>
    <row r="278" spans="1:20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1675</v>
      </c>
    </row>
    <row r="279" spans="1:20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20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20" x14ac:dyDescent="0.5">
      <c r="J281" s="2"/>
      <c r="L281" s="2"/>
    </row>
    <row r="282" spans="1:20" ht="25.5" x14ac:dyDescent="0.55000000000000004">
      <c r="J282" s="2"/>
      <c r="L282" s="73" t="s">
        <v>272</v>
      </c>
      <c r="M282" s="2" t="s">
        <v>307</v>
      </c>
    </row>
    <row r="283" spans="1:20" x14ac:dyDescent="0.5">
      <c r="J283" s="2"/>
      <c r="L283" s="2"/>
    </row>
    <row r="284" spans="1:20" x14ac:dyDescent="0.5">
      <c r="J284" s="2"/>
      <c r="L284" s="2"/>
    </row>
    <row r="285" spans="1:20" x14ac:dyDescent="0.5">
      <c r="J285" s="2"/>
      <c r="L285" s="2"/>
    </row>
    <row r="286" spans="1:20" x14ac:dyDescent="0.5">
      <c r="J286" s="2"/>
      <c r="L286" s="2"/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T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7" sqref="K2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10</v>
      </c>
      <c r="F6" s="71">
        <v>10</v>
      </c>
      <c r="G6" s="46">
        <f t="shared" si="0"/>
        <v>20</v>
      </c>
      <c r="H6" s="78">
        <v>0</v>
      </c>
      <c r="I6" s="76">
        <v>0</v>
      </c>
      <c r="J6" s="46">
        <f t="shared" si="1"/>
        <v>20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2">
        <f t="shared" si="3"/>
        <v>25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11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100</v>
      </c>
      <c r="P22" s="122">
        <f t="shared" si="3"/>
        <v>500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30</v>
      </c>
      <c r="P80" s="122">
        <f t="shared" si="7"/>
        <v>25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1</v>
      </c>
      <c r="F110" s="71"/>
      <c r="G110" s="46">
        <f t="shared" si="20"/>
        <v>1</v>
      </c>
      <c r="H110" s="78">
        <v>0</v>
      </c>
      <c r="I110" s="76">
        <v>0</v>
      </c>
      <c r="J110" s="46">
        <f t="shared" si="21"/>
        <v>1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9</v>
      </c>
      <c r="F111" s="71"/>
      <c r="G111" s="46">
        <f t="shared" si="20"/>
        <v>9</v>
      </c>
      <c r="H111" s="78">
        <v>0</v>
      </c>
      <c r="I111" s="76">
        <v>0</v>
      </c>
      <c r="J111" s="46">
        <f t="shared" si="21"/>
        <v>6</v>
      </c>
      <c r="K111" s="72">
        <v>3</v>
      </c>
      <c r="L111" s="20">
        <v>250</v>
      </c>
      <c r="M111" s="65">
        <f t="shared" si="8"/>
        <v>750</v>
      </c>
      <c r="N111" s="17" t="s">
        <v>16</v>
      </c>
      <c r="O111" s="18"/>
      <c r="P111" s="122">
        <f t="shared" si="7"/>
        <v>750</v>
      </c>
      <c r="Q111" s="90"/>
      <c r="R111" s="43">
        <f t="shared" si="26"/>
        <v>102.75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2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7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22">
        <f t="shared" si="7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6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2">
        <f t="shared" si="27"/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7</v>
      </c>
      <c r="F193" s="71"/>
      <c r="G193" s="46">
        <f t="shared" si="28"/>
        <v>7</v>
      </c>
      <c r="H193" s="78">
        <v>0</v>
      </c>
      <c r="I193" s="76">
        <v>0</v>
      </c>
      <c r="J193" s="46">
        <f t="shared" si="29"/>
        <v>7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3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2</v>
      </c>
      <c r="F198" s="71"/>
      <c r="G198" s="46">
        <f t="shared" si="28"/>
        <v>2</v>
      </c>
      <c r="H198" s="78">
        <v>0</v>
      </c>
      <c r="I198" s="76">
        <v>0</v>
      </c>
      <c r="J198" s="46">
        <f t="shared" si="29"/>
        <v>2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8</v>
      </c>
      <c r="F209" s="71"/>
      <c r="G209" s="46">
        <f t="shared" si="28"/>
        <v>8</v>
      </c>
      <c r="H209" s="78">
        <v>0</v>
      </c>
      <c r="I209" s="76">
        <v>0</v>
      </c>
      <c r="J209" s="46">
        <f t="shared" si="29"/>
        <v>8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70</v>
      </c>
      <c r="F216" s="71"/>
      <c r="G216" s="46">
        <f t="shared" si="28"/>
        <v>70</v>
      </c>
      <c r="H216" s="78">
        <v>0</v>
      </c>
      <c r="I216" s="76">
        <v>0</v>
      </c>
      <c r="J216" s="46">
        <f t="shared" si="29"/>
        <v>70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67" si="38">E231+F231</f>
        <v>0</v>
      </c>
      <c r="H231" s="78">
        <v>0</v>
      </c>
      <c r="I231" s="76">
        <v>0</v>
      </c>
      <c r="J231" s="46">
        <f t="shared" ref="J231:J267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3</v>
      </c>
      <c r="F248" s="71"/>
      <c r="G248" s="46">
        <f t="shared" si="40"/>
        <v>3</v>
      </c>
      <c r="H248" s="78">
        <v>0</v>
      </c>
      <c r="I248" s="76">
        <v>0</v>
      </c>
      <c r="J248" s="46">
        <f t="shared" si="41"/>
        <v>1</v>
      </c>
      <c r="K248" s="72">
        <v>2</v>
      </c>
      <c r="L248" s="20">
        <v>50</v>
      </c>
      <c r="M248" s="65">
        <f t="shared" si="32"/>
        <v>100</v>
      </c>
      <c r="N248" s="17" t="s">
        <v>16</v>
      </c>
      <c r="O248" s="18">
        <v>50</v>
      </c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2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>
        <v>25</v>
      </c>
      <c r="P249" s="122">
        <f t="shared" si="36"/>
        <v>25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50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+'10'!J252</f>
        <v>1</v>
      </c>
      <c r="F252" s="71"/>
      <c r="G252" s="46">
        <f t="shared" si="40"/>
        <v>1</v>
      </c>
      <c r="H252" s="78">
        <v>0</v>
      </c>
      <c r="I252" s="76">
        <v>0</v>
      </c>
      <c r="J252" s="46">
        <f t="shared" si="41"/>
        <v>1</v>
      </c>
      <c r="K252" s="72"/>
      <c r="L252" s="20">
        <v>15</v>
      </c>
      <c r="M252" s="65">
        <f t="shared" si="32"/>
        <v>0</v>
      </c>
      <c r="N252" s="17" t="s">
        <v>1430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+'10'!J253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1"/>
        <v>1</v>
      </c>
      <c r="K253" s="72"/>
      <c r="L253" s="20">
        <v>15</v>
      </c>
      <c r="M253" s="65">
        <f t="shared" ref="M253" si="46">+L253*K253</f>
        <v>0</v>
      </c>
      <c r="N253" s="17" t="s">
        <v>1430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+'10'!J254</f>
        <v>0</v>
      </c>
      <c r="F254" s="71">
        <v>10</v>
      </c>
      <c r="G254" s="46">
        <f t="shared" si="40"/>
        <v>10</v>
      </c>
      <c r="H254" s="78">
        <v>0</v>
      </c>
      <c r="I254" s="76">
        <v>0</v>
      </c>
      <c r="J254" s="46">
        <f t="shared" si="41"/>
        <v>0</v>
      </c>
      <c r="K254" s="72">
        <v>10</v>
      </c>
      <c r="L254" s="20">
        <v>60</v>
      </c>
      <c r="M254" s="65">
        <f t="shared" si="32"/>
        <v>600</v>
      </c>
      <c r="N254" s="17" t="s">
        <v>1430</v>
      </c>
      <c r="O254" s="18">
        <v>400</v>
      </c>
      <c r="P254" s="122">
        <f t="shared" si="36"/>
        <v>200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+'10'!J255</f>
        <v>0</v>
      </c>
      <c r="F255" s="71">
        <v>10</v>
      </c>
      <c r="G255" s="46">
        <f t="shared" si="40"/>
        <v>10</v>
      </c>
      <c r="H255" s="78">
        <v>0</v>
      </c>
      <c r="I255" s="76">
        <v>0</v>
      </c>
      <c r="J255" s="46">
        <f t="shared" si="41"/>
        <v>0</v>
      </c>
      <c r="K255" s="72">
        <v>10</v>
      </c>
      <c r="L255" s="20">
        <v>60</v>
      </c>
      <c r="M255" s="65">
        <f t="shared" si="32"/>
        <v>600</v>
      </c>
      <c r="N255" s="17" t="s">
        <v>1430</v>
      </c>
      <c r="O255" s="18">
        <v>400</v>
      </c>
      <c r="P255" s="122">
        <f t="shared" si="36"/>
        <v>200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+'10'!J256</f>
        <v>0</v>
      </c>
      <c r="F256" s="71">
        <v>10</v>
      </c>
      <c r="G256" s="46">
        <f t="shared" si="38"/>
        <v>10</v>
      </c>
      <c r="H256" s="78">
        <v>0</v>
      </c>
      <c r="I256" s="76">
        <v>0</v>
      </c>
      <c r="J256" s="46">
        <f t="shared" si="41"/>
        <v>0</v>
      </c>
      <c r="K256" s="72">
        <v>10</v>
      </c>
      <c r="L256" s="20">
        <v>60</v>
      </c>
      <c r="M256" s="65">
        <f t="shared" si="32"/>
        <v>600</v>
      </c>
      <c r="N256" s="17" t="s">
        <v>1430</v>
      </c>
      <c r="O256" s="18">
        <v>400</v>
      </c>
      <c r="P256" s="122">
        <f t="shared" si="36"/>
        <v>200</v>
      </c>
      <c r="Q256" s="90"/>
      <c r="R256" s="43">
        <f t="shared" si="33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 t="s">
        <v>16</v>
      </c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 t="s">
        <v>16</v>
      </c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 t="s">
        <v>16</v>
      </c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ref="G266" si="48">E266+F266</f>
        <v>0</v>
      </c>
      <c r="H266" s="78">
        <v>0</v>
      </c>
      <c r="I266" s="76">
        <v>0</v>
      </c>
      <c r="J266" s="46">
        <f t="shared" ref="J266" si="49">+G266-H266-K266-I266</f>
        <v>0</v>
      </c>
      <c r="K266" s="72"/>
      <c r="L266" s="20"/>
      <c r="M266" s="65">
        <f t="shared" ref="M266" si="50">+L266*K266</f>
        <v>0</v>
      </c>
      <c r="N266" s="17" t="s">
        <v>16</v>
      </c>
      <c r="O266" s="18"/>
      <c r="P266" s="23">
        <f t="shared" si="36"/>
        <v>0</v>
      </c>
      <c r="Q266" s="90"/>
      <c r="R266" s="43">
        <f t="shared" ref="R266" si="51">+K266*Q266</f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2">E268+F268</f>
        <v>0</v>
      </c>
      <c r="H268" s="78">
        <v>0</v>
      </c>
      <c r="I268" s="76">
        <v>0</v>
      </c>
      <c r="J268" s="46">
        <f t="shared" ref="J268" si="53">+G268-H268-K268-I268</f>
        <v>0</v>
      </c>
      <c r="K268" s="72"/>
      <c r="L268" s="20"/>
      <c r="M268" s="65">
        <f t="shared" ref="M268" si="54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5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737.33999999999992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34" t="s">
        <v>202</v>
      </c>
      <c r="M271" s="35"/>
      <c r="N271" s="33">
        <f>SUM(M5:M270)</f>
        <v>4375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20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1035</v>
      </c>
      <c r="O273" s="2">
        <v>560</v>
      </c>
      <c r="P273" s="2">
        <v>50</v>
      </c>
      <c r="Q273" s="88">
        <v>50</v>
      </c>
      <c r="R273" s="2">
        <v>50</v>
      </c>
      <c r="S273" s="2">
        <v>75</v>
      </c>
      <c r="T273" s="2">
        <v>250</v>
      </c>
    </row>
    <row r="274" spans="1:20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0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0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1730</v>
      </c>
    </row>
    <row r="277" spans="1:20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1610</v>
      </c>
    </row>
    <row r="278" spans="1:20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1610</v>
      </c>
    </row>
    <row r="279" spans="1:20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20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20" x14ac:dyDescent="0.5">
      <c r="J281" s="2"/>
      <c r="L281" s="2"/>
    </row>
    <row r="282" spans="1:20" ht="25.5" x14ac:dyDescent="0.55000000000000004">
      <c r="J282" s="2"/>
      <c r="L282" s="73" t="s">
        <v>272</v>
      </c>
      <c r="M282" s="2" t="s">
        <v>307</v>
      </c>
    </row>
    <row r="283" spans="1:20" x14ac:dyDescent="0.5">
      <c r="J283" s="2"/>
      <c r="L283" s="2"/>
    </row>
    <row r="284" spans="1:20" x14ac:dyDescent="0.5">
      <c r="J284" s="2"/>
      <c r="L284" s="2"/>
    </row>
    <row r="285" spans="1:20" x14ac:dyDescent="0.5">
      <c r="J285" s="2"/>
      <c r="L285" s="2"/>
    </row>
    <row r="286" spans="1:20" x14ac:dyDescent="0.5">
      <c r="J286" s="2"/>
      <c r="L286" s="2"/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7" sqref="K2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7</v>
      </c>
      <c r="F5" s="71">
        <v>5</v>
      </c>
      <c r="G5" s="46">
        <f t="shared" ref="G5:G26" si="0">E5+F5</f>
        <v>12</v>
      </c>
      <c r="H5" s="78">
        <v>3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20</v>
      </c>
      <c r="F6" s="71">
        <v>10</v>
      </c>
      <c r="G6" s="46">
        <f t="shared" si="0"/>
        <v>30</v>
      </c>
      <c r="H6" s="78">
        <v>0</v>
      </c>
      <c r="I6" s="76">
        <v>0</v>
      </c>
      <c r="J6" s="46">
        <f t="shared" si="1"/>
        <v>26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8</v>
      </c>
      <c r="F11" s="71"/>
      <c r="G11" s="46">
        <f t="shared" si="0"/>
        <v>8</v>
      </c>
      <c r="H11" s="78">
        <v>3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4</v>
      </c>
      <c r="F20" s="71">
        <v>2</v>
      </c>
      <c r="G20" s="46">
        <f t="shared" si="0"/>
        <v>6</v>
      </c>
      <c r="H20" s="78">
        <v>3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5</v>
      </c>
      <c r="F21" s="71">
        <v>2</v>
      </c>
      <c r="G21" s="46">
        <f t="shared" si="0"/>
        <v>7</v>
      </c>
      <c r="H21" s="78">
        <v>4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11</v>
      </c>
      <c r="F22" s="71">
        <v>10</v>
      </c>
      <c r="G22" s="46">
        <f t="shared" si="0"/>
        <v>21</v>
      </c>
      <c r="H22" s="78">
        <v>0</v>
      </c>
      <c r="I22" s="76">
        <v>0</v>
      </c>
      <c r="J22" s="46">
        <f t="shared" si="1"/>
        <v>21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7</v>
      </c>
      <c r="F24" s="71">
        <v>5</v>
      </c>
      <c r="G24" s="46">
        <f t="shared" si="0"/>
        <v>12</v>
      </c>
      <c r="H24" s="78">
        <v>0</v>
      </c>
      <c r="I24" s="76">
        <v>0</v>
      </c>
      <c r="J24" s="46">
        <f t="shared" si="1"/>
        <v>11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11</v>
      </c>
      <c r="F28" s="71">
        <v>5</v>
      </c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5</v>
      </c>
      <c r="F29" s="71">
        <v>5</v>
      </c>
      <c r="G29" s="46">
        <f t="shared" si="5"/>
        <v>10</v>
      </c>
      <c r="H29" s="78">
        <v>0</v>
      </c>
      <c r="I29" s="76">
        <v>0</v>
      </c>
      <c r="J29" s="46">
        <f t="shared" si="6"/>
        <v>10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19</v>
      </c>
      <c r="F31" s="71">
        <v>10</v>
      </c>
      <c r="G31" s="46">
        <f t="shared" si="5"/>
        <v>29</v>
      </c>
      <c r="H31" s="78">
        <v>0</v>
      </c>
      <c r="I31" s="76">
        <v>0</v>
      </c>
      <c r="J31" s="46">
        <f t="shared" si="6"/>
        <v>29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1</v>
      </c>
      <c r="K40" s="72">
        <v>6</v>
      </c>
      <c r="L40" s="15">
        <v>50</v>
      </c>
      <c r="M40" s="65">
        <f t="shared" si="2"/>
        <v>300</v>
      </c>
      <c r="N40" s="17" t="s">
        <v>16</v>
      </c>
      <c r="O40" s="18">
        <v>50</v>
      </c>
      <c r="P40" s="122">
        <f t="shared" si="3"/>
        <v>250</v>
      </c>
      <c r="Q40" s="90">
        <v>27.12</v>
      </c>
      <c r="R40" s="43">
        <f t="shared" si="4"/>
        <v>162.72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4</v>
      </c>
      <c r="F41" s="71">
        <v>5</v>
      </c>
      <c r="G41" s="46">
        <f t="shared" si="5"/>
        <v>9</v>
      </c>
      <c r="H41" s="78">
        <v>0</v>
      </c>
      <c r="I41" s="76">
        <v>0</v>
      </c>
      <c r="J41" s="46">
        <f t="shared" si="6"/>
        <v>5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>
        <v>100</v>
      </c>
      <c r="P41" s="122">
        <f t="shared" si="3"/>
        <v>100</v>
      </c>
      <c r="Q41" s="90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1</v>
      </c>
      <c r="F55" s="71">
        <v>1</v>
      </c>
      <c r="G55" s="46">
        <f t="shared" si="5"/>
        <v>2</v>
      </c>
      <c r="H55" s="78">
        <v>0</v>
      </c>
      <c r="I55" s="76">
        <v>0</v>
      </c>
      <c r="J55" s="46">
        <f t="shared" si="6"/>
        <v>0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22">
        <f t="shared" si="3"/>
        <v>170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1</v>
      </c>
      <c r="F57" s="71"/>
      <c r="G57" s="46">
        <f t="shared" si="5"/>
        <v>1</v>
      </c>
      <c r="H57" s="78">
        <v>1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1</v>
      </c>
      <c r="F58" s="71">
        <v>3</v>
      </c>
      <c r="G58" s="46">
        <f t="shared" si="5"/>
        <v>4</v>
      </c>
      <c r="H58" s="78">
        <v>1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1</v>
      </c>
      <c r="F59" s="71">
        <v>3</v>
      </c>
      <c r="G59" s="46">
        <f t="shared" si="5"/>
        <v>4</v>
      </c>
      <c r="H59" s="78">
        <v>1</v>
      </c>
      <c r="I59" s="76">
        <v>0</v>
      </c>
      <c r="J59" s="46">
        <f t="shared" si="6"/>
        <v>1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2">
        <f t="shared" si="3"/>
        <v>170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4</v>
      </c>
      <c r="F62" s="71"/>
      <c r="G62" s="46">
        <f t="shared" si="5"/>
        <v>4</v>
      </c>
      <c r="H62" s="78">
        <v>1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>
        <v>3</v>
      </c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5</v>
      </c>
      <c r="F74" s="71">
        <v>5</v>
      </c>
      <c r="G74" s="46">
        <f t="shared" si="5"/>
        <v>10</v>
      </c>
      <c r="H74" s="78">
        <v>0</v>
      </c>
      <c r="I74" s="76">
        <v>0</v>
      </c>
      <c r="J74" s="46">
        <f t="shared" si="6"/>
        <v>7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2">
        <f t="shared" si="7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4</v>
      </c>
      <c r="F77" s="71">
        <v>5</v>
      </c>
      <c r="G77" s="46">
        <f t="shared" si="5"/>
        <v>9</v>
      </c>
      <c r="H77" s="78">
        <v>1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3</v>
      </c>
      <c r="F80" s="71">
        <v>3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2</v>
      </c>
      <c r="F81" s="71">
        <v>3</v>
      </c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1</v>
      </c>
      <c r="F110" s="71">
        <v>14</v>
      </c>
      <c r="G110" s="46">
        <f t="shared" si="20"/>
        <v>15</v>
      </c>
      <c r="H110" s="78">
        <v>0</v>
      </c>
      <c r="I110" s="76">
        <v>0</v>
      </c>
      <c r="J110" s="46">
        <f t="shared" si="21"/>
        <v>14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6</v>
      </c>
      <c r="F111" s="71">
        <v>5</v>
      </c>
      <c r="G111" s="46">
        <f t="shared" si="20"/>
        <v>11</v>
      </c>
      <c r="H111" s="78">
        <v>0</v>
      </c>
      <c r="I111" s="76">
        <v>0</v>
      </c>
      <c r="J111" s="46">
        <f t="shared" si="21"/>
        <v>11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2</v>
      </c>
      <c r="F115" s="71">
        <v>10</v>
      </c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5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1</v>
      </c>
      <c r="F131" s="71">
        <v>5</v>
      </c>
      <c r="G131" s="46">
        <f t="shared" si="20"/>
        <v>6</v>
      </c>
      <c r="H131" s="78">
        <v>0</v>
      </c>
      <c r="I131" s="76">
        <v>0</v>
      </c>
      <c r="J131" s="46">
        <f t="shared" si="21"/>
        <v>6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7</v>
      </c>
      <c r="F133" s="71">
        <v>5</v>
      </c>
      <c r="G133" s="46">
        <f t="shared" si="20"/>
        <v>12</v>
      </c>
      <c r="H133" s="78">
        <v>0</v>
      </c>
      <c r="I133" s="76">
        <v>0</v>
      </c>
      <c r="J133" s="46">
        <f t="shared" si="21"/>
        <v>10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25</v>
      </c>
      <c r="P133" s="122">
        <f t="shared" si="7"/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6</v>
      </c>
      <c r="F175" s="71"/>
      <c r="G175" s="46">
        <f t="shared" si="28"/>
        <v>6</v>
      </c>
      <c r="H175" s="78">
        <v>0</v>
      </c>
      <c r="I175" s="76">
        <v>0</v>
      </c>
      <c r="J175" s="46">
        <f t="shared" si="29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6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6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7</v>
      </c>
      <c r="F193" s="71"/>
      <c r="G193" s="46">
        <f t="shared" si="28"/>
        <v>7</v>
      </c>
      <c r="H193" s="78">
        <v>0</v>
      </c>
      <c r="I193" s="76">
        <v>0</v>
      </c>
      <c r="J193" s="46">
        <f t="shared" si="29"/>
        <v>7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3</v>
      </c>
      <c r="F194" s="71"/>
      <c r="G194" s="46">
        <f t="shared" si="28"/>
        <v>3</v>
      </c>
      <c r="H194" s="78">
        <v>0</v>
      </c>
      <c r="I194" s="76">
        <v>0</v>
      </c>
      <c r="J194" s="46">
        <f t="shared" si="29"/>
        <v>3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2</v>
      </c>
      <c r="F198" s="71"/>
      <c r="G198" s="46">
        <f t="shared" si="28"/>
        <v>2</v>
      </c>
      <c r="H198" s="78">
        <v>0</v>
      </c>
      <c r="I198" s="76">
        <v>0</v>
      </c>
      <c r="J198" s="46">
        <f t="shared" si="29"/>
        <v>2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8</v>
      </c>
      <c r="F209" s="71"/>
      <c r="G209" s="46">
        <f t="shared" si="28"/>
        <v>8</v>
      </c>
      <c r="H209" s="78">
        <v>0</v>
      </c>
      <c r="I209" s="76">
        <v>0</v>
      </c>
      <c r="J209" s="46">
        <f t="shared" si="29"/>
        <v>7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70</v>
      </c>
      <c r="F216" s="71"/>
      <c r="G216" s="46">
        <f t="shared" si="28"/>
        <v>70</v>
      </c>
      <c r="H216" s="78">
        <v>0</v>
      </c>
      <c r="I216" s="76">
        <v>0</v>
      </c>
      <c r="J216" s="46">
        <f t="shared" si="29"/>
        <v>70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66" si="38">E231+F231</f>
        <v>0</v>
      </c>
      <c r="H231" s="78">
        <v>0</v>
      </c>
      <c r="I231" s="76">
        <v>0</v>
      </c>
      <c r="J231" s="46">
        <f t="shared" ref="J231:J266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65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0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>
        <v>25</v>
      </c>
      <c r="P248" s="122">
        <f t="shared" si="36"/>
        <v>25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2</v>
      </c>
      <c r="F249" s="71"/>
      <c r="G249" s="46">
        <f t="shared" si="40"/>
        <v>2</v>
      </c>
      <c r="H249" s="78">
        <v>0</v>
      </c>
      <c r="I249" s="76">
        <v>0</v>
      </c>
      <c r="J249" s="46">
        <f t="shared" si="41"/>
        <v>0</v>
      </c>
      <c r="K249" s="72">
        <v>2</v>
      </c>
      <c r="L249" s="20">
        <v>50</v>
      </c>
      <c r="M249" s="65">
        <f t="shared" si="32"/>
        <v>100</v>
      </c>
      <c r="N249" s="17" t="s">
        <v>16</v>
      </c>
      <c r="O249" s="18">
        <v>75</v>
      </c>
      <c r="P249" s="122">
        <f t="shared" si="36"/>
        <v>25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+'11'!J252</f>
        <v>1</v>
      </c>
      <c r="F252" s="71">
        <v>5</v>
      </c>
      <c r="G252" s="46">
        <f t="shared" si="40"/>
        <v>6</v>
      </c>
      <c r="H252" s="78">
        <v>0</v>
      </c>
      <c r="I252" s="76">
        <v>0</v>
      </c>
      <c r="J252" s="46">
        <f t="shared" si="41"/>
        <v>6</v>
      </c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+'11'!J253</f>
        <v>1</v>
      </c>
      <c r="F253" s="71">
        <v>5</v>
      </c>
      <c r="G253" s="46">
        <f t="shared" si="40"/>
        <v>6</v>
      </c>
      <c r="H253" s="78">
        <v>0</v>
      </c>
      <c r="I253" s="76">
        <v>0</v>
      </c>
      <c r="J253" s="46">
        <f t="shared" si="41"/>
        <v>6</v>
      </c>
      <c r="K253" s="72"/>
      <c r="L253" s="20">
        <v>27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60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60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60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/>
      <c r="C257" s="19"/>
      <c r="D257" s="10"/>
      <c r="E257" s="64">
        <f>+'11'!J257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+'11'!J264</f>
        <v>0</v>
      </c>
      <c r="F258" s="71"/>
      <c r="G258" s="46">
        <f t="shared" si="40"/>
        <v>0</v>
      </c>
      <c r="H258" s="78">
        <v>0</v>
      </c>
      <c r="I258" s="76">
        <v>0</v>
      </c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>
        <f>+'11'!J265</f>
        <v>0</v>
      </c>
      <c r="F265" s="71"/>
      <c r="G265" s="46">
        <f t="shared" si="40"/>
        <v>0</v>
      </c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0">E268+F268</f>
        <v>0</v>
      </c>
      <c r="H268" s="78">
        <v>0</v>
      </c>
      <c r="I268" s="76">
        <v>0</v>
      </c>
      <c r="J268" s="46">
        <f t="shared" ref="J268" si="51">+G268-H268-K268-I268</f>
        <v>0</v>
      </c>
      <c r="K268" s="72"/>
      <c r="L268" s="20"/>
      <c r="M268" s="65">
        <f t="shared" ref="M268" si="52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3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901.78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2670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7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400</v>
      </c>
      <c r="O273" s="2">
        <v>50</v>
      </c>
      <c r="P273" s="2">
        <v>150</v>
      </c>
      <c r="Q273" s="88">
        <v>200</v>
      </c>
    </row>
    <row r="274" spans="1:17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7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7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415</v>
      </c>
    </row>
    <row r="277" spans="1:17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1855</v>
      </c>
    </row>
    <row r="278" spans="1:17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1855</v>
      </c>
    </row>
    <row r="279" spans="1:17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7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7" x14ac:dyDescent="0.5">
      <c r="J281" s="2"/>
      <c r="L281" s="2"/>
    </row>
    <row r="282" spans="1:17" ht="25.5" x14ac:dyDescent="0.55000000000000004">
      <c r="J282" s="2"/>
      <c r="L282" s="73" t="s">
        <v>272</v>
      </c>
      <c r="M282" s="2" t="s">
        <v>307</v>
      </c>
    </row>
    <row r="283" spans="1:17" x14ac:dyDescent="0.5">
      <c r="J283" s="2"/>
      <c r="L283" s="2"/>
    </row>
    <row r="284" spans="1:17" x14ac:dyDescent="0.5">
      <c r="J284" s="2"/>
      <c r="L284" s="2"/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55"/>
  <sheetViews>
    <sheetView zoomScale="70" zoomScaleNormal="70" workbookViewId="0">
      <pane xSplit="10" ySplit="4" topLeftCell="L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7" sqref="K2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10</v>
      </c>
      <c r="F29" s="71"/>
      <c r="G29" s="46">
        <f t="shared" si="5"/>
        <v>10</v>
      </c>
      <c r="H29" s="78">
        <v>0</v>
      </c>
      <c r="I29" s="76">
        <v>0</v>
      </c>
      <c r="J29" s="46">
        <f t="shared" si="6"/>
        <v>10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10</v>
      </c>
      <c r="P50" s="122">
        <f t="shared" si="3"/>
        <v>40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10</v>
      </c>
      <c r="P53" s="122">
        <f t="shared" si="3"/>
        <v>40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14</v>
      </c>
      <c r="F110" s="71"/>
      <c r="G110" s="46">
        <f t="shared" si="20"/>
        <v>14</v>
      </c>
      <c r="H110" s="78">
        <v>0</v>
      </c>
      <c r="I110" s="76">
        <v>0</v>
      </c>
      <c r="J110" s="46">
        <f t="shared" si="21"/>
        <v>12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11</v>
      </c>
      <c r="F111" s="71"/>
      <c r="G111" s="46">
        <f t="shared" si="20"/>
        <v>11</v>
      </c>
      <c r="H111" s="78">
        <v>0</v>
      </c>
      <c r="I111" s="76">
        <v>0</v>
      </c>
      <c r="J111" s="46">
        <f t="shared" si="21"/>
        <v>10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>
        <v>150</v>
      </c>
      <c r="P111" s="122">
        <f t="shared" si="7"/>
        <v>100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9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22">
        <f t="shared" si="7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5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9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6</v>
      </c>
      <c r="F175" s="71"/>
      <c r="G175" s="46">
        <f t="shared" si="28"/>
        <v>6</v>
      </c>
      <c r="H175" s="78">
        <v>0</v>
      </c>
      <c r="I175" s="76">
        <v>0</v>
      </c>
      <c r="J175" s="46">
        <f t="shared" si="29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6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6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7</v>
      </c>
      <c r="F193" s="71"/>
      <c r="G193" s="46">
        <f t="shared" si="28"/>
        <v>7</v>
      </c>
      <c r="H193" s="78">
        <v>0</v>
      </c>
      <c r="I193" s="76">
        <v>0</v>
      </c>
      <c r="J193" s="46">
        <f t="shared" si="29"/>
        <v>7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3</v>
      </c>
      <c r="F194" s="71"/>
      <c r="G194" s="46">
        <f t="shared" si="28"/>
        <v>3</v>
      </c>
      <c r="H194" s="78">
        <v>0</v>
      </c>
      <c r="I194" s="76">
        <v>0</v>
      </c>
      <c r="J194" s="46">
        <f t="shared" si="29"/>
        <v>1</v>
      </c>
      <c r="K194" s="72">
        <v>2</v>
      </c>
      <c r="L194" s="20">
        <v>120</v>
      </c>
      <c r="M194" s="65">
        <f t="shared" si="32"/>
        <v>240</v>
      </c>
      <c r="N194" s="17" t="s">
        <v>16</v>
      </c>
      <c r="O194" s="18">
        <v>180</v>
      </c>
      <c r="P194" s="122">
        <f t="shared" si="27"/>
        <v>60</v>
      </c>
      <c r="Q194" s="90">
        <v>73</v>
      </c>
      <c r="R194" s="43">
        <f t="shared" si="33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2</v>
      </c>
      <c r="F198" s="71"/>
      <c r="G198" s="46">
        <f t="shared" si="28"/>
        <v>2</v>
      </c>
      <c r="H198" s="78">
        <v>0</v>
      </c>
      <c r="I198" s="76">
        <v>0</v>
      </c>
      <c r="J198" s="46">
        <f t="shared" si="29"/>
        <v>2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7</v>
      </c>
      <c r="F209" s="71"/>
      <c r="G209" s="46">
        <f t="shared" si="28"/>
        <v>7</v>
      </c>
      <c r="H209" s="78">
        <v>0</v>
      </c>
      <c r="I209" s="76">
        <v>0</v>
      </c>
      <c r="J209" s="46">
        <f t="shared" si="29"/>
        <v>7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70</v>
      </c>
      <c r="F216" s="71"/>
      <c r="G216" s="46">
        <f t="shared" si="28"/>
        <v>70</v>
      </c>
      <c r="H216" s="78">
        <v>0</v>
      </c>
      <c r="I216" s="76">
        <v>0</v>
      </c>
      <c r="J216" s="46">
        <f t="shared" si="29"/>
        <v>70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66" si="38">E231+F231</f>
        <v>0</v>
      </c>
      <c r="H231" s="78">
        <v>0</v>
      </c>
      <c r="I231" s="76">
        <v>0</v>
      </c>
      <c r="J231" s="46">
        <f t="shared" ref="J231:J266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7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>
        <v>5</v>
      </c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>
        <v>4</v>
      </c>
      <c r="G249" s="46">
        <f t="shared" si="40"/>
        <v>4</v>
      </c>
      <c r="H249" s="78">
        <v>0</v>
      </c>
      <c r="I249" s="76">
        <v>0</v>
      </c>
      <c r="J249" s="46">
        <f t="shared" si="41"/>
        <v>3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23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+'12'!J252</f>
        <v>6</v>
      </c>
      <c r="F252" s="71"/>
      <c r="G252" s="46">
        <f t="shared" si="40"/>
        <v>6</v>
      </c>
      <c r="H252" s="78">
        <v>0</v>
      </c>
      <c r="I252" s="76">
        <v>0</v>
      </c>
      <c r="J252" s="46">
        <f t="shared" si="41"/>
        <v>6</v>
      </c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+'12'!J253</f>
        <v>6</v>
      </c>
      <c r="F253" s="71"/>
      <c r="G253" s="46">
        <f t="shared" si="40"/>
        <v>6</v>
      </c>
      <c r="H253" s="78">
        <v>0</v>
      </c>
      <c r="I253" s="76">
        <v>0</v>
      </c>
      <c r="J253" s="46">
        <f t="shared" si="41"/>
        <v>6</v>
      </c>
      <c r="K253" s="72"/>
      <c r="L253" s="20">
        <v>27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60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60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60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+'12'!J258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1">E268+F268</f>
        <v>0</v>
      </c>
      <c r="H268" s="78">
        <v>0</v>
      </c>
      <c r="I268" s="76">
        <v>0</v>
      </c>
      <c r="J268" s="46">
        <f t="shared" ref="J268" si="52">+G268-H268-K268-I268</f>
        <v>0</v>
      </c>
      <c r="K268" s="72"/>
      <c r="L268" s="20"/>
      <c r="M268" s="65">
        <f t="shared" ref="M268" si="53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4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554.87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1860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8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750</v>
      </c>
      <c r="O273" s="2">
        <v>120</v>
      </c>
      <c r="P273" s="2">
        <v>180</v>
      </c>
      <c r="Q273" s="88">
        <v>50</v>
      </c>
      <c r="R273" s="2">
        <v>400</v>
      </c>
    </row>
    <row r="274" spans="1:18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8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8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350</v>
      </c>
    </row>
    <row r="277" spans="1:18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760</v>
      </c>
    </row>
    <row r="278" spans="1:18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760</v>
      </c>
    </row>
    <row r="279" spans="1:18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8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8" x14ac:dyDescent="0.5">
      <c r="J281" s="2"/>
      <c r="L281" s="2"/>
    </row>
    <row r="282" spans="1:18" ht="25.5" x14ac:dyDescent="0.55000000000000004">
      <c r="J282" s="2"/>
      <c r="L282" s="73" t="s">
        <v>272</v>
      </c>
      <c r="M282" s="2" t="s">
        <v>307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7" sqref="K2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10</v>
      </c>
      <c r="F29" s="71"/>
      <c r="G29" s="46">
        <f t="shared" si="5"/>
        <v>10</v>
      </c>
      <c r="H29" s="78">
        <v>0</v>
      </c>
      <c r="I29" s="76">
        <v>0</v>
      </c>
      <c r="J29" s="46">
        <f t="shared" si="6"/>
        <v>10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2">
        <f t="shared" si="3"/>
        <v>50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22">
        <f t="shared" si="3"/>
        <v>50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75</v>
      </c>
      <c r="P48" s="122">
        <f t="shared" si="3"/>
        <v>75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2">
        <f t="shared" si="3"/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0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75</v>
      </c>
      <c r="P50" s="122">
        <f t="shared" si="3"/>
        <v>75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22">
        <f t="shared" si="3"/>
        <v>25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3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>
        <v>90</v>
      </c>
      <c r="P80" s="122">
        <f t="shared" si="7"/>
        <v>75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3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60</v>
      </c>
      <c r="P81" s="122">
        <f t="shared" si="7"/>
        <v>50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6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75</v>
      </c>
      <c r="P133" s="122">
        <f t="shared" si="7"/>
        <v>75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6</v>
      </c>
      <c r="F175" s="71"/>
      <c r="G175" s="46">
        <f t="shared" si="28"/>
        <v>6</v>
      </c>
      <c r="H175" s="78">
        <v>0</v>
      </c>
      <c r="I175" s="76">
        <v>0</v>
      </c>
      <c r="J175" s="46">
        <f t="shared" si="29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7</v>
      </c>
      <c r="F193" s="71"/>
      <c r="G193" s="46">
        <f t="shared" si="28"/>
        <v>7</v>
      </c>
      <c r="H193" s="78">
        <v>0</v>
      </c>
      <c r="I193" s="76">
        <v>0</v>
      </c>
      <c r="J193" s="46">
        <f t="shared" si="29"/>
        <v>7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1</v>
      </c>
      <c r="F194" s="71"/>
      <c r="G194" s="46">
        <f t="shared" si="28"/>
        <v>1</v>
      </c>
      <c r="H194" s="78">
        <v>0</v>
      </c>
      <c r="I194" s="76">
        <v>0</v>
      </c>
      <c r="J194" s="46">
        <f t="shared" si="29"/>
        <v>0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>
        <v>60</v>
      </c>
      <c r="P194" s="122">
        <f t="shared" si="27"/>
        <v>60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2</v>
      </c>
      <c r="F198" s="71"/>
      <c r="G198" s="46">
        <f t="shared" si="28"/>
        <v>2</v>
      </c>
      <c r="H198" s="78">
        <v>0</v>
      </c>
      <c r="I198" s="76">
        <v>0</v>
      </c>
      <c r="J198" s="46">
        <f t="shared" si="29"/>
        <v>2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7</v>
      </c>
      <c r="F209" s="71"/>
      <c r="G209" s="46">
        <f t="shared" si="28"/>
        <v>7</v>
      </c>
      <c r="H209" s="78">
        <v>0</v>
      </c>
      <c r="I209" s="76">
        <v>0</v>
      </c>
      <c r="J209" s="46">
        <f t="shared" si="29"/>
        <v>7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70</v>
      </c>
      <c r="F216" s="71"/>
      <c r="G216" s="46">
        <f t="shared" si="28"/>
        <v>70</v>
      </c>
      <c r="H216" s="78">
        <v>0</v>
      </c>
      <c r="I216" s="76">
        <v>0</v>
      </c>
      <c r="J216" s="46">
        <f t="shared" si="29"/>
        <v>69</v>
      </c>
      <c r="K216" s="72">
        <v>1</v>
      </c>
      <c r="L216" s="20">
        <v>10</v>
      </c>
      <c r="M216" s="65">
        <f t="shared" si="32"/>
        <v>10</v>
      </c>
      <c r="N216" s="17" t="s">
        <v>16</v>
      </c>
      <c r="O216" s="18"/>
      <c r="P216" s="122">
        <f t="shared" si="36"/>
        <v>10</v>
      </c>
      <c r="Q216" s="90">
        <v>9</v>
      </c>
      <c r="R216" s="43">
        <f t="shared" si="33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67" si="38">E231+F231</f>
        <v>0</v>
      </c>
      <c r="H231" s="78">
        <v>0</v>
      </c>
      <c r="I231" s="76">
        <v>0</v>
      </c>
      <c r="J231" s="46">
        <f t="shared" ref="J231:J267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1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1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+'13'!J252</f>
        <v>6</v>
      </c>
      <c r="F252" s="71"/>
      <c r="G252" s="46"/>
      <c r="H252" s="78"/>
      <c r="I252" s="76"/>
      <c r="J252" s="46"/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+'13'!J253</f>
        <v>6</v>
      </c>
      <c r="F253" s="71"/>
      <c r="G253" s="46"/>
      <c r="H253" s="78"/>
      <c r="I253" s="76"/>
      <c r="J253" s="46"/>
      <c r="K253" s="72"/>
      <c r="L253" s="20">
        <v>27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+'13'!J254</f>
        <v>0</v>
      </c>
      <c r="F254" s="71"/>
      <c r="G254" s="46">
        <f t="shared" ref="G254:G256" si="49">E254+F254</f>
        <v>0</v>
      </c>
      <c r="H254" s="78">
        <v>0</v>
      </c>
      <c r="I254" s="76">
        <v>0</v>
      </c>
      <c r="J254" s="46">
        <f t="shared" ref="J254:J256" si="50">+G254-H254-K254-I254</f>
        <v>0</v>
      </c>
      <c r="K254" s="72"/>
      <c r="L254" s="20">
        <v>60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+'13'!J255</f>
        <v>0</v>
      </c>
      <c r="F255" s="71"/>
      <c r="G255" s="46">
        <f t="shared" si="49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60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+'13'!J256</f>
        <v>0</v>
      </c>
      <c r="F256" s="71"/>
      <c r="G256" s="46">
        <f t="shared" si="49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60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9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9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>
        <f>+'13'!J257</f>
        <v>0</v>
      </c>
      <c r="F266" s="71"/>
      <c r="G266" s="46">
        <f t="shared" ref="G266" si="51">E266+F266</f>
        <v>0</v>
      </c>
      <c r="H266" s="78">
        <v>0</v>
      </c>
      <c r="I266" s="76">
        <v>0</v>
      </c>
      <c r="J266" s="46">
        <f t="shared" ref="J266" si="52">+G266-H266-K266-I266</f>
        <v>0</v>
      </c>
      <c r="K266" s="72"/>
      <c r="L266" s="20"/>
      <c r="M266" s="65">
        <f t="shared" ref="M266" si="53">+L266*K266</f>
        <v>0</v>
      </c>
      <c r="N266" s="17" t="s">
        <v>16</v>
      </c>
      <c r="O266" s="18"/>
      <c r="P266" s="23">
        <f t="shared" si="36"/>
        <v>0</v>
      </c>
      <c r="Q266" s="90"/>
      <c r="R266" s="43">
        <f t="shared" ref="R266" si="54">+K266*Q266</f>
        <v>0</v>
      </c>
    </row>
    <row r="267" spans="1:19" ht="25.5" x14ac:dyDescent="0.55000000000000004">
      <c r="A267" s="10"/>
      <c r="B267" s="10"/>
      <c r="C267" s="19"/>
      <c r="D267" s="10"/>
      <c r="E267" s="64">
        <f>+'13'!J258</f>
        <v>0</v>
      </c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5">E268+F268</f>
        <v>0</v>
      </c>
      <c r="H268" s="78">
        <v>0</v>
      </c>
      <c r="I268" s="76">
        <v>0</v>
      </c>
      <c r="J268" s="46">
        <f t="shared" ref="J268" si="56">+G268-H268-K268-I268</f>
        <v>0</v>
      </c>
      <c r="K268" s="72"/>
      <c r="L268" s="20"/>
      <c r="M268" s="65">
        <f t="shared" ref="M268" si="57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8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765.45999999999992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2035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5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350</v>
      </c>
      <c r="O273" s="2">
        <v>350</v>
      </c>
    </row>
    <row r="274" spans="1:15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5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5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635</v>
      </c>
    </row>
    <row r="277" spans="1:15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1050</v>
      </c>
    </row>
    <row r="278" spans="1:15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1050</v>
      </c>
    </row>
    <row r="279" spans="1:15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5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5" x14ac:dyDescent="0.5">
      <c r="J281" s="2"/>
      <c r="L281" s="2"/>
    </row>
    <row r="282" spans="1:15" ht="25.5" x14ac:dyDescent="0.55000000000000004">
      <c r="J282" s="2"/>
      <c r="L282" s="73" t="s">
        <v>272</v>
      </c>
      <c r="M282" s="2" t="s">
        <v>307</v>
      </c>
    </row>
    <row r="283" spans="1:15" x14ac:dyDescent="0.5">
      <c r="J283" s="2"/>
      <c r="L283" s="2"/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7" sqref="K2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18</v>
      </c>
      <c r="F22" s="71">
        <v>5</v>
      </c>
      <c r="G22" s="46">
        <f t="shared" si="0"/>
        <v>23</v>
      </c>
      <c r="H22" s="78">
        <v>0</v>
      </c>
      <c r="I22" s="76">
        <v>0</v>
      </c>
      <c r="J22" s="46">
        <f t="shared" si="1"/>
        <v>20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100</v>
      </c>
      <c r="P22" s="122">
        <f t="shared" si="3"/>
        <v>200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11</v>
      </c>
      <c r="F24" s="71">
        <v>5</v>
      </c>
      <c r="G24" s="46">
        <f t="shared" si="0"/>
        <v>16</v>
      </c>
      <c r="H24" s="78">
        <v>0</v>
      </c>
      <c r="I24" s="76">
        <v>0</v>
      </c>
      <c r="J24" s="46">
        <f t="shared" si="1"/>
        <v>14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22">
        <f t="shared" si="3"/>
        <v>150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10</v>
      </c>
      <c r="F29" s="71"/>
      <c r="G29" s="46">
        <f t="shared" si="5"/>
        <v>10</v>
      </c>
      <c r="H29" s="78">
        <v>0</v>
      </c>
      <c r="I29" s="76">
        <v>0</v>
      </c>
      <c r="J29" s="46">
        <f t="shared" si="6"/>
        <v>10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27</v>
      </c>
      <c r="F31" s="71">
        <v>5</v>
      </c>
      <c r="G31" s="46">
        <f t="shared" si="5"/>
        <v>32</v>
      </c>
      <c r="H31" s="78">
        <v>0</v>
      </c>
      <c r="I31" s="76">
        <v>0</v>
      </c>
      <c r="J31" s="46">
        <f t="shared" si="6"/>
        <v>24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350</v>
      </c>
      <c r="P31" s="122">
        <f t="shared" si="3"/>
        <v>450</v>
      </c>
      <c r="Q31" s="121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1</v>
      </c>
      <c r="F40" s="71">
        <v>5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5</v>
      </c>
      <c r="F41" s="71">
        <v>5</v>
      </c>
      <c r="G41" s="46">
        <f t="shared" si="5"/>
        <v>10</v>
      </c>
      <c r="H41" s="78">
        <v>0</v>
      </c>
      <c r="I41" s="76">
        <v>0</v>
      </c>
      <c r="J41" s="46">
        <f t="shared" si="6"/>
        <v>9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3</v>
      </c>
      <c r="F46" s="71">
        <v>5</v>
      </c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3</v>
      </c>
      <c r="F47" s="71">
        <v>5</v>
      </c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</v>
      </c>
      <c r="F48" s="71">
        <v>5</v>
      </c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2">
        <f t="shared" si="3"/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1</v>
      </c>
      <c r="F56" s="71">
        <v>1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>
        <v>3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1</v>
      </c>
      <c r="F59" s="71">
        <v>2</v>
      </c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2">
        <f t="shared" si="3"/>
        <v>120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7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5</v>
      </c>
      <c r="F131" s="71">
        <v>5</v>
      </c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6</v>
      </c>
      <c r="F133" s="71">
        <v>5</v>
      </c>
      <c r="G133" s="46">
        <f t="shared" si="20"/>
        <v>11</v>
      </c>
      <c r="H133" s="78">
        <v>0</v>
      </c>
      <c r="I133" s="76">
        <v>0</v>
      </c>
      <c r="J133" s="46">
        <f t="shared" si="21"/>
        <v>11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6</v>
      </c>
      <c r="F175" s="71"/>
      <c r="G175" s="46">
        <f t="shared" si="28"/>
        <v>6</v>
      </c>
      <c r="H175" s="78">
        <v>0</v>
      </c>
      <c r="I175" s="76">
        <v>0</v>
      </c>
      <c r="J175" s="46">
        <f t="shared" si="29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7</v>
      </c>
      <c r="F193" s="71"/>
      <c r="G193" s="46">
        <f t="shared" si="28"/>
        <v>7</v>
      </c>
      <c r="H193" s="78">
        <v>0</v>
      </c>
      <c r="I193" s="76">
        <v>0</v>
      </c>
      <c r="J193" s="46">
        <f t="shared" si="29"/>
        <v>7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0</v>
      </c>
      <c r="F194" s="71">
        <v>2</v>
      </c>
      <c r="G194" s="46">
        <f t="shared" si="28"/>
        <v>2</v>
      </c>
      <c r="H194" s="78">
        <v>0</v>
      </c>
      <c r="I194" s="76">
        <v>0</v>
      </c>
      <c r="J194" s="46">
        <f t="shared" si="29"/>
        <v>0</v>
      </c>
      <c r="K194" s="72">
        <v>2</v>
      </c>
      <c r="L194" s="20">
        <v>120</v>
      </c>
      <c r="M194" s="65">
        <f t="shared" si="32"/>
        <v>240</v>
      </c>
      <c r="N194" s="17" t="s">
        <v>16</v>
      </c>
      <c r="O194" s="18">
        <v>120</v>
      </c>
      <c r="P194" s="122">
        <f t="shared" si="27"/>
        <v>120</v>
      </c>
      <c r="Q194" s="90">
        <v>73</v>
      </c>
      <c r="R194" s="43">
        <f t="shared" si="33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2</v>
      </c>
      <c r="F198" s="71">
        <v>3</v>
      </c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7</v>
      </c>
      <c r="F209" s="71"/>
      <c r="G209" s="46">
        <f t="shared" si="28"/>
        <v>7</v>
      </c>
      <c r="H209" s="78">
        <v>0</v>
      </c>
      <c r="I209" s="76">
        <v>0</v>
      </c>
      <c r="J209" s="46">
        <f t="shared" si="29"/>
        <v>6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69</v>
      </c>
      <c r="F216" s="71"/>
      <c r="G216" s="46">
        <f t="shared" si="28"/>
        <v>69</v>
      </c>
      <c r="H216" s="78">
        <v>0</v>
      </c>
      <c r="I216" s="76">
        <v>0</v>
      </c>
      <c r="J216" s="46">
        <f t="shared" si="29"/>
        <v>69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67" si="38">E231+F231</f>
        <v>0</v>
      </c>
      <c r="H231" s="78">
        <v>0</v>
      </c>
      <c r="I231" s="76">
        <v>0</v>
      </c>
      <c r="J231" s="46">
        <f t="shared" ref="J231:J267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1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>
        <v>3</v>
      </c>
      <c r="G249" s="46">
        <f t="shared" si="40"/>
        <v>3</v>
      </c>
      <c r="H249" s="78">
        <v>0</v>
      </c>
      <c r="I249" s="76">
        <v>0</v>
      </c>
      <c r="J249" s="46">
        <f t="shared" si="41"/>
        <v>3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+'14'!J252</f>
        <v>0</v>
      </c>
      <c r="F252" s="71"/>
      <c r="G252" s="46"/>
      <c r="H252" s="78"/>
      <c r="I252" s="76"/>
      <c r="J252" s="46">
        <f t="shared" si="41"/>
        <v>0</v>
      </c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+'14'!J253</f>
        <v>0</v>
      </c>
      <c r="F253" s="71"/>
      <c r="G253" s="46"/>
      <c r="H253" s="78"/>
      <c r="I253" s="76"/>
      <c r="J253" s="46">
        <f t="shared" si="41"/>
        <v>0</v>
      </c>
      <c r="K253" s="72"/>
      <c r="L253" s="20">
        <v>27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+'14'!J254</f>
        <v>0</v>
      </c>
      <c r="F254" s="71"/>
      <c r="G254" s="46">
        <f t="shared" ref="G254:G266" si="48">E254+F254</f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60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+'14'!J255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ref="J255:J266" si="49">+G255-H255-K255-I255</f>
        <v>0</v>
      </c>
      <c r="K255" s="72"/>
      <c r="L255" s="20">
        <v>60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+'14'!J256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>
        <v>60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>
        <v>20059085</v>
      </c>
      <c r="C257" s="19" t="s">
        <v>1437</v>
      </c>
      <c r="D257" s="10" t="s">
        <v>434</v>
      </c>
      <c r="E257" s="64">
        <f>+'14'!J257</f>
        <v>0</v>
      </c>
      <c r="F257" s="71">
        <v>50</v>
      </c>
      <c r="G257" s="46">
        <f t="shared" si="48"/>
        <v>50</v>
      </c>
      <c r="H257" s="78">
        <v>0</v>
      </c>
      <c r="I257" s="76">
        <v>0</v>
      </c>
      <c r="J257" s="46">
        <f t="shared" si="49"/>
        <v>0</v>
      </c>
      <c r="K257" s="72">
        <v>50</v>
      </c>
      <c r="L257" s="20">
        <v>10</v>
      </c>
      <c r="M257" s="65">
        <f t="shared" si="32"/>
        <v>500</v>
      </c>
      <c r="N257" s="17" t="s">
        <v>16</v>
      </c>
      <c r="O257" s="18"/>
      <c r="P257" s="122">
        <f t="shared" si="36"/>
        <v>500</v>
      </c>
      <c r="Q257" s="90"/>
      <c r="R257" s="43"/>
    </row>
    <row r="258" spans="1:19" ht="25.5" x14ac:dyDescent="0.55000000000000004">
      <c r="A258" s="10"/>
      <c r="B258" s="10">
        <v>3000000</v>
      </c>
      <c r="C258" s="19" t="s">
        <v>1438</v>
      </c>
      <c r="D258" s="10" t="s">
        <v>434</v>
      </c>
      <c r="E258" s="64">
        <f>+'14'!J258</f>
        <v>0</v>
      </c>
      <c r="F258" s="71">
        <v>2</v>
      </c>
      <c r="G258" s="46">
        <f t="shared" si="48"/>
        <v>2</v>
      </c>
      <c r="H258" s="78">
        <v>0</v>
      </c>
      <c r="I258" s="76">
        <v>0</v>
      </c>
      <c r="J258" s="46">
        <f t="shared" si="49"/>
        <v>1</v>
      </c>
      <c r="K258" s="72">
        <v>1</v>
      </c>
      <c r="L258" s="20">
        <v>29</v>
      </c>
      <c r="M258" s="65">
        <f t="shared" si="32"/>
        <v>29</v>
      </c>
      <c r="N258" s="17" t="s">
        <v>16</v>
      </c>
      <c r="O258" s="18"/>
      <c r="P258" s="122">
        <f t="shared" si="36"/>
        <v>29</v>
      </c>
      <c r="Q258" s="90"/>
      <c r="R258" s="43"/>
    </row>
    <row r="259" spans="1:19" ht="25.5" x14ac:dyDescent="0.55000000000000004">
      <c r="A259" s="10"/>
      <c r="B259" s="10">
        <v>3000001</v>
      </c>
      <c r="C259" s="19" t="s">
        <v>1439</v>
      </c>
      <c r="D259" s="10" t="s">
        <v>434</v>
      </c>
      <c r="E259" s="64">
        <f>+'14'!J259</f>
        <v>0</v>
      </c>
      <c r="F259" s="71">
        <v>2</v>
      </c>
      <c r="G259" s="46">
        <f t="shared" si="48"/>
        <v>2</v>
      </c>
      <c r="H259" s="78">
        <v>0</v>
      </c>
      <c r="I259" s="76">
        <v>0</v>
      </c>
      <c r="J259" s="46">
        <f t="shared" si="49"/>
        <v>1</v>
      </c>
      <c r="K259" s="72">
        <v>1</v>
      </c>
      <c r="L259" s="20">
        <v>29</v>
      </c>
      <c r="M259" s="65">
        <f t="shared" si="32"/>
        <v>29</v>
      </c>
      <c r="N259" s="17" t="s">
        <v>16</v>
      </c>
      <c r="O259" s="18"/>
      <c r="P259" s="122">
        <f t="shared" si="36"/>
        <v>29</v>
      </c>
      <c r="Q259" s="90"/>
      <c r="R259" s="43"/>
    </row>
    <row r="260" spans="1:19" ht="25.5" x14ac:dyDescent="0.55000000000000004">
      <c r="A260" s="10"/>
      <c r="B260" s="10">
        <v>3000002</v>
      </c>
      <c r="C260" s="19" t="s">
        <v>1440</v>
      </c>
      <c r="D260" s="10" t="s">
        <v>434</v>
      </c>
      <c r="E260" s="64">
        <f>+'14'!J266</f>
        <v>0</v>
      </c>
      <c r="F260" s="71">
        <v>2</v>
      </c>
      <c r="G260" s="46">
        <f t="shared" si="48"/>
        <v>2</v>
      </c>
      <c r="H260" s="78">
        <v>0</v>
      </c>
      <c r="I260" s="76">
        <v>0</v>
      </c>
      <c r="J260" s="46">
        <f t="shared" si="49"/>
        <v>2</v>
      </c>
      <c r="K260" s="72"/>
      <c r="L260" s="20">
        <v>29</v>
      </c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/>
    </row>
    <row r="261" spans="1:19" ht="25.5" x14ac:dyDescent="0.55000000000000004">
      <c r="A261" s="10"/>
      <c r="B261" s="10">
        <v>3000003</v>
      </c>
      <c r="C261" s="19" t="s">
        <v>1441</v>
      </c>
      <c r="D261" s="10" t="s">
        <v>434</v>
      </c>
      <c r="E261" s="64">
        <f>+'14'!J267</f>
        <v>0</v>
      </c>
      <c r="F261" s="71">
        <v>2</v>
      </c>
      <c r="G261" s="46">
        <f t="shared" si="48"/>
        <v>2</v>
      </c>
      <c r="H261" s="78">
        <v>0</v>
      </c>
      <c r="I261" s="76">
        <v>0</v>
      </c>
      <c r="J261" s="46">
        <f t="shared" si="49"/>
        <v>2</v>
      </c>
      <c r="K261" s="72"/>
      <c r="L261" s="20">
        <v>29</v>
      </c>
      <c r="M261" s="65">
        <f t="shared" si="32"/>
        <v>0</v>
      </c>
      <c r="N261" s="17" t="s">
        <v>16</v>
      </c>
      <c r="O261" s="18"/>
      <c r="P261" s="23">
        <f t="shared" si="36"/>
        <v>0</v>
      </c>
      <c r="Q261" s="90"/>
      <c r="R261" s="43"/>
    </row>
    <row r="262" spans="1:19" ht="25.5" x14ac:dyDescent="0.55000000000000004">
      <c r="A262" s="10"/>
      <c r="B262" s="10">
        <v>3000004</v>
      </c>
      <c r="C262" s="19" t="s">
        <v>1442</v>
      </c>
      <c r="D262" s="10" t="s">
        <v>434</v>
      </c>
      <c r="E262" s="64">
        <f>+'14'!J268</f>
        <v>0</v>
      </c>
      <c r="F262" s="71">
        <v>2</v>
      </c>
      <c r="G262" s="46">
        <f t="shared" si="48"/>
        <v>2</v>
      </c>
      <c r="H262" s="78">
        <v>0</v>
      </c>
      <c r="I262" s="76">
        <v>0</v>
      </c>
      <c r="J262" s="46">
        <f t="shared" si="49"/>
        <v>1</v>
      </c>
      <c r="K262" s="72">
        <v>1</v>
      </c>
      <c r="L262" s="20">
        <v>29</v>
      </c>
      <c r="M262" s="65">
        <f t="shared" si="32"/>
        <v>29</v>
      </c>
      <c r="N262" s="17" t="s">
        <v>16</v>
      </c>
      <c r="O262" s="18"/>
      <c r="P262" s="122">
        <f t="shared" si="36"/>
        <v>29</v>
      </c>
      <c r="Q262" s="90"/>
      <c r="R262" s="43"/>
    </row>
    <row r="263" spans="1:19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>
        <f>+'14'!J269</f>
        <v>0</v>
      </c>
      <c r="F266" s="71"/>
      <c r="G266" s="46">
        <f t="shared" si="48"/>
        <v>0</v>
      </c>
      <c r="H266" s="78">
        <v>0</v>
      </c>
      <c r="I266" s="76">
        <v>0</v>
      </c>
      <c r="J266" s="46">
        <f t="shared" si="4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ref="R266" si="50">+K266*Q266</f>
        <v>0</v>
      </c>
    </row>
    <row r="267" spans="1:19" ht="25.5" x14ac:dyDescent="0.55000000000000004">
      <c r="A267" s="10"/>
      <c r="B267" s="10"/>
      <c r="C267" s="19"/>
      <c r="D267" s="10"/>
      <c r="E267" s="64">
        <f>+'14'!J267</f>
        <v>0</v>
      </c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1">E268+F268</f>
        <v>0</v>
      </c>
      <c r="H268" s="78">
        <v>0</v>
      </c>
      <c r="I268" s="76">
        <v>0</v>
      </c>
      <c r="J268" s="46">
        <f t="shared" ref="J268" si="52">+G268-H268-K268-I268</f>
        <v>0</v>
      </c>
      <c r="K268" s="72"/>
      <c r="L268" s="20"/>
      <c r="M268" s="65">
        <f t="shared" ref="M268" si="53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4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847.19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2717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5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300</v>
      </c>
      <c r="O273" s="2">
        <v>300</v>
      </c>
    </row>
    <row r="274" spans="1:15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5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5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645</v>
      </c>
    </row>
    <row r="277" spans="1:15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1772</v>
      </c>
    </row>
    <row r="278" spans="1:15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1772</v>
      </c>
    </row>
    <row r="279" spans="1:15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5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5" x14ac:dyDescent="0.5">
      <c r="J281" s="2"/>
      <c r="L281" s="2"/>
    </row>
    <row r="282" spans="1:15" ht="25.5" x14ac:dyDescent="0.55000000000000004">
      <c r="J282" s="2"/>
      <c r="L282" s="73" t="s">
        <v>272</v>
      </c>
      <c r="M282" s="2" t="s">
        <v>307</v>
      </c>
    </row>
    <row r="283" spans="1:15" x14ac:dyDescent="0.5">
      <c r="J283" s="2"/>
      <c r="L283" s="2"/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7" sqref="K2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10</v>
      </c>
      <c r="F29" s="71"/>
      <c r="G29" s="46">
        <f t="shared" si="5"/>
        <v>10</v>
      </c>
      <c r="H29" s="78">
        <v>0</v>
      </c>
      <c r="I29" s="76">
        <v>0</v>
      </c>
      <c r="J29" s="46">
        <f t="shared" si="6"/>
        <v>10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9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>
        <v>150</v>
      </c>
      <c r="P111" s="122">
        <f t="shared" si="7"/>
        <v>100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9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11</v>
      </c>
      <c r="F133" s="71"/>
      <c r="G133" s="46">
        <f t="shared" si="20"/>
        <v>11</v>
      </c>
      <c r="H133" s="78">
        <v>0</v>
      </c>
      <c r="I133" s="76">
        <v>0</v>
      </c>
      <c r="J133" s="46">
        <f t="shared" si="21"/>
        <v>11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6</v>
      </c>
      <c r="F175" s="71"/>
      <c r="G175" s="46">
        <f t="shared" si="28"/>
        <v>6</v>
      </c>
      <c r="H175" s="78">
        <v>0</v>
      </c>
      <c r="I175" s="76">
        <v>0</v>
      </c>
      <c r="J175" s="46">
        <f t="shared" si="29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7</v>
      </c>
      <c r="F193" s="71"/>
      <c r="G193" s="46">
        <f t="shared" si="28"/>
        <v>7</v>
      </c>
      <c r="H193" s="78">
        <v>0</v>
      </c>
      <c r="I193" s="76">
        <v>0</v>
      </c>
      <c r="J193" s="46">
        <f t="shared" si="29"/>
        <v>7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4</v>
      </c>
      <c r="K198" s="72">
        <v>1</v>
      </c>
      <c r="L198" s="20">
        <v>150</v>
      </c>
      <c r="M198" s="65">
        <f t="shared" si="32"/>
        <v>150</v>
      </c>
      <c r="N198" s="17" t="s">
        <v>16</v>
      </c>
      <c r="O198" s="18"/>
      <c r="P198" s="122">
        <f t="shared" ref="P198:P268" si="36">SUM(M198-O198)</f>
        <v>150</v>
      </c>
      <c r="Q198" s="90">
        <v>64.38</v>
      </c>
      <c r="R198" s="43">
        <f t="shared" si="33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6</v>
      </c>
      <c r="F209" s="71"/>
      <c r="G209" s="46">
        <f t="shared" si="28"/>
        <v>6</v>
      </c>
      <c r="H209" s="78">
        <v>0</v>
      </c>
      <c r="I209" s="76">
        <v>0</v>
      </c>
      <c r="J209" s="46">
        <f t="shared" si="29"/>
        <v>5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69</v>
      </c>
      <c r="F216" s="71"/>
      <c r="G216" s="46">
        <f t="shared" si="28"/>
        <v>69</v>
      </c>
      <c r="H216" s="78">
        <v>0</v>
      </c>
      <c r="I216" s="76">
        <v>0</v>
      </c>
      <c r="J216" s="46">
        <f t="shared" si="29"/>
        <v>69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67" si="40">E235+F235</f>
        <v>0</v>
      </c>
      <c r="H235" s="78">
        <v>0</v>
      </c>
      <c r="I235" s="76">
        <v>0</v>
      </c>
      <c r="J235" s="46">
        <f t="shared" ref="J235:J26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2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+'15'!J253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27</v>
      </c>
      <c r="M253" s="65">
        <f t="shared" si="32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33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60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60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60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>
        <v>20059085</v>
      </c>
      <c r="C257" s="19" t="s">
        <v>1437</v>
      </c>
      <c r="D257" s="10" t="s">
        <v>434</v>
      </c>
      <c r="E257" s="64">
        <f>+'15'!J257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10</v>
      </c>
      <c r="M257" s="65">
        <f t="shared" si="32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3"/>
        <v>0</v>
      </c>
    </row>
    <row r="258" spans="1:19" ht="25.5" x14ac:dyDescent="0.55000000000000004">
      <c r="A258" s="10"/>
      <c r="B258" s="10">
        <v>3000000</v>
      </c>
      <c r="C258" s="19" t="s">
        <v>1438</v>
      </c>
      <c r="D258" s="10" t="s">
        <v>434</v>
      </c>
      <c r="E258" s="64">
        <f>+'15'!J258</f>
        <v>1</v>
      </c>
      <c r="F258" s="71"/>
      <c r="G258" s="46">
        <f t="shared" si="40"/>
        <v>1</v>
      </c>
      <c r="H258" s="78">
        <v>0</v>
      </c>
      <c r="I258" s="76">
        <v>0</v>
      </c>
      <c r="J258" s="46">
        <f t="shared" si="41"/>
        <v>1</v>
      </c>
      <c r="K258" s="72"/>
      <c r="L258" s="20">
        <v>29</v>
      </c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5.5" x14ac:dyDescent="0.55000000000000004">
      <c r="A259" s="10"/>
      <c r="B259" s="10">
        <v>3000001</v>
      </c>
      <c r="C259" s="19" t="s">
        <v>1439</v>
      </c>
      <c r="D259" s="10" t="s">
        <v>434</v>
      </c>
      <c r="E259" s="64">
        <f>+'15'!J259</f>
        <v>1</v>
      </c>
      <c r="F259" s="71"/>
      <c r="G259" s="46">
        <f t="shared" si="40"/>
        <v>1</v>
      </c>
      <c r="H259" s="78">
        <v>0</v>
      </c>
      <c r="I259" s="76">
        <v>0</v>
      </c>
      <c r="J259" s="46">
        <f t="shared" si="41"/>
        <v>0</v>
      </c>
      <c r="K259" s="72">
        <v>1</v>
      </c>
      <c r="L259" s="20">
        <v>29</v>
      </c>
      <c r="M259" s="65">
        <f t="shared" si="32"/>
        <v>29</v>
      </c>
      <c r="N259" s="17" t="s">
        <v>16</v>
      </c>
      <c r="O259" s="18"/>
      <c r="P259" s="122">
        <f t="shared" si="36"/>
        <v>29</v>
      </c>
      <c r="Q259" s="90"/>
      <c r="R259" s="43">
        <f t="shared" si="33"/>
        <v>0</v>
      </c>
    </row>
    <row r="260" spans="1:19" ht="25.5" x14ac:dyDescent="0.55000000000000004">
      <c r="A260" s="10"/>
      <c r="B260" s="10">
        <v>3000002</v>
      </c>
      <c r="C260" s="19" t="s">
        <v>1440</v>
      </c>
      <c r="D260" s="10" t="s">
        <v>434</v>
      </c>
      <c r="E260" s="64">
        <f>+'15'!J260</f>
        <v>2</v>
      </c>
      <c r="F260" s="71"/>
      <c r="G260" s="46">
        <f t="shared" si="40"/>
        <v>2</v>
      </c>
      <c r="H260" s="78">
        <v>0</v>
      </c>
      <c r="I260" s="76">
        <v>0</v>
      </c>
      <c r="J260" s="46">
        <f t="shared" si="41"/>
        <v>1</v>
      </c>
      <c r="K260" s="72">
        <v>1</v>
      </c>
      <c r="L260" s="20">
        <v>29</v>
      </c>
      <c r="M260" s="65">
        <f t="shared" si="32"/>
        <v>29</v>
      </c>
      <c r="N260" s="17" t="s">
        <v>16</v>
      </c>
      <c r="O260" s="18"/>
      <c r="P260" s="122">
        <f t="shared" si="36"/>
        <v>29</v>
      </c>
      <c r="Q260" s="90"/>
      <c r="R260" s="43">
        <f t="shared" si="33"/>
        <v>0</v>
      </c>
    </row>
    <row r="261" spans="1:19" ht="25.5" x14ac:dyDescent="0.55000000000000004">
      <c r="A261" s="10"/>
      <c r="B261" s="10">
        <v>3000003</v>
      </c>
      <c r="C261" s="19" t="s">
        <v>1441</v>
      </c>
      <c r="D261" s="10" t="s">
        <v>434</v>
      </c>
      <c r="E261" s="64">
        <f>+'15'!J261</f>
        <v>2</v>
      </c>
      <c r="F261" s="71"/>
      <c r="G261" s="46">
        <f t="shared" si="40"/>
        <v>2</v>
      </c>
      <c r="H261" s="78">
        <v>0</v>
      </c>
      <c r="I261" s="76">
        <v>0</v>
      </c>
      <c r="J261" s="46">
        <f t="shared" si="41"/>
        <v>2</v>
      </c>
      <c r="K261" s="72"/>
      <c r="L261" s="20">
        <v>29</v>
      </c>
      <c r="M261" s="65">
        <f t="shared" si="32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>
        <v>3000002</v>
      </c>
      <c r="C262" s="19" t="s">
        <v>1442</v>
      </c>
      <c r="D262" s="10" t="s">
        <v>434</v>
      </c>
      <c r="E262" s="64">
        <f>+'15'!J262</f>
        <v>1</v>
      </c>
      <c r="F262" s="71"/>
      <c r="G262" s="46">
        <f t="shared" si="40"/>
        <v>1</v>
      </c>
      <c r="H262" s="78">
        <v>0</v>
      </c>
      <c r="I262" s="76">
        <v>0</v>
      </c>
      <c r="J262" s="46">
        <f t="shared" si="41"/>
        <v>1</v>
      </c>
      <c r="K262" s="72"/>
      <c r="L262" s="20">
        <v>29</v>
      </c>
      <c r="M262" s="65">
        <f t="shared" ref="M262:M267" si="46">+L262*K262</f>
        <v>0</v>
      </c>
      <c r="N262" s="17"/>
      <c r="O262" s="18"/>
      <c r="P262" s="23">
        <f t="shared" si="36"/>
        <v>0</v>
      </c>
      <c r="Q262" s="90"/>
      <c r="R262" s="43">
        <f t="shared" ref="R262:R267" si="47">+K262*Q262</f>
        <v>0</v>
      </c>
    </row>
    <row r="263" spans="1:19" ht="25.5" x14ac:dyDescent="0.55000000000000004">
      <c r="A263" s="10"/>
      <c r="B263" s="10"/>
      <c r="C263" s="19"/>
      <c r="D263" s="10"/>
      <c r="E263" s="64">
        <f>+'15'!J263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46"/>
        <v>0</v>
      </c>
      <c r="N263" s="17" t="s">
        <v>16</v>
      </c>
      <c r="O263" s="18"/>
      <c r="P263" s="23">
        <f t="shared" si="36"/>
        <v>0</v>
      </c>
      <c r="Q263" s="90"/>
      <c r="R263" s="43">
        <f t="shared" si="47"/>
        <v>0</v>
      </c>
    </row>
    <row r="264" spans="1:19" ht="25.5" x14ac:dyDescent="0.55000000000000004">
      <c r="A264" s="10"/>
      <c r="B264" s="10"/>
      <c r="C264" s="19"/>
      <c r="D264" s="10"/>
      <c r="E264" s="64">
        <f>+'15'!J264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46"/>
        <v>0</v>
      </c>
      <c r="N264" s="17"/>
      <c r="O264" s="18"/>
      <c r="P264" s="23">
        <f t="shared" si="36"/>
        <v>0</v>
      </c>
      <c r="Q264" s="90"/>
      <c r="R264" s="43">
        <f t="shared" si="47"/>
        <v>0</v>
      </c>
    </row>
    <row r="265" spans="1:19" ht="25.5" x14ac:dyDescent="0.55000000000000004">
      <c r="A265" s="10"/>
      <c r="B265" s="10"/>
      <c r="C265" s="19"/>
      <c r="D265" s="10"/>
      <c r="E265" s="64">
        <f>+'15'!J265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46"/>
        <v>0</v>
      </c>
      <c r="N265" s="17"/>
      <c r="O265" s="18"/>
      <c r="P265" s="23">
        <f t="shared" si="36"/>
        <v>0</v>
      </c>
      <c r="Q265" s="90"/>
      <c r="R265" s="43">
        <f t="shared" si="47"/>
        <v>0</v>
      </c>
    </row>
    <row r="266" spans="1:19" ht="25.5" x14ac:dyDescent="0.55000000000000004">
      <c r="A266" s="10"/>
      <c r="B266" s="10"/>
      <c r="C266" s="19"/>
      <c r="D266" s="10"/>
      <c r="E266" s="64">
        <f>+'15'!J266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46"/>
        <v>0</v>
      </c>
      <c r="N266" s="17"/>
      <c r="O266" s="18"/>
      <c r="P266" s="23">
        <f t="shared" si="36"/>
        <v>0</v>
      </c>
      <c r="Q266" s="90"/>
      <c r="R266" s="43">
        <f t="shared" si="47"/>
        <v>0</v>
      </c>
    </row>
    <row r="267" spans="1:19" ht="25.5" x14ac:dyDescent="0.55000000000000004">
      <c r="A267" s="10"/>
      <c r="B267" s="10"/>
      <c r="C267" s="19"/>
      <c r="D267" s="10"/>
      <c r="E267" s="64">
        <f>+'15'!J267</f>
        <v>0</v>
      </c>
      <c r="F267" s="71"/>
      <c r="G267" s="46">
        <f t="shared" si="40"/>
        <v>0</v>
      </c>
      <c r="H267" s="78"/>
      <c r="I267" s="76"/>
      <c r="J267" s="46">
        <f t="shared" si="41"/>
        <v>0</v>
      </c>
      <c r="K267" s="72"/>
      <c r="L267" s="20"/>
      <c r="M267" s="65">
        <f t="shared" si="46"/>
        <v>0</v>
      </c>
      <c r="N267" s="17"/>
      <c r="O267" s="18"/>
      <c r="P267" s="23">
        <f t="shared" si="36"/>
        <v>0</v>
      </c>
      <c r="Q267" s="90"/>
      <c r="R267" s="43">
        <f t="shared" si="47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+'14'!J268</f>
        <v>0</v>
      </c>
      <c r="F268" s="71"/>
      <c r="G268" s="46">
        <f t="shared" ref="G268" si="48">E268+F268</f>
        <v>0</v>
      </c>
      <c r="H268" s="78">
        <v>0</v>
      </c>
      <c r="I268" s="76">
        <v>0</v>
      </c>
      <c r="J268" s="46">
        <f t="shared" ref="J268" si="49">+G268-H268-K268-I268</f>
        <v>0</v>
      </c>
      <c r="K268" s="72"/>
      <c r="L268" s="20"/>
      <c r="M268" s="65">
        <f t="shared" ref="M268" si="50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1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453.16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1433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7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535</v>
      </c>
      <c r="O273" s="2">
        <v>100</v>
      </c>
      <c r="P273" s="2">
        <v>150</v>
      </c>
      <c r="Q273" s="88">
        <v>285</v>
      </c>
    </row>
    <row r="274" spans="1:17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7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7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150</v>
      </c>
    </row>
    <row r="277" spans="1:17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748</v>
      </c>
    </row>
    <row r="278" spans="1:17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748</v>
      </c>
    </row>
    <row r="279" spans="1:17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7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7" x14ac:dyDescent="0.5">
      <c r="J281" s="2"/>
      <c r="L281" s="2"/>
    </row>
    <row r="282" spans="1:17" ht="25.5" x14ac:dyDescent="0.55000000000000004">
      <c r="J282" s="2"/>
      <c r="L282" s="73" t="s">
        <v>272</v>
      </c>
      <c r="M282" s="2" t="s">
        <v>307</v>
      </c>
    </row>
    <row r="283" spans="1:17" x14ac:dyDescent="0.5">
      <c r="J283" s="2"/>
      <c r="L283" s="2"/>
    </row>
    <row r="284" spans="1:17" x14ac:dyDescent="0.5">
      <c r="J284" s="2"/>
      <c r="L284" s="2"/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T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C15" sqref="C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10</v>
      </c>
      <c r="F29" s="71"/>
      <c r="G29" s="46">
        <f t="shared" si="5"/>
        <v>10</v>
      </c>
      <c r="H29" s="78">
        <v>0</v>
      </c>
      <c r="I29" s="76">
        <v>0</v>
      </c>
      <c r="J29" s="46">
        <f t="shared" si="6"/>
        <v>10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9</v>
      </c>
      <c r="F111" s="71"/>
      <c r="G111" s="46">
        <f t="shared" si="20"/>
        <v>9</v>
      </c>
      <c r="H111" s="78">
        <v>0</v>
      </c>
      <c r="I111" s="76">
        <v>0</v>
      </c>
      <c r="J111" s="46">
        <f t="shared" si="21"/>
        <v>7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>
        <v>300</v>
      </c>
      <c r="P111" s="122">
        <f t="shared" si="7"/>
        <v>200</v>
      </c>
      <c r="Q111" s="90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7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9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11</v>
      </c>
      <c r="F133" s="71"/>
      <c r="G133" s="46">
        <f t="shared" si="20"/>
        <v>11</v>
      </c>
      <c r="H133" s="78">
        <v>0</v>
      </c>
      <c r="I133" s="76">
        <v>0</v>
      </c>
      <c r="J133" s="46">
        <f t="shared" si="21"/>
        <v>9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6</v>
      </c>
      <c r="F175" s="71"/>
      <c r="G175" s="46">
        <f t="shared" si="28"/>
        <v>6</v>
      </c>
      <c r="H175" s="78">
        <v>0</v>
      </c>
      <c r="I175" s="76">
        <v>0</v>
      </c>
      <c r="J175" s="46">
        <f t="shared" si="29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7</v>
      </c>
      <c r="F193" s="71"/>
      <c r="G193" s="46">
        <f t="shared" si="28"/>
        <v>7</v>
      </c>
      <c r="H193" s="78">
        <v>0</v>
      </c>
      <c r="I193" s="76">
        <v>0</v>
      </c>
      <c r="J193" s="46">
        <f t="shared" si="29"/>
        <v>7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4</v>
      </c>
      <c r="F198" s="71"/>
      <c r="G198" s="46">
        <f t="shared" si="28"/>
        <v>4</v>
      </c>
      <c r="H198" s="78">
        <v>0</v>
      </c>
      <c r="I198" s="76">
        <v>0</v>
      </c>
      <c r="J198" s="46">
        <f t="shared" si="29"/>
        <v>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5</v>
      </c>
      <c r="F209" s="71"/>
      <c r="G209" s="46">
        <f t="shared" si="28"/>
        <v>5</v>
      </c>
      <c r="H209" s="78">
        <v>0</v>
      </c>
      <c r="I209" s="76">
        <v>0</v>
      </c>
      <c r="J209" s="46">
        <f t="shared" si="29"/>
        <v>5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69</v>
      </c>
      <c r="F216" s="71"/>
      <c r="G216" s="46">
        <f t="shared" si="28"/>
        <v>69</v>
      </c>
      <c r="H216" s="78">
        <v>0</v>
      </c>
      <c r="I216" s="76">
        <v>0</v>
      </c>
      <c r="J216" s="46">
        <f t="shared" si="29"/>
        <v>69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64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2</v>
      </c>
      <c r="F249" s="71"/>
      <c r="G249" s="46">
        <f t="shared" si="40"/>
        <v>2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66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+'16'!J253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27</v>
      </c>
      <c r="M253" s="65">
        <f t="shared" ref="M253:M267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60</v>
      </c>
      <c r="M254" s="65">
        <f t="shared" si="47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6"/>
        <v>0</v>
      </c>
      <c r="K255" s="72"/>
      <c r="L255" s="20">
        <v>60</v>
      </c>
      <c r="M255" s="65">
        <f t="shared" si="47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6"/>
        <v>0</v>
      </c>
      <c r="K256" s="72"/>
      <c r="L256" s="20">
        <v>60</v>
      </c>
      <c r="M256" s="65">
        <f t="shared" si="47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>
        <v>20059085</v>
      </c>
      <c r="C257" s="19" t="s">
        <v>1437</v>
      </c>
      <c r="D257" s="10" t="s">
        <v>434</v>
      </c>
      <c r="E257" s="64">
        <f>+'16'!J257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6"/>
        <v>0</v>
      </c>
      <c r="K257" s="72"/>
      <c r="L257" s="20">
        <v>10</v>
      </c>
      <c r="M257" s="65">
        <f t="shared" si="47"/>
        <v>0</v>
      </c>
      <c r="N257" s="17" t="s">
        <v>16</v>
      </c>
      <c r="O257" s="18"/>
      <c r="P257" s="23">
        <f t="shared" si="36"/>
        <v>0</v>
      </c>
      <c r="Q257" s="90"/>
      <c r="R257" s="43"/>
    </row>
    <row r="258" spans="1:19" ht="25.5" x14ac:dyDescent="0.55000000000000004">
      <c r="A258" s="10"/>
      <c r="B258" s="10">
        <v>3000000</v>
      </c>
      <c r="C258" s="19" t="s">
        <v>1438</v>
      </c>
      <c r="D258" s="10" t="s">
        <v>434</v>
      </c>
      <c r="E258" s="64">
        <f>+'16'!J258</f>
        <v>1</v>
      </c>
      <c r="F258" s="71"/>
      <c r="G258" s="46">
        <f t="shared" si="40"/>
        <v>1</v>
      </c>
      <c r="H258" s="78">
        <v>0</v>
      </c>
      <c r="I258" s="76">
        <v>0</v>
      </c>
      <c r="J258" s="46">
        <f t="shared" si="46"/>
        <v>1</v>
      </c>
      <c r="K258" s="72"/>
      <c r="L258" s="20">
        <v>29</v>
      </c>
      <c r="M258" s="65">
        <f t="shared" si="47"/>
        <v>0</v>
      </c>
      <c r="N258" s="17" t="s">
        <v>16</v>
      </c>
      <c r="O258" s="18"/>
      <c r="P258" s="23">
        <f t="shared" si="36"/>
        <v>0</v>
      </c>
      <c r="Q258" s="90"/>
      <c r="R258" s="43"/>
    </row>
    <row r="259" spans="1:19" ht="25.5" x14ac:dyDescent="0.55000000000000004">
      <c r="A259" s="10"/>
      <c r="B259" s="10">
        <v>3000001</v>
      </c>
      <c r="C259" s="19" t="s">
        <v>1439</v>
      </c>
      <c r="D259" s="10" t="s">
        <v>434</v>
      </c>
      <c r="E259" s="64">
        <f>+'16'!J259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6"/>
        <v>0</v>
      </c>
      <c r="K259" s="72"/>
      <c r="L259" s="20">
        <v>29</v>
      </c>
      <c r="M259" s="65">
        <f t="shared" si="47"/>
        <v>0</v>
      </c>
      <c r="N259" s="17" t="s">
        <v>16</v>
      </c>
      <c r="O259" s="18"/>
      <c r="P259" s="23">
        <f t="shared" si="36"/>
        <v>0</v>
      </c>
      <c r="Q259" s="90"/>
      <c r="R259" s="43"/>
    </row>
    <row r="260" spans="1:19" ht="25.5" x14ac:dyDescent="0.55000000000000004">
      <c r="A260" s="10"/>
      <c r="B260" s="10">
        <v>3000002</v>
      </c>
      <c r="C260" s="19" t="s">
        <v>1440</v>
      </c>
      <c r="D260" s="10" t="s">
        <v>434</v>
      </c>
      <c r="E260" s="64">
        <f>+'16'!J260</f>
        <v>1</v>
      </c>
      <c r="F260" s="71"/>
      <c r="G260" s="46">
        <f t="shared" si="40"/>
        <v>1</v>
      </c>
      <c r="H260" s="78">
        <v>0</v>
      </c>
      <c r="I260" s="76">
        <v>0</v>
      </c>
      <c r="J260" s="46">
        <f t="shared" si="46"/>
        <v>1</v>
      </c>
      <c r="K260" s="72"/>
      <c r="L260" s="20">
        <v>29</v>
      </c>
      <c r="M260" s="65">
        <f t="shared" si="47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ref="R260" si="49">+K260*Q260</f>
        <v>0</v>
      </c>
    </row>
    <row r="261" spans="1:19" ht="25.5" x14ac:dyDescent="0.55000000000000004">
      <c r="A261" s="10"/>
      <c r="B261" s="10">
        <v>3000003</v>
      </c>
      <c r="C261" s="19" t="s">
        <v>1441</v>
      </c>
      <c r="D261" s="10" t="s">
        <v>434</v>
      </c>
      <c r="E261" s="64">
        <f>+'16'!J261</f>
        <v>2</v>
      </c>
      <c r="F261" s="71"/>
      <c r="G261" s="46">
        <f t="shared" si="40"/>
        <v>2</v>
      </c>
      <c r="H261" s="78">
        <v>0</v>
      </c>
      <c r="I261" s="76">
        <v>0</v>
      </c>
      <c r="J261" s="46">
        <f t="shared" si="46"/>
        <v>1</v>
      </c>
      <c r="K261" s="72">
        <v>1</v>
      </c>
      <c r="L261" s="20">
        <v>29</v>
      </c>
      <c r="M261" s="65">
        <f t="shared" si="47"/>
        <v>29</v>
      </c>
      <c r="N261" s="17" t="s">
        <v>16</v>
      </c>
      <c r="O261" s="18"/>
      <c r="P261" s="122">
        <f t="shared" si="36"/>
        <v>29</v>
      </c>
      <c r="Q261" s="90"/>
      <c r="R261" s="43">
        <f t="shared" si="33"/>
        <v>0</v>
      </c>
    </row>
    <row r="262" spans="1:19" ht="25.5" x14ac:dyDescent="0.55000000000000004">
      <c r="A262" s="10"/>
      <c r="B262" s="10">
        <v>3000003</v>
      </c>
      <c r="C262" s="19" t="s">
        <v>1442</v>
      </c>
      <c r="D262" s="10" t="s">
        <v>434</v>
      </c>
      <c r="E262" s="64">
        <f>+'16'!J262</f>
        <v>1</v>
      </c>
      <c r="F262" s="71"/>
      <c r="G262" s="46">
        <f t="shared" si="40"/>
        <v>1</v>
      </c>
      <c r="H262" s="78">
        <v>0</v>
      </c>
      <c r="I262" s="76">
        <v>0</v>
      </c>
      <c r="J262" s="46">
        <f t="shared" si="46"/>
        <v>0</v>
      </c>
      <c r="K262" s="72">
        <v>1</v>
      </c>
      <c r="L262" s="20">
        <v>29</v>
      </c>
      <c r="M262" s="65">
        <v>29</v>
      </c>
      <c r="N262" s="17" t="s">
        <v>16</v>
      </c>
      <c r="O262" s="18"/>
      <c r="P262" s="122">
        <f t="shared" si="36"/>
        <v>29</v>
      </c>
      <c r="Q262" s="90"/>
      <c r="R262" s="43"/>
    </row>
    <row r="263" spans="1:19" ht="25.5" x14ac:dyDescent="0.55000000000000004">
      <c r="A263" s="10"/>
      <c r="B263" s="10"/>
      <c r="C263" s="19"/>
      <c r="D263" s="10"/>
      <c r="E263" s="64">
        <f>+'16'!J263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6"/>
        <v>0</v>
      </c>
      <c r="K263" s="72"/>
      <c r="L263" s="20"/>
      <c r="M263" s="65">
        <f t="shared" si="47"/>
        <v>0</v>
      </c>
      <c r="N263" s="17" t="s">
        <v>16</v>
      </c>
      <c r="O263" s="18"/>
      <c r="P263" s="23">
        <f t="shared" si="36"/>
        <v>0</v>
      </c>
      <c r="Q263" s="90"/>
      <c r="R263" s="43"/>
    </row>
    <row r="264" spans="1:19" ht="25.5" x14ac:dyDescent="0.55000000000000004">
      <c r="A264" s="10"/>
      <c r="B264" s="10"/>
      <c r="C264" s="19"/>
      <c r="D264" s="10"/>
      <c r="E264" s="64">
        <f>+'16'!J264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6"/>
        <v>0</v>
      </c>
      <c r="K264" s="72"/>
      <c r="L264" s="20"/>
      <c r="M264" s="65">
        <f t="shared" si="47"/>
        <v>0</v>
      </c>
      <c r="N264" s="17" t="s">
        <v>16</v>
      </c>
      <c r="O264" s="18"/>
      <c r="P264" s="23">
        <f t="shared" si="36"/>
        <v>0</v>
      </c>
      <c r="Q264" s="90"/>
      <c r="R264" s="43"/>
    </row>
    <row r="265" spans="1:19" ht="25.5" x14ac:dyDescent="0.55000000000000004">
      <c r="A265" s="10"/>
      <c r="B265" s="10"/>
      <c r="C265" s="19"/>
      <c r="D265" s="10"/>
      <c r="E265" s="64">
        <f>+'16'!J265</f>
        <v>0</v>
      </c>
      <c r="F265" s="71"/>
      <c r="G265" s="46">
        <f t="shared" ref="G265:G267" si="50">E265+F265</f>
        <v>0</v>
      </c>
      <c r="H265" s="78">
        <v>0</v>
      </c>
      <c r="I265" s="76">
        <v>0</v>
      </c>
      <c r="J265" s="46">
        <f t="shared" si="46"/>
        <v>0</v>
      </c>
      <c r="K265" s="72"/>
      <c r="L265" s="20"/>
      <c r="M265" s="65">
        <f t="shared" si="47"/>
        <v>0</v>
      </c>
      <c r="N265" s="17" t="s">
        <v>16</v>
      </c>
      <c r="O265" s="18"/>
      <c r="P265" s="23">
        <f t="shared" si="36"/>
        <v>0</v>
      </c>
      <c r="Q265" s="90"/>
      <c r="R265" s="43"/>
    </row>
    <row r="266" spans="1:19" ht="25.5" x14ac:dyDescent="0.55000000000000004">
      <c r="A266" s="10"/>
      <c r="B266" s="10"/>
      <c r="C266" s="19"/>
      <c r="D266" s="10"/>
      <c r="E266" s="64">
        <f>+'16'!J266</f>
        <v>0</v>
      </c>
      <c r="F266" s="71"/>
      <c r="G266" s="46">
        <f t="shared" si="50"/>
        <v>0</v>
      </c>
      <c r="H266" s="78">
        <v>0</v>
      </c>
      <c r="I266" s="76">
        <v>0</v>
      </c>
      <c r="J266" s="46">
        <f t="shared" si="46"/>
        <v>0</v>
      </c>
      <c r="K266" s="72"/>
      <c r="L266" s="20"/>
      <c r="M266" s="65">
        <f t="shared" si="47"/>
        <v>0</v>
      </c>
      <c r="N266" s="17" t="s">
        <v>16</v>
      </c>
      <c r="O266" s="18"/>
      <c r="P266" s="23">
        <f t="shared" si="36"/>
        <v>0</v>
      </c>
      <c r="Q266" s="90"/>
      <c r="R266" s="43"/>
    </row>
    <row r="267" spans="1:19" ht="25.5" x14ac:dyDescent="0.55000000000000004">
      <c r="A267" s="10"/>
      <c r="B267" s="10"/>
      <c r="C267" s="19"/>
      <c r="D267" s="10"/>
      <c r="E267" s="64">
        <f>+'16'!J267</f>
        <v>0</v>
      </c>
      <c r="F267" s="71"/>
      <c r="G267" s="46">
        <f t="shared" si="50"/>
        <v>0</v>
      </c>
      <c r="H267" s="78">
        <v>0</v>
      </c>
      <c r="I267" s="76"/>
      <c r="J267" s="46"/>
      <c r="K267" s="72"/>
      <c r="L267" s="20"/>
      <c r="M267" s="65">
        <f t="shared" si="47"/>
        <v>0</v>
      </c>
      <c r="N267" s="17" t="s">
        <v>16</v>
      </c>
      <c r="O267" s="18"/>
      <c r="P267" s="23">
        <f t="shared" si="36"/>
        <v>0</v>
      </c>
      <c r="Q267" s="90"/>
      <c r="R267" s="43"/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>
        <f t="shared" ref="M268" si="51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2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383.44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1383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20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854</v>
      </c>
      <c r="O273" s="2">
        <v>84</v>
      </c>
      <c r="P273" s="2">
        <v>250</v>
      </c>
      <c r="Q273" s="88">
        <v>120</v>
      </c>
      <c r="R273" s="2">
        <v>100</v>
      </c>
      <c r="S273" s="2">
        <v>100</v>
      </c>
      <c r="T273" s="2">
        <v>200</v>
      </c>
    </row>
    <row r="274" spans="1:20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0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0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300</v>
      </c>
    </row>
    <row r="277" spans="1:20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229</v>
      </c>
    </row>
    <row r="278" spans="1:20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229</v>
      </c>
    </row>
    <row r="279" spans="1:20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20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20" x14ac:dyDescent="0.5">
      <c r="J281" s="2"/>
      <c r="L281" s="2"/>
    </row>
    <row r="282" spans="1:20" ht="25.5" x14ac:dyDescent="0.55000000000000004">
      <c r="J282" s="2"/>
      <c r="L282" s="73" t="s">
        <v>272</v>
      </c>
      <c r="M282" s="2" t="s">
        <v>307</v>
      </c>
    </row>
    <row r="283" spans="1:20" x14ac:dyDescent="0.5">
      <c r="J283" s="2"/>
      <c r="L283" s="2"/>
    </row>
    <row r="284" spans="1:20" x14ac:dyDescent="0.5">
      <c r="J284" s="2"/>
      <c r="L284" s="2"/>
    </row>
    <row r="285" spans="1:20" x14ac:dyDescent="0.5">
      <c r="J285" s="2"/>
      <c r="L285" s="2"/>
    </row>
    <row r="286" spans="1:20" x14ac:dyDescent="0.5">
      <c r="J286" s="2"/>
      <c r="L286" s="2"/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U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C15" sqref="C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>
        <f>+'17'!J5</f>
        <v>5</v>
      </c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>
        <f>+'17'!J6</f>
        <v>21</v>
      </c>
      <c r="G6" s="46">
        <f t="shared" si="0"/>
        <v>21</v>
      </c>
      <c r="H6" s="78">
        <v>0</v>
      </c>
      <c r="I6" s="76">
        <v>0</v>
      </c>
      <c r="J6" s="46">
        <f t="shared" si="1"/>
        <v>20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>
        <f>+'17'!J7</f>
        <v>0</v>
      </c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>
        <f>+'17'!J8</f>
        <v>0</v>
      </c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>
        <f>+'17'!J9</f>
        <v>0</v>
      </c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>
        <f>+'17'!J10</f>
        <v>0</v>
      </c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>
        <f>+'17'!J11</f>
        <v>2</v>
      </c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>
        <f>+'17'!J12</f>
        <v>0</v>
      </c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>
        <f>+'17'!J13</f>
        <v>0</v>
      </c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>
        <f>+'17'!J14</f>
        <v>0</v>
      </c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>
        <f>+'17'!J15</f>
        <v>0</v>
      </c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>
        <f>+'17'!J16</f>
        <v>0</v>
      </c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>
        <f>+'17'!J17</f>
        <v>0</v>
      </c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>
        <f>+'17'!J18</f>
        <v>4</v>
      </c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>
        <f>+'17'!J19</f>
        <v>0</v>
      </c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>
        <f>+'17'!J20</f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>
        <f>+'17'!J21</f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>
        <f>+'17'!J22</f>
        <v>18</v>
      </c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>
        <f>+'17'!J23</f>
        <v>0</v>
      </c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>
        <f>+'17'!J24</f>
        <v>14</v>
      </c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>
        <f>+'17'!J25</f>
        <v>0</v>
      </c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>
        <f>+'17'!J26</f>
        <v>0</v>
      </c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>
        <f>+'17'!J27</f>
        <v>0</v>
      </c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>
        <f>+'17'!J28</f>
        <v>13</v>
      </c>
      <c r="G28" s="46">
        <f t="shared" si="5"/>
        <v>13</v>
      </c>
      <c r="H28" s="78">
        <v>0</v>
      </c>
      <c r="I28" s="76">
        <v>0</v>
      </c>
      <c r="J28" s="46">
        <f t="shared" si="6"/>
        <v>11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>
        <f>+'17'!J29</f>
        <v>10</v>
      </c>
      <c r="G29" s="46">
        <f t="shared" si="5"/>
        <v>10</v>
      </c>
      <c r="H29" s="78">
        <v>0</v>
      </c>
      <c r="I29" s="76">
        <v>0</v>
      </c>
      <c r="J29" s="46">
        <f t="shared" si="6"/>
        <v>10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>
        <f>+'17'!J30</f>
        <v>0</v>
      </c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>
        <f>+'17'!J31</f>
        <v>19</v>
      </c>
      <c r="G31" s="46">
        <f t="shared" si="5"/>
        <v>19</v>
      </c>
      <c r="H31" s="78">
        <v>0</v>
      </c>
      <c r="I31" s="76">
        <v>0</v>
      </c>
      <c r="J31" s="46">
        <f t="shared" si="6"/>
        <v>19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>
        <f>+'17'!J32</f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>
        <f>+'17'!J33</f>
        <v>0</v>
      </c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>
        <f>+'17'!J34</f>
        <v>0</v>
      </c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>
        <f>+'17'!J35</f>
        <v>1</v>
      </c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>
        <f>+'17'!J36</f>
        <v>0</v>
      </c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>
        <f>+'17'!J37</f>
        <v>0</v>
      </c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>
        <f>+'17'!J38</f>
        <v>0</v>
      </c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>
        <f>+'17'!J39</f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>
        <f>+'17'!J40</f>
        <v>6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>
        <f>+'17'!J41</f>
        <v>9</v>
      </c>
      <c r="G41" s="46">
        <f t="shared" si="5"/>
        <v>9</v>
      </c>
      <c r="H41" s="78">
        <v>0</v>
      </c>
      <c r="I41" s="76">
        <v>0</v>
      </c>
      <c r="J41" s="46">
        <f t="shared" si="6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>
        <f>+'17'!J42</f>
        <v>0</v>
      </c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>
        <f>+'17'!J43</f>
        <v>0</v>
      </c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>
        <f>+'17'!J44</f>
        <v>0</v>
      </c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>
        <f>+'17'!J45</f>
        <v>0</v>
      </c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>
        <f>+'17'!J46</f>
        <v>8</v>
      </c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>
        <f>+'17'!J47</f>
        <v>8</v>
      </c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>
        <f>+'17'!J48</f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>
        <f>+'17'!J49</f>
        <v>4</v>
      </c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>
        <f>+'17'!J50</f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>
        <f>+'17'!J51</f>
        <v>0</v>
      </c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>
        <f>+'17'!J52</f>
        <v>0</v>
      </c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>
        <f>+'17'!J53</f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>
        <f>+'17'!J54</f>
        <v>0</v>
      </c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>
        <f>+'17'!J55</f>
        <v>0</v>
      </c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>
        <f>+'17'!J56</f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>
        <f>+'17'!J57</f>
        <v>3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>
        <f>+'17'!J58</f>
        <v>3</v>
      </c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>
        <f>+'17'!J59</f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>
        <f>+'17'!J60</f>
        <v>0</v>
      </c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>
        <f>+'17'!J61</f>
        <v>0</v>
      </c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>
        <f>+'17'!J62</f>
        <v>3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>
        <f>+'17'!J63</f>
        <v>0</v>
      </c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>
        <f>+'17'!J64</f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>
        <f>+'17'!J65</f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>
        <f>+'17'!J66</f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>
        <f>+'17'!J67</f>
        <v>0</v>
      </c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>
        <f>+'17'!J68</f>
        <v>0</v>
      </c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>
        <f>+'17'!J69</f>
        <v>0</v>
      </c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>
        <f>+'17'!J70</f>
        <v>0</v>
      </c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>
        <f>+'17'!J71</f>
        <v>0</v>
      </c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>
        <f>+'17'!J72</f>
        <v>0</v>
      </c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>
        <f>+'17'!J73</f>
        <v>0</v>
      </c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>
        <f>+'17'!J74</f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>
        <f>+'17'!J75</f>
        <v>0</v>
      </c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>
        <f>+'17'!J76</f>
        <v>0</v>
      </c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>
        <f>+'17'!J77</f>
        <v>10</v>
      </c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>
        <f>+'17'!J78</f>
        <v>0</v>
      </c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>
        <f>+'17'!J79</f>
        <v>0</v>
      </c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>
        <f>+'17'!J80</f>
        <v>1</v>
      </c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>
        <f>+'17'!J81</f>
        <v>3</v>
      </c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>
        <f>+'17'!J82</f>
        <v>0</v>
      </c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>
        <f>+'17'!J83</f>
        <v>0</v>
      </c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>
        <f>+'17'!J84</f>
        <v>0</v>
      </c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>
        <f>+'17'!J85</f>
        <v>0</v>
      </c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>
        <f>+'17'!J86</f>
        <v>0</v>
      </c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>
        <f>+'17'!J87</f>
        <v>0</v>
      </c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>
        <f>+'17'!J88</f>
        <v>0</v>
      </c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>
        <f>+'17'!J89</f>
        <v>0</v>
      </c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>
        <f>+'17'!J90</f>
        <v>0</v>
      </c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>
        <f>+'17'!J91</f>
        <v>0</v>
      </c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>
        <f>+'17'!J92</f>
        <v>0</v>
      </c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>
        <f>+'17'!J93</f>
        <v>0</v>
      </c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>
        <f>+'17'!J94</f>
        <v>0</v>
      </c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>
        <f>+'17'!J95</f>
        <v>0</v>
      </c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>
        <f>+'17'!J96</f>
        <v>0</v>
      </c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>
        <f>+'17'!J97</f>
        <v>0</v>
      </c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>
        <f>+'17'!J98</f>
        <v>0</v>
      </c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>
        <f>+'17'!J99</f>
        <v>0</v>
      </c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>
        <f>+'17'!J100</f>
        <v>0</v>
      </c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>
        <f>+'17'!J101</f>
        <v>0</v>
      </c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>
        <f>+'17'!J102</f>
        <v>0</v>
      </c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>
        <f>+'17'!J103</f>
        <v>0</v>
      </c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>
        <f>+'17'!J104</f>
        <v>0</v>
      </c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>
        <f>+'17'!J105</f>
        <v>0</v>
      </c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>
        <f>+'17'!J106</f>
        <v>0</v>
      </c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>
        <f>+'17'!J107</f>
        <v>0</v>
      </c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>
        <f>+'17'!J108</f>
        <v>0</v>
      </c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>
        <f>+'17'!J109</f>
        <v>0</v>
      </c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>
        <f>+'17'!J110</f>
        <v>12</v>
      </c>
      <c r="G110" s="46">
        <f t="shared" si="20"/>
        <v>12</v>
      </c>
      <c r="H110" s="78">
        <v>0</v>
      </c>
      <c r="I110" s="76">
        <v>0</v>
      </c>
      <c r="J110" s="46">
        <f t="shared" si="21"/>
        <v>7</v>
      </c>
      <c r="K110" s="72">
        <v>5</v>
      </c>
      <c r="L110" s="22">
        <v>120</v>
      </c>
      <c r="M110" s="65">
        <f t="shared" si="8"/>
        <v>600</v>
      </c>
      <c r="N110" s="17" t="s">
        <v>16</v>
      </c>
      <c r="O110" s="18"/>
      <c r="P110" s="122">
        <f t="shared" si="7"/>
        <v>600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>
        <f>+'17'!J111</f>
        <v>7</v>
      </c>
      <c r="G111" s="46">
        <f t="shared" si="20"/>
        <v>7</v>
      </c>
      <c r="H111" s="78">
        <v>0</v>
      </c>
      <c r="I111" s="76">
        <v>0</v>
      </c>
      <c r="J111" s="46">
        <f t="shared" si="21"/>
        <v>5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/>
      <c r="P111" s="122">
        <f t="shared" si="7"/>
        <v>500</v>
      </c>
      <c r="Q111" s="90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>
        <f>+'17'!J112</f>
        <v>8</v>
      </c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>
        <f>+'17'!J113</f>
        <v>0</v>
      </c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>
        <f>+'17'!J114</f>
        <v>0</v>
      </c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>
        <f>+'17'!J115</f>
        <v>7</v>
      </c>
      <c r="G115" s="46">
        <f t="shared" si="20"/>
        <v>7</v>
      </c>
      <c r="H115" s="78">
        <v>0</v>
      </c>
      <c r="I115" s="76">
        <v>0</v>
      </c>
      <c r="J115" s="46">
        <f t="shared" si="21"/>
        <v>5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>
        <f>+'17'!J116</f>
        <v>5</v>
      </c>
      <c r="G116" s="46">
        <f t="shared" si="20"/>
        <v>5</v>
      </c>
      <c r="H116" s="78">
        <v>0</v>
      </c>
      <c r="I116" s="76">
        <v>0</v>
      </c>
      <c r="J116" s="46">
        <f t="shared" si="21"/>
        <v>4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>
        <f>+'17'!J117</f>
        <v>0</v>
      </c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>
        <f>+'17'!J118</f>
        <v>0</v>
      </c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>
        <f>+'17'!J119</f>
        <v>0</v>
      </c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>
        <f>+'17'!J120</f>
        <v>0</v>
      </c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>
        <f>+'17'!J121</f>
        <v>0</v>
      </c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>
        <f>+'17'!J122</f>
        <v>0</v>
      </c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>
        <f>+'17'!J123</f>
        <v>0</v>
      </c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>
        <f>+'17'!J124</f>
        <v>0</v>
      </c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>
        <f>+'17'!J125</f>
        <v>7</v>
      </c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>
        <f>+'17'!J126</f>
        <v>0</v>
      </c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>
        <f>+'17'!J127</f>
        <v>0</v>
      </c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>
        <f>+'17'!J128</f>
        <v>0</v>
      </c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>
        <f>+'17'!J129</f>
        <v>0</v>
      </c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>
        <f>+'17'!J130</f>
        <v>0</v>
      </c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>
        <f>+'17'!J131</f>
        <v>9</v>
      </c>
      <c r="G131" s="46">
        <f t="shared" si="20"/>
        <v>9</v>
      </c>
      <c r="H131" s="78">
        <v>0</v>
      </c>
      <c r="I131" s="76">
        <v>0</v>
      </c>
      <c r="J131" s="46">
        <f t="shared" si="21"/>
        <v>8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>
        <f>+'17'!J132</f>
        <v>0</v>
      </c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>
        <f>+'17'!J133</f>
        <v>9</v>
      </c>
      <c r="G133" s="46">
        <f t="shared" si="20"/>
        <v>9</v>
      </c>
      <c r="H133" s="78">
        <v>0</v>
      </c>
      <c r="I133" s="76">
        <v>0</v>
      </c>
      <c r="J133" s="46">
        <f t="shared" si="21"/>
        <v>8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>
        <f>+'17'!J134</f>
        <v>0</v>
      </c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>
        <f>+'17'!J135</f>
        <v>0</v>
      </c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>
        <f>+'17'!J136</f>
        <v>0</v>
      </c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>
        <f>+'17'!J137</f>
        <v>0</v>
      </c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>
        <f>+'17'!J138</f>
        <v>0</v>
      </c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>
        <f>+'17'!J139</f>
        <v>0</v>
      </c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>
        <f>+'17'!J140</f>
        <v>0</v>
      </c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>
        <f>+'17'!J141</f>
        <v>0</v>
      </c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>
        <f>+'17'!J142</f>
        <v>0</v>
      </c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>
        <f>+'17'!J143</f>
        <v>0</v>
      </c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>
        <f>+'17'!J144</f>
        <v>0</v>
      </c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>
        <f>+'17'!J145</f>
        <v>0</v>
      </c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>
        <f>+'17'!J146</f>
        <v>0</v>
      </c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>
        <f>+'17'!J147</f>
        <v>0</v>
      </c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>
        <f>+'17'!J148</f>
        <v>0</v>
      </c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>
        <f>+'17'!J149</f>
        <v>0</v>
      </c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>
        <f>+'17'!J150</f>
        <v>0</v>
      </c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>
        <f>+'17'!J151</f>
        <v>0</v>
      </c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>
        <f>+'17'!J152</f>
        <v>0</v>
      </c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>
        <f>+'17'!J153</f>
        <v>0</v>
      </c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>
        <f>+'17'!J154</f>
        <v>0</v>
      </c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>
        <f>+'17'!J155</f>
        <v>0</v>
      </c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>
        <f>+'17'!J156</f>
        <v>0</v>
      </c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>
        <f>+'17'!J157</f>
        <v>0</v>
      </c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>
        <f>+'17'!J158</f>
        <v>0</v>
      </c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>
        <f>+'17'!J159</f>
        <v>0</v>
      </c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>
        <f>+'17'!J160</f>
        <v>0</v>
      </c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>
        <f>+'17'!J161</f>
        <v>0</v>
      </c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>
        <f>+'17'!J162</f>
        <v>0</v>
      </c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>
        <f>+'17'!J163</f>
        <v>0</v>
      </c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>
        <f>+'17'!J164</f>
        <v>0</v>
      </c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>
        <f>+'17'!J165</f>
        <v>0</v>
      </c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>
        <f>+'17'!J166</f>
        <v>0</v>
      </c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>
        <f>+'17'!J167</f>
        <v>0</v>
      </c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>
        <f>+'17'!J168</f>
        <v>0</v>
      </c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>
        <f>+'17'!J169</f>
        <v>0</v>
      </c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>
        <f>+'17'!J170</f>
        <v>0</v>
      </c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>
        <f>+'17'!J171</f>
        <v>0</v>
      </c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>
        <f>+'17'!J172</f>
        <v>0</v>
      </c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>
        <f>+'17'!J173</f>
        <v>0</v>
      </c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>
        <f>+'17'!J174</f>
        <v>0</v>
      </c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>
        <f>+'17'!J175</f>
        <v>6</v>
      </c>
      <c r="G175" s="46">
        <f t="shared" si="28"/>
        <v>6</v>
      </c>
      <c r="H175" s="78">
        <v>0</v>
      </c>
      <c r="I175" s="76">
        <v>0</v>
      </c>
      <c r="J175" s="46">
        <f t="shared" si="29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7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>
        <f>+'17'!J176</f>
        <v>0</v>
      </c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>
        <f>+'17'!J177</f>
        <v>0</v>
      </c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>
        <f>+'17'!J178</f>
        <v>7</v>
      </c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>
        <f>+'17'!J179</f>
        <v>0</v>
      </c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>
        <f>+'17'!J180</f>
        <v>0</v>
      </c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>
        <f>+'17'!J181</f>
        <v>0</v>
      </c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>
        <f>+'17'!J182</f>
        <v>0</v>
      </c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>
        <f>+'17'!J183</f>
        <v>0</v>
      </c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>
        <f>+'17'!J184</f>
        <v>0</v>
      </c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>
        <f>+'17'!J185</f>
        <v>2</v>
      </c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>
        <f>+'17'!J186</f>
        <v>0</v>
      </c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>
        <f>+'17'!J187</f>
        <v>0</v>
      </c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>
        <f>+'17'!J188</f>
        <v>0</v>
      </c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>
        <f>+'17'!J189</f>
        <v>0</v>
      </c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>
        <f>+'17'!J190</f>
        <v>0</v>
      </c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>
        <f>+'17'!J191</f>
        <v>0</v>
      </c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>
        <f>+'17'!J192</f>
        <v>0</v>
      </c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>
        <f>+'17'!J193</f>
        <v>7</v>
      </c>
      <c r="G193" s="46">
        <f t="shared" si="28"/>
        <v>7</v>
      </c>
      <c r="H193" s="78">
        <v>0</v>
      </c>
      <c r="I193" s="76">
        <v>0</v>
      </c>
      <c r="J193" s="46">
        <f t="shared" si="29"/>
        <v>7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>
        <f>+'17'!J194</f>
        <v>0</v>
      </c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>
        <f>+'17'!J195</f>
        <v>0</v>
      </c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>
        <f>+'17'!J196</f>
        <v>0</v>
      </c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>
        <f>+'17'!J197</f>
        <v>0</v>
      </c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>
        <f>+'17'!J198</f>
        <v>4</v>
      </c>
      <c r="G198" s="46">
        <f t="shared" si="28"/>
        <v>4</v>
      </c>
      <c r="H198" s="78">
        <v>0</v>
      </c>
      <c r="I198" s="76">
        <v>0</v>
      </c>
      <c r="J198" s="46">
        <f t="shared" si="29"/>
        <v>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>
        <f>+'17'!J199</f>
        <v>0</v>
      </c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>
        <f>+'17'!J200</f>
        <v>0</v>
      </c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>
        <f>+'17'!J201</f>
        <v>0</v>
      </c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>
        <f>+'17'!J202</f>
        <v>0</v>
      </c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>
        <f>+'17'!J203</f>
        <v>0</v>
      </c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>
        <f>+'17'!J204</f>
        <v>0</v>
      </c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>
        <f>+'17'!J205</f>
        <v>2</v>
      </c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>
        <f>+'17'!J206</f>
        <v>0</v>
      </c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>
        <f>+'17'!J207</f>
        <v>0</v>
      </c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>
        <f>+'17'!J208</f>
        <v>0</v>
      </c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>
        <f>+'17'!J209</f>
        <v>5</v>
      </c>
      <c r="G209" s="46">
        <f t="shared" si="28"/>
        <v>5</v>
      </c>
      <c r="H209" s="78">
        <v>0</v>
      </c>
      <c r="I209" s="76">
        <v>0</v>
      </c>
      <c r="J209" s="46">
        <f t="shared" si="29"/>
        <v>2</v>
      </c>
      <c r="K209" s="72">
        <v>3</v>
      </c>
      <c r="L209" s="20">
        <v>120</v>
      </c>
      <c r="M209" s="65">
        <f t="shared" si="32"/>
        <v>360</v>
      </c>
      <c r="N209" s="17" t="s">
        <v>16</v>
      </c>
      <c r="O209" s="18"/>
      <c r="P209" s="122">
        <f t="shared" si="36"/>
        <v>360</v>
      </c>
      <c r="Q209" s="90">
        <v>83</v>
      </c>
      <c r="R209" s="43">
        <f t="shared" si="33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>
        <f>+'17'!J210</f>
        <v>0</v>
      </c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>
        <f>+'17'!J211</f>
        <v>0</v>
      </c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>
        <f>+'17'!J212</f>
        <v>0</v>
      </c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>
        <f>+'17'!J213</f>
        <v>0</v>
      </c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>
        <f>+'17'!J214</f>
        <v>0</v>
      </c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>
        <f>+'17'!J215</f>
        <v>0</v>
      </c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>
        <f>+'17'!J216</f>
        <v>69</v>
      </c>
      <c r="G216" s="46">
        <f t="shared" si="28"/>
        <v>69</v>
      </c>
      <c r="H216" s="78">
        <v>0</v>
      </c>
      <c r="I216" s="76">
        <v>0</v>
      </c>
      <c r="J216" s="46">
        <f t="shared" si="29"/>
        <v>69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>
        <f>+'17'!J217</f>
        <v>0</v>
      </c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>
        <f>+'17'!J218</f>
        <v>0</v>
      </c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>
        <f>+'17'!J219</f>
        <v>0</v>
      </c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>
        <f>+'17'!J220</f>
        <v>0</v>
      </c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>
        <f>+'17'!J221</f>
        <v>0</v>
      </c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>
        <f>+'17'!J222</f>
        <v>0</v>
      </c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>
        <f>+'17'!J223</f>
        <v>0</v>
      </c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>
        <f>+'17'!J224</f>
        <v>300</v>
      </c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>
        <f>+'17'!J225</f>
        <v>0</v>
      </c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>
        <f>+'17'!J226</f>
        <v>0</v>
      </c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>
        <v>200</v>
      </c>
      <c r="G227" s="46">
        <f t="shared" si="28"/>
        <v>200</v>
      </c>
      <c r="H227" s="78">
        <v>0</v>
      </c>
      <c r="I227" s="76">
        <v>0</v>
      </c>
      <c r="J227" s="46">
        <f t="shared" si="29"/>
        <v>0</v>
      </c>
      <c r="K227" s="72">
        <v>200</v>
      </c>
      <c r="L227" s="20">
        <v>25</v>
      </c>
      <c r="M227" s="65">
        <f t="shared" si="32"/>
        <v>5000</v>
      </c>
      <c r="N227" s="17" t="s">
        <v>16</v>
      </c>
      <c r="O227" s="18"/>
      <c r="P227" s="122">
        <f t="shared" si="36"/>
        <v>5000</v>
      </c>
      <c r="Q227" s="90">
        <v>20.36</v>
      </c>
      <c r="R227" s="43">
        <f t="shared" si="33"/>
        <v>4072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>
        <f>+'17'!J228</f>
        <v>0</v>
      </c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>
        <f>+'17'!J229</f>
        <v>0</v>
      </c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>
        <f>+'17'!J230</f>
        <v>0</v>
      </c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>
        <f>+'17'!J231</f>
        <v>0</v>
      </c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>
        <f>+'17'!J232</f>
        <v>0</v>
      </c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>
        <f>+'17'!J233</f>
        <v>0</v>
      </c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>
        <f>+'17'!J234</f>
        <v>0</v>
      </c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>
        <f>+'17'!J235</f>
        <v>0</v>
      </c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>
        <f>+'17'!J236</f>
        <v>0</v>
      </c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>
        <f>+'17'!J237</f>
        <v>0</v>
      </c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>
        <f>+'17'!J238</f>
        <v>0</v>
      </c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>
        <f>+'17'!J239</f>
        <v>0</v>
      </c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>
        <f>+'17'!J240</f>
        <v>0</v>
      </c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>
        <f>+'17'!J241</f>
        <v>0</v>
      </c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>
        <f>+'17'!J242</f>
        <v>0</v>
      </c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>
        <f>+'17'!J243</f>
        <v>0</v>
      </c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>
        <f>+'17'!J244</f>
        <v>0</v>
      </c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>
        <f>+'17'!J245</f>
        <v>0</v>
      </c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>
        <f>+'17'!J246</f>
        <v>0</v>
      </c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>
        <f>+'17'!J247</f>
        <v>0</v>
      </c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>
        <f>+'17'!J248</f>
        <v>5</v>
      </c>
      <c r="G248" s="46">
        <f t="shared" si="40"/>
        <v>5</v>
      </c>
      <c r="H248" s="78">
        <v>0</v>
      </c>
      <c r="I248" s="76">
        <v>0</v>
      </c>
      <c r="J248" s="46">
        <f t="shared" si="41"/>
        <v>4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/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>
        <v>1</v>
      </c>
      <c r="G249" s="46">
        <f t="shared" si="40"/>
        <v>1</v>
      </c>
      <c r="H249" s="78">
        <v>0</v>
      </c>
      <c r="I249" s="76">
        <v>0</v>
      </c>
      <c r="J249" s="46">
        <f t="shared" si="41"/>
        <v>0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>
        <f>+'17'!J250</f>
        <v>0</v>
      </c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+'2'!J251</f>
        <v>0</v>
      </c>
      <c r="F251" s="71">
        <f>+'17'!J251</f>
        <v>0</v>
      </c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+'2'!J252</f>
        <v>0</v>
      </c>
      <c r="F252" s="71">
        <f>+'17'!J252</f>
        <v>0</v>
      </c>
      <c r="G252" s="46">
        <f t="shared" si="40"/>
        <v>0</v>
      </c>
      <c r="H252" s="78"/>
      <c r="I252" s="76"/>
      <c r="J252" s="46">
        <f t="shared" si="41"/>
        <v>0</v>
      </c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+'2'!J253</f>
        <v>0</v>
      </c>
      <c r="F253" s="71">
        <f>+'17'!J253</f>
        <v>0</v>
      </c>
      <c r="G253" s="46">
        <f t="shared" si="40"/>
        <v>0</v>
      </c>
      <c r="H253" s="78"/>
      <c r="I253" s="76"/>
      <c r="J253" s="46">
        <f t="shared" si="41"/>
        <v>0</v>
      </c>
      <c r="K253" s="72"/>
      <c r="L253" s="20">
        <v>27</v>
      </c>
      <c r="M253" s="65">
        <f t="shared" si="32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33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+'10'!J254</f>
        <v>0</v>
      </c>
      <c r="F254" s="71">
        <f>+'17'!J254</f>
        <v>0</v>
      </c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60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+'10'!J255</f>
        <v>0</v>
      </c>
      <c r="F255" s="71">
        <f>+'17'!J255</f>
        <v>0</v>
      </c>
      <c r="G255" s="46">
        <f t="shared" si="40"/>
        <v>0</v>
      </c>
      <c r="H255" s="78">
        <v>0</v>
      </c>
      <c r="I255" s="76">
        <v>0</v>
      </c>
      <c r="J255" s="46">
        <f t="shared" ref="J255:J261" si="46">+G255-H255-K255-I255</f>
        <v>0</v>
      </c>
      <c r="K255" s="72"/>
      <c r="L255" s="20">
        <v>60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+'10'!J256</f>
        <v>0</v>
      </c>
      <c r="F256" s="71">
        <f>+'17'!J256</f>
        <v>0</v>
      </c>
      <c r="G256" s="46">
        <f t="shared" ref="G256:G261" si="47">E256+F256</f>
        <v>0</v>
      </c>
      <c r="H256" s="78">
        <v>0</v>
      </c>
      <c r="I256" s="76">
        <v>0</v>
      </c>
      <c r="J256" s="46">
        <f t="shared" si="46"/>
        <v>0</v>
      </c>
      <c r="K256" s="72"/>
      <c r="L256" s="20">
        <v>60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>
        <v>20059085</v>
      </c>
      <c r="C257" s="19" t="s">
        <v>1437</v>
      </c>
      <c r="D257" s="10" t="s">
        <v>434</v>
      </c>
      <c r="E257" s="64">
        <f>+'14'!J257</f>
        <v>0</v>
      </c>
      <c r="F257" s="71">
        <f>+'17'!J257</f>
        <v>0</v>
      </c>
      <c r="G257" s="46">
        <f t="shared" si="47"/>
        <v>0</v>
      </c>
      <c r="H257" s="78">
        <v>0</v>
      </c>
      <c r="I257" s="76">
        <v>0</v>
      </c>
      <c r="J257" s="46">
        <f t="shared" si="46"/>
        <v>0</v>
      </c>
      <c r="K257" s="72"/>
      <c r="L257" s="20">
        <v>10</v>
      </c>
      <c r="M257" s="65">
        <f t="shared" si="32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3"/>
        <v>0</v>
      </c>
    </row>
    <row r="258" spans="1:19" ht="25.5" x14ac:dyDescent="0.55000000000000004">
      <c r="A258" s="10"/>
      <c r="B258" s="10">
        <v>3000000</v>
      </c>
      <c r="C258" s="19" t="s">
        <v>1438</v>
      </c>
      <c r="D258" s="10" t="s">
        <v>434</v>
      </c>
      <c r="E258" s="64">
        <f>+'14'!J258</f>
        <v>0</v>
      </c>
      <c r="F258" s="71">
        <f>+'17'!J258</f>
        <v>1</v>
      </c>
      <c r="G258" s="46">
        <f t="shared" si="47"/>
        <v>1</v>
      </c>
      <c r="H258" s="78">
        <v>0</v>
      </c>
      <c r="I258" s="76">
        <v>0</v>
      </c>
      <c r="J258" s="46">
        <f t="shared" si="46"/>
        <v>1</v>
      </c>
      <c r="K258" s="72"/>
      <c r="L258" s="20">
        <v>29</v>
      </c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5.5" x14ac:dyDescent="0.55000000000000004">
      <c r="A259" s="10"/>
      <c r="B259" s="10">
        <v>3000001</v>
      </c>
      <c r="C259" s="19" t="s">
        <v>1439</v>
      </c>
      <c r="D259" s="10" t="s">
        <v>434</v>
      </c>
      <c r="E259" s="64">
        <f>+'14'!J259</f>
        <v>0</v>
      </c>
      <c r="F259" s="71">
        <f>+'17'!J259</f>
        <v>0</v>
      </c>
      <c r="G259" s="46">
        <f t="shared" si="47"/>
        <v>0</v>
      </c>
      <c r="H259" s="78">
        <v>0</v>
      </c>
      <c r="I259" s="76">
        <v>0</v>
      </c>
      <c r="J259" s="46">
        <f t="shared" si="46"/>
        <v>0</v>
      </c>
      <c r="K259" s="72"/>
      <c r="L259" s="20">
        <v>29</v>
      </c>
      <c r="M259" s="65">
        <f t="shared" si="32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>
        <v>3000002</v>
      </c>
      <c r="C260" s="19" t="s">
        <v>1440</v>
      </c>
      <c r="D260" s="10" t="s">
        <v>434</v>
      </c>
      <c r="E260" s="64">
        <f>+'14'!J266</f>
        <v>0</v>
      </c>
      <c r="F260" s="71">
        <f>+'17'!J260</f>
        <v>1</v>
      </c>
      <c r="G260" s="46">
        <f t="shared" si="47"/>
        <v>1</v>
      </c>
      <c r="H260" s="78">
        <v>0</v>
      </c>
      <c r="I260" s="76">
        <v>0</v>
      </c>
      <c r="J260" s="46">
        <f t="shared" si="46"/>
        <v>1</v>
      </c>
      <c r="K260" s="72"/>
      <c r="L260" s="20">
        <v>29</v>
      </c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5.5" x14ac:dyDescent="0.55000000000000004">
      <c r="A261" s="10"/>
      <c r="B261" s="10">
        <v>3000003</v>
      </c>
      <c r="C261" s="19" t="s">
        <v>1441</v>
      </c>
      <c r="D261" s="10" t="s">
        <v>434</v>
      </c>
      <c r="E261" s="64">
        <f>+'14'!J267</f>
        <v>0</v>
      </c>
      <c r="F261" s="71">
        <f>+'17'!J261</f>
        <v>1</v>
      </c>
      <c r="G261" s="46">
        <f t="shared" si="47"/>
        <v>1</v>
      </c>
      <c r="H261" s="78">
        <v>0</v>
      </c>
      <c r="I261" s="76">
        <v>0</v>
      </c>
      <c r="J261" s="46">
        <f t="shared" si="46"/>
        <v>1</v>
      </c>
      <c r="K261" s="72"/>
      <c r="L261" s="20">
        <v>29</v>
      </c>
      <c r="M261" s="65">
        <f t="shared" si="32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>
        <v>3000003</v>
      </c>
      <c r="C262" s="19" t="s">
        <v>1442</v>
      </c>
      <c r="D262" s="10" t="s">
        <v>434</v>
      </c>
      <c r="E262" s="64">
        <f>+'14'!J267</f>
        <v>0</v>
      </c>
      <c r="F262" s="71">
        <f>+'17'!J262</f>
        <v>0</v>
      </c>
      <c r="G262" s="46">
        <f t="shared" ref="G262" si="48">E262+F262</f>
        <v>0</v>
      </c>
      <c r="H262" s="78">
        <v>0</v>
      </c>
      <c r="I262" s="76">
        <v>0</v>
      </c>
      <c r="J262" s="46">
        <f t="shared" ref="J262" si="49">+G262-H262-K262-I262</f>
        <v>0</v>
      </c>
      <c r="K262" s="72"/>
      <c r="L262" s="20">
        <v>29</v>
      </c>
      <c r="M262" s="65">
        <f t="shared" ref="M262:M263" si="50">+L262*K262</f>
        <v>0</v>
      </c>
      <c r="N262" s="17" t="s">
        <v>16</v>
      </c>
      <c r="O262" s="18"/>
      <c r="P262" s="23">
        <f t="shared" ref="P262:P267" si="51">SUM(M262-O262)</f>
        <v>0</v>
      </c>
      <c r="Q262" s="90"/>
      <c r="R262" s="43">
        <f t="shared" ref="R262:R263" si="52">+K262*Q262</f>
        <v>0</v>
      </c>
    </row>
    <row r="263" spans="1:19" ht="25.5" x14ac:dyDescent="0.55000000000000004">
      <c r="A263" s="10"/>
      <c r="B263" s="10"/>
      <c r="C263" s="19"/>
      <c r="D263" s="10"/>
      <c r="E263" s="64"/>
      <c r="F263" s="71">
        <f>+'17'!J263</f>
        <v>0</v>
      </c>
      <c r="G263" s="46"/>
      <c r="H263" s="78"/>
      <c r="I263" s="76"/>
      <c r="J263" s="46"/>
      <c r="K263" s="72"/>
      <c r="L263" s="20"/>
      <c r="M263" s="65">
        <f t="shared" si="50"/>
        <v>0</v>
      </c>
      <c r="N263" s="17" t="s">
        <v>16</v>
      </c>
      <c r="O263" s="18"/>
      <c r="P263" s="23">
        <f t="shared" si="51"/>
        <v>0</v>
      </c>
      <c r="Q263" s="90"/>
      <c r="R263" s="43">
        <f t="shared" si="52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>
        <f>+'17'!J264</f>
        <v>0</v>
      </c>
      <c r="G264" s="46"/>
      <c r="H264" s="78"/>
      <c r="I264" s="76"/>
      <c r="J264" s="46"/>
      <c r="K264" s="72"/>
      <c r="L264" s="20"/>
      <c r="M264" s="65"/>
      <c r="N264" s="17" t="s">
        <v>16</v>
      </c>
      <c r="O264" s="18"/>
      <c r="P264" s="23">
        <f t="shared" si="51"/>
        <v>0</v>
      </c>
      <c r="Q264" s="90"/>
      <c r="R264" s="43"/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>
        <f t="shared" si="51"/>
        <v>0</v>
      </c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>
        <f t="shared" si="51"/>
        <v>0</v>
      </c>
      <c r="Q266" s="90"/>
      <c r="R266" s="43"/>
    </row>
    <row r="267" spans="1:19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>
        <f t="shared" si="51"/>
        <v>0</v>
      </c>
      <c r="Q267" s="90"/>
      <c r="R267" s="43"/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>
        <f t="shared" ref="M268" si="53">+L268*K268</f>
        <v>0</v>
      </c>
      <c r="N268" s="17" t="s">
        <v>16</v>
      </c>
      <c r="O268" s="18"/>
      <c r="P268" s="23">
        <f t="shared" ref="P268" si="54">SUM(M268-O268)</f>
        <v>0</v>
      </c>
      <c r="Q268" s="90"/>
      <c r="R268" s="43">
        <f t="shared" ref="R268" si="55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4765.91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7635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21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5210</v>
      </c>
      <c r="O273" s="2">
        <v>220</v>
      </c>
      <c r="P273" s="2">
        <v>320</v>
      </c>
      <c r="Q273" s="88">
        <v>120</v>
      </c>
      <c r="R273" s="2">
        <v>4000</v>
      </c>
      <c r="S273" s="2">
        <v>200</v>
      </c>
      <c r="T273" s="2">
        <v>250</v>
      </c>
      <c r="U273" s="2">
        <v>100</v>
      </c>
    </row>
    <row r="274" spans="1:21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1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1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0</v>
      </c>
    </row>
    <row r="277" spans="1:21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2425</v>
      </c>
    </row>
    <row r="278" spans="1:21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2425</v>
      </c>
    </row>
    <row r="279" spans="1:21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21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21" x14ac:dyDescent="0.5">
      <c r="J281" s="2"/>
      <c r="L281" s="2"/>
    </row>
    <row r="282" spans="1:21" ht="25.5" x14ac:dyDescent="0.55000000000000004">
      <c r="J282" s="2"/>
      <c r="L282" s="73" t="s">
        <v>272</v>
      </c>
      <c r="M282" s="2" t="s">
        <v>307</v>
      </c>
    </row>
    <row r="283" spans="1:21" x14ac:dyDescent="0.5">
      <c r="J283" s="2"/>
      <c r="L283" s="2"/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F15" sqref="F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5</v>
      </c>
      <c r="F5" s="71">
        <v>5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20</v>
      </c>
      <c r="F6" s="71">
        <v>5</v>
      </c>
      <c r="G6" s="46">
        <f t="shared" si="0"/>
        <v>25</v>
      </c>
      <c r="H6" s="78">
        <v>0</v>
      </c>
      <c r="I6" s="76">
        <v>0</v>
      </c>
      <c r="J6" s="46">
        <f t="shared" si="1"/>
        <v>25</v>
      </c>
      <c r="K6" s="72"/>
      <c r="L6" s="15">
        <v>100</v>
      </c>
      <c r="M6" s="65">
        <f>+L6*K6</f>
        <v>0</v>
      </c>
      <c r="N6" s="17" t="s">
        <v>16</v>
      </c>
      <c r="O6" s="18"/>
      <c r="P6" s="23">
        <f t="shared" ref="P6:P69" si="2">SUM(M6-O6)</f>
        <v>0</v>
      </c>
      <c r="Q6" s="121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>
        <v>50</v>
      </c>
      <c r="P11" s="122">
        <f t="shared" si="2"/>
        <v>50</v>
      </c>
      <c r="Q11" s="121">
        <v>19.36</v>
      </c>
      <c r="R11" s="43">
        <f t="shared" si="3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>
        <v>5</v>
      </c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>+G18-H18-K18-I18</f>
        <v>1</v>
      </c>
      <c r="K18" s="72">
        <v>3</v>
      </c>
      <c r="L18" s="15">
        <v>50</v>
      </c>
      <c r="M18" s="65">
        <f t="shared" si="4"/>
        <v>150</v>
      </c>
      <c r="N18" s="17" t="s">
        <v>16</v>
      </c>
      <c r="O18" s="18">
        <v>75</v>
      </c>
      <c r="P18" s="122">
        <f t="shared" si="2"/>
        <v>75</v>
      </c>
      <c r="Q18" s="121">
        <v>19.12</v>
      </c>
      <c r="R18" s="43">
        <f t="shared" si="3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18</v>
      </c>
      <c r="F22" s="71">
        <v>5</v>
      </c>
      <c r="G22" s="46">
        <f t="shared" si="0"/>
        <v>23</v>
      </c>
      <c r="H22" s="78">
        <v>0</v>
      </c>
      <c r="I22" s="76">
        <v>0</v>
      </c>
      <c r="J22" s="46">
        <f t="shared" si="1"/>
        <v>22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22">
        <f t="shared" si="2"/>
        <v>100</v>
      </c>
      <c r="Q22" s="121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14</v>
      </c>
      <c r="F24" s="71">
        <v>5</v>
      </c>
      <c r="G24" s="46">
        <f t="shared" si="0"/>
        <v>19</v>
      </c>
      <c r="H24" s="78">
        <v>0</v>
      </c>
      <c r="I24" s="76">
        <v>0</v>
      </c>
      <c r="J24" s="46">
        <f t="shared" si="1"/>
        <v>18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>
        <v>50</v>
      </c>
      <c r="P24" s="122">
        <f t="shared" si="2"/>
        <v>50</v>
      </c>
      <c r="Q24" s="121">
        <v>38.659999999999997</v>
      </c>
      <c r="R24" s="43">
        <f t="shared" si="3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11</v>
      </c>
      <c r="F28" s="71">
        <v>8</v>
      </c>
      <c r="G28" s="46">
        <f t="shared" si="5"/>
        <v>19</v>
      </c>
      <c r="H28" s="78">
        <v>0</v>
      </c>
      <c r="I28" s="76">
        <v>0</v>
      </c>
      <c r="J28" s="46">
        <f t="shared" si="6"/>
        <v>19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10</v>
      </c>
      <c r="F29" s="71"/>
      <c r="G29" s="46">
        <f t="shared" si="5"/>
        <v>10</v>
      </c>
      <c r="H29" s="78">
        <v>0</v>
      </c>
      <c r="I29" s="76">
        <v>0</v>
      </c>
      <c r="J29" s="46">
        <f t="shared" si="6"/>
        <v>10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19</v>
      </c>
      <c r="F31" s="71">
        <v>5</v>
      </c>
      <c r="G31" s="46">
        <f t="shared" si="5"/>
        <v>24</v>
      </c>
      <c r="H31" s="78">
        <v>0</v>
      </c>
      <c r="I31" s="76">
        <v>0</v>
      </c>
      <c r="J31" s="46">
        <f t="shared" si="6"/>
        <v>21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>
        <v>150</v>
      </c>
      <c r="P31" s="122">
        <f t="shared" si="2"/>
        <v>150</v>
      </c>
      <c r="Q31" s="121">
        <v>34.64</v>
      </c>
      <c r="R31" s="43">
        <f t="shared" si="3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1</v>
      </c>
      <c r="F35" s="71">
        <v>1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4</v>
      </c>
      <c r="F39" s="71">
        <v>10</v>
      </c>
      <c r="G39" s="46">
        <f t="shared" si="5"/>
        <v>14</v>
      </c>
      <c r="H39" s="78">
        <v>0</v>
      </c>
      <c r="I39" s="76">
        <v>0</v>
      </c>
      <c r="J39" s="46">
        <f t="shared" si="6"/>
        <v>14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6</v>
      </c>
      <c r="F40" s="71">
        <v>5</v>
      </c>
      <c r="G40" s="46">
        <f t="shared" si="5"/>
        <v>11</v>
      </c>
      <c r="H40" s="78">
        <v>0</v>
      </c>
      <c r="I40" s="76">
        <v>0</v>
      </c>
      <c r="J40" s="46">
        <f t="shared" si="6"/>
        <v>10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>
        <v>25</v>
      </c>
      <c r="P40" s="122">
        <f t="shared" si="2"/>
        <v>25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5</v>
      </c>
      <c r="K41" s="72">
        <v>3</v>
      </c>
      <c r="L41" s="15">
        <v>50</v>
      </c>
      <c r="M41" s="65">
        <f t="shared" si="4"/>
        <v>150</v>
      </c>
      <c r="N41" s="17" t="s">
        <v>16</v>
      </c>
      <c r="O41" s="18">
        <v>75</v>
      </c>
      <c r="P41" s="122">
        <f t="shared" si="2"/>
        <v>75</v>
      </c>
      <c r="Q41" s="90">
        <v>15.42</v>
      </c>
      <c r="R41" s="43">
        <f t="shared" si="3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2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v>4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 t="shared" si="7"/>
        <v>0</v>
      </c>
      <c r="N53" s="17" t="s">
        <v>16</v>
      </c>
      <c r="O53" s="18"/>
      <c r="P53" s="23">
        <f t="shared" si="2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2</v>
      </c>
      <c r="F64" s="71">
        <v>2</v>
      </c>
      <c r="G64" s="46">
        <f t="shared" si="5"/>
        <v>4</v>
      </c>
      <c r="H64" s="78">
        <v>0</v>
      </c>
      <c r="I64" s="76">
        <v>0</v>
      </c>
      <c r="J64" s="46">
        <f t="shared" si="6"/>
        <v>2</v>
      </c>
      <c r="K64" s="72">
        <v>2</v>
      </c>
      <c r="L64" s="15">
        <v>50</v>
      </c>
      <c r="M64" s="65">
        <f t="shared" si="4"/>
        <v>100</v>
      </c>
      <c r="N64" s="17" t="s">
        <v>16</v>
      </c>
      <c r="O64" s="18">
        <v>50</v>
      </c>
      <c r="P64" s="122">
        <f t="shared" si="2"/>
        <v>50</v>
      </c>
      <c r="Q64" s="90">
        <v>23.69</v>
      </c>
      <c r="R64" s="43">
        <f t="shared" si="3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3</v>
      </c>
      <c r="F65" s="71">
        <v>3</v>
      </c>
      <c r="G65" s="46">
        <f t="shared" si="5"/>
        <v>6</v>
      </c>
      <c r="H65" s="78">
        <v>0</v>
      </c>
      <c r="I65" s="76">
        <v>0</v>
      </c>
      <c r="J65" s="46">
        <f t="shared" si="6"/>
        <v>4</v>
      </c>
      <c r="K65" s="72">
        <v>2</v>
      </c>
      <c r="L65" s="15">
        <v>50</v>
      </c>
      <c r="M65" s="65">
        <f t="shared" si="4"/>
        <v>100</v>
      </c>
      <c r="N65" s="17" t="s">
        <v>16</v>
      </c>
      <c r="O65" s="18">
        <v>50</v>
      </c>
      <c r="P65" s="122">
        <f t="shared" si="2"/>
        <v>50</v>
      </c>
      <c r="Q65" s="90">
        <v>22.49</v>
      </c>
      <c r="R65" s="43">
        <f t="shared" si="3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2</v>
      </c>
      <c r="F66" s="71">
        <v>3</v>
      </c>
      <c r="G66" s="46">
        <f t="shared" si="5"/>
        <v>5</v>
      </c>
      <c r="H66" s="78">
        <v>0</v>
      </c>
      <c r="I66" s="76">
        <v>0</v>
      </c>
      <c r="J66" s="46">
        <v>3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>
        <v>25</v>
      </c>
      <c r="P66" s="122">
        <f t="shared" si="2"/>
        <v>25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8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6</v>
      </c>
      <c r="K74" s="72">
        <v>3</v>
      </c>
      <c r="L74" s="21">
        <v>50</v>
      </c>
      <c r="M74" s="65">
        <f t="shared" si="4"/>
        <v>150</v>
      </c>
      <c r="N74" s="17" t="s">
        <v>16</v>
      </c>
      <c r="O74" s="18">
        <v>75</v>
      </c>
      <c r="P74" s="122">
        <f t="shared" si="8"/>
        <v>75</v>
      </c>
      <c r="Q74" s="90">
        <v>17.09</v>
      </c>
      <c r="R74" s="43">
        <f t="shared" si="3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8</v>
      </c>
      <c r="F77" s="71">
        <v>5</v>
      </c>
      <c r="G77" s="46">
        <f t="shared" si="5"/>
        <v>13</v>
      </c>
      <c r="H77" s="78">
        <v>0</v>
      </c>
      <c r="I77" s="76">
        <v>0</v>
      </c>
      <c r="J77" s="46">
        <v>9</v>
      </c>
      <c r="K77" s="72">
        <v>3</v>
      </c>
      <c r="L77" s="21">
        <v>50</v>
      </c>
      <c r="M77" s="65">
        <f t="shared" si="4"/>
        <v>150</v>
      </c>
      <c r="N77" s="17" t="s">
        <v>16</v>
      </c>
      <c r="O77" s="18">
        <v>75</v>
      </c>
      <c r="P77" s="122">
        <f t="shared" si="8"/>
        <v>75</v>
      </c>
      <c r="Q77" s="90">
        <v>25.15</v>
      </c>
      <c r="R77" s="43">
        <f t="shared" si="3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8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2</v>
      </c>
      <c r="F81" s="71">
        <v>4</v>
      </c>
      <c r="G81" s="46">
        <f t="shared" si="5"/>
        <v>6</v>
      </c>
      <c r="H81" s="78">
        <v>0</v>
      </c>
      <c r="I81" s="76">
        <v>0</v>
      </c>
      <c r="J81" s="46">
        <f t="shared" si="6"/>
        <v>3</v>
      </c>
      <c r="K81" s="72">
        <v>3</v>
      </c>
      <c r="L81" s="20">
        <v>55</v>
      </c>
      <c r="M81" s="65">
        <f t="shared" ref="M81:M172" si="9">+L81*K81</f>
        <v>165</v>
      </c>
      <c r="N81" s="17" t="s">
        <v>16</v>
      </c>
      <c r="O81" s="18">
        <v>90</v>
      </c>
      <c r="P81" s="122">
        <f t="shared" si="8"/>
        <v>75</v>
      </c>
      <c r="Q81" s="90">
        <v>11.58</v>
      </c>
      <c r="R81" s="43">
        <f t="shared" ref="R81:R172" si="10">+K81*Q81</f>
        <v>34.74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v>2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v>1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ref="R104:R111" si="27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27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27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 t="shared" si="27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>
        <f t="shared" si="27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7</v>
      </c>
      <c r="F110" s="71">
        <v>15</v>
      </c>
      <c r="G110" s="46">
        <f t="shared" si="21"/>
        <v>22</v>
      </c>
      <c r="H110" s="78">
        <v>0</v>
      </c>
      <c r="I110" s="76">
        <v>0</v>
      </c>
      <c r="J110" s="46">
        <f t="shared" si="22"/>
        <v>19</v>
      </c>
      <c r="K110" s="72">
        <v>3</v>
      </c>
      <c r="L110" s="22">
        <v>120</v>
      </c>
      <c r="M110" s="65">
        <f t="shared" si="9"/>
        <v>360</v>
      </c>
      <c r="N110" s="17" t="s">
        <v>16</v>
      </c>
      <c r="O110" s="18"/>
      <c r="P110" s="122">
        <f t="shared" si="8"/>
        <v>360</v>
      </c>
      <c r="Q110" s="90"/>
      <c r="R110" s="43">
        <f t="shared" si="27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5</v>
      </c>
      <c r="F111" s="71"/>
      <c r="G111" s="46">
        <f t="shared" si="21"/>
        <v>5</v>
      </c>
      <c r="H111" s="78">
        <v>0</v>
      </c>
      <c r="I111" s="76">
        <v>0</v>
      </c>
      <c r="J111" s="46">
        <f t="shared" si="22"/>
        <v>5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27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8</v>
      </c>
      <c r="F112" s="71"/>
      <c r="G112" s="46">
        <f t="shared" si="21"/>
        <v>8</v>
      </c>
      <c r="H112" s="78">
        <v>0</v>
      </c>
      <c r="I112" s="76">
        <v>0</v>
      </c>
      <c r="J112" s="46">
        <f t="shared" si="22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5</v>
      </c>
      <c r="F115" s="71">
        <v>10</v>
      </c>
      <c r="G115" s="46">
        <f t="shared" si="21"/>
        <v>15</v>
      </c>
      <c r="H115" s="78">
        <v>0</v>
      </c>
      <c r="I115" s="76">
        <v>0</v>
      </c>
      <c r="J115" s="46">
        <f t="shared" si="22"/>
        <v>14</v>
      </c>
      <c r="K115" s="72">
        <v>1</v>
      </c>
      <c r="L115" s="22">
        <v>60</v>
      </c>
      <c r="M115" s="65">
        <f t="shared" si="9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4</v>
      </c>
      <c r="F116" s="71"/>
      <c r="G116" s="46">
        <f t="shared" si="21"/>
        <v>4</v>
      </c>
      <c r="H116" s="78">
        <v>0</v>
      </c>
      <c r="I116" s="76">
        <v>0</v>
      </c>
      <c r="J116" s="46">
        <f t="shared" si="22"/>
        <v>3</v>
      </c>
      <c r="K116" s="72">
        <v>1</v>
      </c>
      <c r="L116" s="22">
        <v>100</v>
      </c>
      <c r="M116" s="65">
        <f t="shared" si="9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7</v>
      </c>
      <c r="F125" s="71"/>
      <c r="G125" s="46">
        <f t="shared" si="21"/>
        <v>7</v>
      </c>
      <c r="H125" s="78">
        <v>0</v>
      </c>
      <c r="I125" s="76">
        <v>0</v>
      </c>
      <c r="J125" s="46">
        <f t="shared" si="22"/>
        <v>7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8</v>
      </c>
      <c r="F131" s="71">
        <v>5</v>
      </c>
      <c r="G131" s="46">
        <f t="shared" si="21"/>
        <v>13</v>
      </c>
      <c r="H131" s="78">
        <v>0</v>
      </c>
      <c r="I131" s="76">
        <v>0</v>
      </c>
      <c r="J131" s="46">
        <f t="shared" si="22"/>
        <v>8</v>
      </c>
      <c r="K131" s="72">
        <v>5</v>
      </c>
      <c r="L131" s="22">
        <v>50</v>
      </c>
      <c r="M131" s="65">
        <f t="shared" si="9"/>
        <v>250</v>
      </c>
      <c r="N131" s="17" t="s">
        <v>16</v>
      </c>
      <c r="O131" s="18">
        <v>125</v>
      </c>
      <c r="P131" s="122">
        <f t="shared" si="8"/>
        <v>125</v>
      </c>
      <c r="Q131" s="90">
        <v>9.91</v>
      </c>
      <c r="R131" s="43">
        <f t="shared" si="10"/>
        <v>49.55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v>2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8</v>
      </c>
      <c r="F133" s="71">
        <v>5</v>
      </c>
      <c r="G133" s="46">
        <f t="shared" si="21"/>
        <v>13</v>
      </c>
      <c r="H133" s="78">
        <v>0</v>
      </c>
      <c r="I133" s="76">
        <v>0</v>
      </c>
      <c r="J133" s="46">
        <f t="shared" si="22"/>
        <v>11</v>
      </c>
      <c r="K133" s="72">
        <v>2</v>
      </c>
      <c r="L133" s="20">
        <v>50</v>
      </c>
      <c r="M133" s="65">
        <f t="shared" si="9"/>
        <v>100</v>
      </c>
      <c r="N133" s="17" t="s">
        <v>16</v>
      </c>
      <c r="O133" s="18">
        <v>50</v>
      </c>
      <c r="P133" s="122">
        <f t="shared" si="8"/>
        <v>50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7" si="28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5</v>
      </c>
      <c r="F175" s="71"/>
      <c r="G175" s="46">
        <f t="shared" si="29"/>
        <v>5</v>
      </c>
      <c r="H175" s="78">
        <v>0</v>
      </c>
      <c r="I175" s="76">
        <v>0</v>
      </c>
      <c r="J175" s="46">
        <f t="shared" si="30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61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60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7</v>
      </c>
      <c r="F178" s="71"/>
      <c r="G178" s="46">
        <f t="shared" si="29"/>
        <v>7</v>
      </c>
      <c r="H178" s="78">
        <v>0</v>
      </c>
      <c r="I178" s="76">
        <v>0</v>
      </c>
      <c r="J178" s="46">
        <f t="shared" si="30"/>
        <v>7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2</v>
      </c>
      <c r="F185" s="71"/>
      <c r="G185" s="46">
        <f t="shared" si="29"/>
        <v>2</v>
      </c>
      <c r="H185" s="78">
        <v>0</v>
      </c>
      <c r="I185" s="76">
        <v>0</v>
      </c>
      <c r="J185" s="46">
        <f t="shared" si="30"/>
        <v>2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7</v>
      </c>
      <c r="F193" s="71"/>
      <c r="G193" s="46">
        <f t="shared" si="29"/>
        <v>7</v>
      </c>
      <c r="H193" s="78">
        <v>0</v>
      </c>
      <c r="I193" s="76">
        <v>0</v>
      </c>
      <c r="J193" s="46">
        <f t="shared" si="30"/>
        <v>4</v>
      </c>
      <c r="K193" s="72">
        <v>3</v>
      </c>
      <c r="L193" s="20">
        <v>60</v>
      </c>
      <c r="M193" s="65">
        <f t="shared" si="33"/>
        <v>180</v>
      </c>
      <c r="N193" s="17" t="s">
        <v>16</v>
      </c>
      <c r="O193" s="18"/>
      <c r="P193" s="122">
        <f t="shared" si="28"/>
        <v>180</v>
      </c>
      <c r="Q193" s="90">
        <v>38</v>
      </c>
      <c r="R193" s="43">
        <f t="shared" si="34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9"/>
        <v>0</v>
      </c>
      <c r="H194" s="78">
        <v>0</v>
      </c>
      <c r="I194" s="76">
        <v>0</v>
      </c>
      <c r="J194" s="46">
        <f t="shared" si="30"/>
        <v>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28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4</v>
      </c>
      <c r="F198" s="71"/>
      <c r="G198" s="46">
        <f t="shared" si="29"/>
        <v>4</v>
      </c>
      <c r="H198" s="78">
        <v>0</v>
      </c>
      <c r="I198" s="76">
        <v>0</v>
      </c>
      <c r="J198" s="46">
        <v>26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ref="P198:P268" si="37">SUM(M198-O198)</f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2</v>
      </c>
      <c r="F205" s="71"/>
      <c r="G205" s="46">
        <f t="shared" si="29"/>
        <v>2</v>
      </c>
      <c r="H205" s="78">
        <v>0</v>
      </c>
      <c r="I205" s="76">
        <v>0</v>
      </c>
      <c r="J205" s="46">
        <f t="shared" si="30"/>
        <v>2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2</v>
      </c>
      <c r="F209" s="71"/>
      <c r="G209" s="46">
        <f t="shared" si="29"/>
        <v>2</v>
      </c>
      <c r="H209" s="78">
        <v>0</v>
      </c>
      <c r="I209" s="76">
        <v>0</v>
      </c>
      <c r="J209" s="46">
        <f t="shared" si="30"/>
        <v>2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69</v>
      </c>
      <c r="F216" s="71"/>
      <c r="G216" s="46">
        <f t="shared" si="29"/>
        <v>69</v>
      </c>
      <c r="H216" s="78">
        <v>0</v>
      </c>
      <c r="I216" s="76">
        <v>0</v>
      </c>
      <c r="J216" s="46">
        <f t="shared" si="30"/>
        <v>69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300</v>
      </c>
      <c r="F224" s="71"/>
      <c r="G224" s="46">
        <f t="shared" si="29"/>
        <v>300</v>
      </c>
      <c r="H224" s="78">
        <v>0</v>
      </c>
      <c r="I224" s="76">
        <v>0</v>
      </c>
      <c r="J224" s="46">
        <f t="shared" si="30"/>
        <v>300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34" si="39">E231+F231</f>
        <v>0</v>
      </c>
      <c r="H231" s="78">
        <v>0</v>
      </c>
      <c r="I231" s="76">
        <v>0</v>
      </c>
      <c r="J231" s="46">
        <f t="shared" ref="J231:J234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1" si="41">E235+F235</f>
        <v>0</v>
      </c>
      <c r="H235" s="78">
        <v>0</v>
      </c>
      <c r="I235" s="76">
        <v>0</v>
      </c>
      <c r="J235" s="46">
        <f t="shared" ref="J235:J255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4</v>
      </c>
      <c r="F248" s="71">
        <v>5</v>
      </c>
      <c r="G248" s="46">
        <f t="shared" si="41"/>
        <v>9</v>
      </c>
      <c r="H248" s="78">
        <v>0</v>
      </c>
      <c r="I248" s="76">
        <v>0</v>
      </c>
      <c r="J248" s="46">
        <f t="shared" si="42"/>
        <v>8</v>
      </c>
      <c r="K248" s="72">
        <v>1</v>
      </c>
      <c r="L248" s="20">
        <v>50</v>
      </c>
      <c r="M248" s="65">
        <f t="shared" si="33"/>
        <v>50</v>
      </c>
      <c r="N248" s="17" t="s">
        <v>16</v>
      </c>
      <c r="O248" s="18">
        <v>25</v>
      </c>
      <c r="P248" s="122">
        <f t="shared" si="37"/>
        <v>25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>
        <v>5</v>
      </c>
      <c r="G249" s="46">
        <f t="shared" si="41"/>
        <v>5</v>
      </c>
      <c r="H249" s="78">
        <v>0</v>
      </c>
      <c r="I249" s="76">
        <v>0</v>
      </c>
      <c r="J249" s="46">
        <f t="shared" si="42"/>
        <v>5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+'18'!J251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15</v>
      </c>
      <c r="M251" s="65">
        <f t="shared" si="33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+'18'!J252</f>
        <v>0</v>
      </c>
      <c r="F252" s="71"/>
      <c r="G252" s="46"/>
      <c r="H252" s="78"/>
      <c r="I252" s="76"/>
      <c r="J252" s="46">
        <f t="shared" si="42"/>
        <v>0</v>
      </c>
      <c r="K252" s="72"/>
      <c r="L252" s="20">
        <v>27</v>
      </c>
      <c r="M252" s="65">
        <f t="shared" si="33"/>
        <v>0</v>
      </c>
      <c r="N252" s="17" t="s">
        <v>1430</v>
      </c>
      <c r="O252" s="18"/>
      <c r="P252" s="23">
        <f t="shared" si="37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+'18'!J253</f>
        <v>0</v>
      </c>
      <c r="F253" s="71"/>
      <c r="G253" s="46"/>
      <c r="H253" s="78"/>
      <c r="I253" s="76"/>
      <c r="J253" s="46">
        <f t="shared" si="42"/>
        <v>0</v>
      </c>
      <c r="K253" s="72"/>
      <c r="L253" s="20">
        <v>27</v>
      </c>
      <c r="M253" s="65">
        <f t="shared" si="33"/>
        <v>0</v>
      </c>
      <c r="N253" s="17" t="s">
        <v>1430</v>
      </c>
      <c r="O253" s="18"/>
      <c r="P253" s="23">
        <f t="shared" si="37"/>
        <v>0</v>
      </c>
      <c r="Q253" s="90"/>
      <c r="R253" s="43">
        <f t="shared" ref="R253:R267" si="47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+'18'!J254</f>
        <v>0</v>
      </c>
      <c r="F254" s="71"/>
      <c r="G254" s="46">
        <f t="shared" ref="G254:G261" si="48">E254+F254</f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60</v>
      </c>
      <c r="M254" s="65">
        <f t="shared" si="33"/>
        <v>0</v>
      </c>
      <c r="N254" s="17" t="s">
        <v>1430</v>
      </c>
      <c r="O254" s="18"/>
      <c r="P254" s="23">
        <f t="shared" si="37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+'18'!J255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2"/>
        <v>0</v>
      </c>
      <c r="K255" s="72"/>
      <c r="L255" s="20">
        <v>60</v>
      </c>
      <c r="M255" s="65">
        <f t="shared" si="33"/>
        <v>0</v>
      </c>
      <c r="N255" s="17" t="s">
        <v>1430</v>
      </c>
      <c r="O255" s="18"/>
      <c r="P255" s="23">
        <f t="shared" si="37"/>
        <v>0</v>
      </c>
      <c r="Q255" s="90"/>
      <c r="R255" s="43">
        <f t="shared" si="47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+'18'!J256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ref="J256:J261" si="49">+G256-H256-K256-I256</f>
        <v>0</v>
      </c>
      <c r="K256" s="72"/>
      <c r="L256" s="20">
        <v>60</v>
      </c>
      <c r="M256" s="65">
        <f t="shared" si="33"/>
        <v>0</v>
      </c>
      <c r="N256" s="17" t="s">
        <v>1430</v>
      </c>
      <c r="O256" s="18"/>
      <c r="P256" s="23">
        <f t="shared" si="37"/>
        <v>0</v>
      </c>
      <c r="Q256" s="90"/>
      <c r="R256" s="43">
        <f t="shared" si="34"/>
        <v>0</v>
      </c>
    </row>
    <row r="257" spans="1:19" ht="25.5" x14ac:dyDescent="0.55000000000000004">
      <c r="A257" s="10"/>
      <c r="B257" s="10">
        <v>20059085</v>
      </c>
      <c r="C257" s="19" t="s">
        <v>1437</v>
      </c>
      <c r="D257" s="10" t="s">
        <v>434</v>
      </c>
      <c r="E257" s="64">
        <f>+'18'!J257</f>
        <v>0</v>
      </c>
      <c r="F257" s="71"/>
      <c r="G257" s="46">
        <f t="shared" si="48"/>
        <v>0</v>
      </c>
      <c r="H257" s="78">
        <v>0</v>
      </c>
      <c r="I257" s="76">
        <v>0</v>
      </c>
      <c r="J257" s="46">
        <f t="shared" si="49"/>
        <v>0</v>
      </c>
      <c r="K257" s="72"/>
      <c r="L257" s="20">
        <v>10</v>
      </c>
      <c r="M257" s="65">
        <f t="shared" si="33"/>
        <v>0</v>
      </c>
      <c r="N257" s="17" t="s">
        <v>1430</v>
      </c>
      <c r="O257" s="18"/>
      <c r="P257" s="23">
        <f t="shared" si="37"/>
        <v>0</v>
      </c>
      <c r="Q257" s="90"/>
      <c r="R257" s="43">
        <f t="shared" si="47"/>
        <v>0</v>
      </c>
    </row>
    <row r="258" spans="1:19" ht="25.5" x14ac:dyDescent="0.55000000000000004">
      <c r="A258" s="10"/>
      <c r="B258" s="10">
        <v>3000000</v>
      </c>
      <c r="C258" s="19" t="s">
        <v>1438</v>
      </c>
      <c r="D258" s="10" t="s">
        <v>434</v>
      </c>
      <c r="E258" s="64">
        <f>+'18'!J258</f>
        <v>1</v>
      </c>
      <c r="F258" s="71"/>
      <c r="G258" s="46">
        <f t="shared" si="48"/>
        <v>1</v>
      </c>
      <c r="H258" s="78">
        <v>0</v>
      </c>
      <c r="I258" s="76">
        <v>0</v>
      </c>
      <c r="J258" s="46">
        <f t="shared" si="49"/>
        <v>1</v>
      </c>
      <c r="K258" s="72"/>
      <c r="L258" s="20">
        <v>29</v>
      </c>
      <c r="M258" s="65">
        <f t="shared" si="33"/>
        <v>0</v>
      </c>
      <c r="N258" s="17" t="s">
        <v>1430</v>
      </c>
      <c r="O258" s="18"/>
      <c r="P258" s="23">
        <f t="shared" si="37"/>
        <v>0</v>
      </c>
      <c r="Q258" s="90"/>
      <c r="R258" s="43">
        <f t="shared" si="34"/>
        <v>0</v>
      </c>
    </row>
    <row r="259" spans="1:19" ht="25.5" x14ac:dyDescent="0.55000000000000004">
      <c r="A259" s="10"/>
      <c r="B259" s="10">
        <v>3000001</v>
      </c>
      <c r="C259" s="19" t="s">
        <v>1439</v>
      </c>
      <c r="D259" s="10" t="s">
        <v>434</v>
      </c>
      <c r="E259" s="64">
        <f>+'18'!J259</f>
        <v>0</v>
      </c>
      <c r="F259" s="71"/>
      <c r="G259" s="46">
        <f t="shared" si="48"/>
        <v>0</v>
      </c>
      <c r="H259" s="78">
        <v>0</v>
      </c>
      <c r="I259" s="76">
        <v>0</v>
      </c>
      <c r="J259" s="46">
        <f t="shared" si="49"/>
        <v>0</v>
      </c>
      <c r="K259" s="72"/>
      <c r="L259" s="20">
        <v>29</v>
      </c>
      <c r="M259" s="65">
        <f t="shared" si="33"/>
        <v>0</v>
      </c>
      <c r="N259" s="17" t="s">
        <v>1430</v>
      </c>
      <c r="O259" s="18"/>
      <c r="P259" s="23">
        <f t="shared" si="37"/>
        <v>0</v>
      </c>
      <c r="Q259" s="90"/>
      <c r="R259" s="43">
        <f t="shared" si="47"/>
        <v>0</v>
      </c>
    </row>
    <row r="260" spans="1:19" ht="25.5" x14ac:dyDescent="0.55000000000000004">
      <c r="A260" s="10"/>
      <c r="B260" s="10">
        <v>3000002</v>
      </c>
      <c r="C260" s="19" t="s">
        <v>1440</v>
      </c>
      <c r="D260" s="10" t="s">
        <v>434</v>
      </c>
      <c r="E260" s="64">
        <f>+'18'!J260</f>
        <v>1</v>
      </c>
      <c r="F260" s="71"/>
      <c r="G260" s="46">
        <f t="shared" si="48"/>
        <v>1</v>
      </c>
      <c r="H260" s="78">
        <v>0</v>
      </c>
      <c r="I260" s="76">
        <v>0</v>
      </c>
      <c r="J260" s="46">
        <f t="shared" si="49"/>
        <v>1</v>
      </c>
      <c r="K260" s="72"/>
      <c r="L260" s="20">
        <v>29</v>
      </c>
      <c r="M260" s="65">
        <f t="shared" si="33"/>
        <v>0</v>
      </c>
      <c r="N260" s="17" t="s">
        <v>1430</v>
      </c>
      <c r="O260" s="18"/>
      <c r="P260" s="23">
        <f t="shared" si="37"/>
        <v>0</v>
      </c>
      <c r="Q260" s="90"/>
      <c r="R260" s="43">
        <f t="shared" si="34"/>
        <v>0</v>
      </c>
    </row>
    <row r="261" spans="1:19" ht="25.5" x14ac:dyDescent="0.55000000000000004">
      <c r="A261" s="10"/>
      <c r="B261" s="10">
        <v>3000003</v>
      </c>
      <c r="C261" s="19" t="s">
        <v>1441</v>
      </c>
      <c r="D261" s="10" t="s">
        <v>434</v>
      </c>
      <c r="E261" s="64">
        <f>+'18'!J261</f>
        <v>1</v>
      </c>
      <c r="F261" s="71"/>
      <c r="G261" s="46">
        <f t="shared" si="48"/>
        <v>1</v>
      </c>
      <c r="H261" s="78">
        <v>0</v>
      </c>
      <c r="I261" s="76">
        <v>0</v>
      </c>
      <c r="J261" s="46">
        <f t="shared" si="49"/>
        <v>1</v>
      </c>
      <c r="K261" s="72"/>
      <c r="L261" s="20">
        <v>29</v>
      </c>
      <c r="M261" s="65">
        <f t="shared" si="33"/>
        <v>0</v>
      </c>
      <c r="N261" s="17" t="s">
        <v>1430</v>
      </c>
      <c r="O261" s="18"/>
      <c r="P261" s="23">
        <f t="shared" si="37"/>
        <v>0</v>
      </c>
      <c r="Q261" s="90"/>
      <c r="R261" s="43">
        <f t="shared" si="47"/>
        <v>0</v>
      </c>
    </row>
    <row r="262" spans="1:19" ht="25.5" x14ac:dyDescent="0.55000000000000004">
      <c r="A262" s="10"/>
      <c r="B262" s="10">
        <v>3000003</v>
      </c>
      <c r="C262" s="19" t="s">
        <v>1442</v>
      </c>
      <c r="D262" s="10" t="s">
        <v>434</v>
      </c>
      <c r="E262" s="64">
        <f>+'18'!J262</f>
        <v>0</v>
      </c>
      <c r="F262" s="71"/>
      <c r="G262" s="46">
        <f t="shared" ref="G262" si="50">E262+F262</f>
        <v>0</v>
      </c>
      <c r="H262" s="78">
        <v>0</v>
      </c>
      <c r="I262" s="76">
        <v>0</v>
      </c>
      <c r="J262" s="46">
        <f t="shared" ref="J262" si="51">+G262-H262-K262-I262</f>
        <v>0</v>
      </c>
      <c r="K262" s="72"/>
      <c r="L262" s="20">
        <v>29</v>
      </c>
      <c r="M262" s="65">
        <f t="shared" ref="M262:M265" si="52">+L262*K262</f>
        <v>0</v>
      </c>
      <c r="N262" s="17" t="s">
        <v>1430</v>
      </c>
      <c r="O262" s="18"/>
      <c r="P262" s="23">
        <f t="shared" si="37"/>
        <v>0</v>
      </c>
      <c r="Q262" s="90"/>
      <c r="R262" s="43">
        <f t="shared" si="47"/>
        <v>0</v>
      </c>
    </row>
    <row r="263" spans="1:19" ht="25.5" x14ac:dyDescent="0.55000000000000004">
      <c r="A263" s="10"/>
      <c r="B263" s="10"/>
      <c r="C263" s="19"/>
      <c r="D263" s="10"/>
      <c r="E263" s="64">
        <f>+'18'!J263</f>
        <v>0</v>
      </c>
      <c r="F263" s="71"/>
      <c r="G263" s="46"/>
      <c r="H263" s="78"/>
      <c r="I263" s="76"/>
      <c r="J263" s="46"/>
      <c r="K263" s="72"/>
      <c r="L263" s="20"/>
      <c r="M263" s="65">
        <f t="shared" si="52"/>
        <v>0</v>
      </c>
      <c r="N263" s="17" t="s">
        <v>16</v>
      </c>
      <c r="O263" s="18"/>
      <c r="P263" s="23">
        <f t="shared" si="37"/>
        <v>0</v>
      </c>
      <c r="Q263" s="90"/>
      <c r="R263" s="43">
        <f t="shared" si="47"/>
        <v>0</v>
      </c>
    </row>
    <row r="264" spans="1:19" ht="25.5" x14ac:dyDescent="0.55000000000000004">
      <c r="A264" s="10"/>
      <c r="B264" s="10"/>
      <c r="C264" s="19"/>
      <c r="D264" s="10"/>
      <c r="E264" s="64">
        <f>+'18'!J264</f>
        <v>0</v>
      </c>
      <c r="F264" s="71"/>
      <c r="G264" s="46"/>
      <c r="H264" s="78"/>
      <c r="I264" s="76"/>
      <c r="J264" s="46"/>
      <c r="K264" s="72"/>
      <c r="L264" s="20"/>
      <c r="M264" s="65">
        <f t="shared" si="52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47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>
        <f t="shared" si="52"/>
        <v>0</v>
      </c>
      <c r="N265" s="17" t="s">
        <v>16</v>
      </c>
      <c r="O265" s="18"/>
      <c r="P265" s="23">
        <f t="shared" si="37"/>
        <v>0</v>
      </c>
      <c r="Q265" s="90"/>
      <c r="R265" s="43">
        <f t="shared" si="47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 t="s">
        <v>16</v>
      </c>
      <c r="O266" s="18"/>
      <c r="P266" s="23">
        <f t="shared" si="37"/>
        <v>0</v>
      </c>
      <c r="Q266" s="90"/>
      <c r="R266" s="43">
        <f t="shared" si="47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>
        <f t="shared" si="37"/>
        <v>0</v>
      </c>
      <c r="Q267" s="90"/>
      <c r="R267" s="43">
        <f t="shared" si="47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>
        <f t="shared" ref="M268" si="53">+L268*K268</f>
        <v>0</v>
      </c>
      <c r="N268" s="17" t="s">
        <v>16</v>
      </c>
      <c r="O268" s="18"/>
      <c r="P268" s="23">
        <f t="shared" si="37"/>
        <v>0</v>
      </c>
      <c r="Q268" s="90"/>
      <c r="R268" s="43">
        <f t="shared" ref="R268" si="54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885.62999999999988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2815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8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365</v>
      </c>
      <c r="O273" s="2">
        <v>120</v>
      </c>
      <c r="P273" s="2">
        <v>100</v>
      </c>
      <c r="Q273" s="88">
        <v>120</v>
      </c>
      <c r="R273" s="2">
        <v>25</v>
      </c>
    </row>
    <row r="274" spans="1:18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8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8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990</v>
      </c>
    </row>
    <row r="277" spans="1:18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1460</v>
      </c>
    </row>
    <row r="278" spans="1:18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1460</v>
      </c>
    </row>
    <row r="279" spans="1:18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8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8" x14ac:dyDescent="0.5">
      <c r="J281" s="2"/>
      <c r="L281" s="2"/>
    </row>
    <row r="282" spans="1:18" ht="25.5" x14ac:dyDescent="0.55000000000000004">
      <c r="J282" s="2"/>
      <c r="L282" s="73" t="s">
        <v>272</v>
      </c>
      <c r="M282" s="2" t="s">
        <v>307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E16" sqref="E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22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/>
      <c r="P6" s="122">
        <f t="shared" si="2"/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>
        <v>35</v>
      </c>
      <c r="P20" s="122">
        <f t="shared" si="2"/>
        <v>30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17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/>
      <c r="P22" s="122">
        <f t="shared" si="2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15</v>
      </c>
      <c r="K24" s="72">
        <v>3</v>
      </c>
      <c r="L24" s="15">
        <v>100</v>
      </c>
      <c r="M24" s="65">
        <f t="shared" si="3"/>
        <v>300</v>
      </c>
      <c r="N24" s="17" t="s">
        <v>16</v>
      </c>
      <c r="O24" s="18"/>
      <c r="P24" s="122">
        <f t="shared" si="2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19</v>
      </c>
      <c r="F28" s="71"/>
      <c r="G28" s="46">
        <f t="shared" si="5"/>
        <v>19</v>
      </c>
      <c r="H28" s="78">
        <v>4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10</v>
      </c>
      <c r="F29" s="71"/>
      <c r="G29" s="46">
        <f t="shared" si="5"/>
        <v>10</v>
      </c>
      <c r="H29" s="78">
        <v>2</v>
      </c>
      <c r="I29" s="76">
        <v>0</v>
      </c>
      <c r="J29" s="46">
        <f t="shared" si="6"/>
        <v>6</v>
      </c>
      <c r="K29" s="72">
        <v>2</v>
      </c>
      <c r="L29" s="15">
        <v>100</v>
      </c>
      <c r="M29" s="65">
        <f t="shared" si="3"/>
        <v>200</v>
      </c>
      <c r="N29" s="17" t="s">
        <v>16</v>
      </c>
      <c r="O29" s="18"/>
      <c r="P29" s="122">
        <f t="shared" si="2"/>
        <v>200</v>
      </c>
      <c r="Q29" s="121">
        <v>27.24</v>
      </c>
      <c r="R29" s="43">
        <f t="shared" si="4"/>
        <v>54.48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18</v>
      </c>
      <c r="K31" s="72">
        <v>3</v>
      </c>
      <c r="L31" s="15">
        <v>100</v>
      </c>
      <c r="M31" s="65">
        <f t="shared" si="3"/>
        <v>300</v>
      </c>
      <c r="N31" s="17" t="s">
        <v>16</v>
      </c>
      <c r="O31" s="18"/>
      <c r="P31" s="122">
        <f t="shared" si="2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1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>
        <v>260</v>
      </c>
      <c r="P32" s="122">
        <f t="shared" si="2"/>
        <v>130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14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8</v>
      </c>
      <c r="F46" s="71"/>
      <c r="G46" s="46">
        <f t="shared" si="5"/>
        <v>8</v>
      </c>
      <c r="H46" s="78">
        <v>3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8</v>
      </c>
      <c r="F47" s="71"/>
      <c r="G47" s="46">
        <f t="shared" si="5"/>
        <v>8</v>
      </c>
      <c r="H47" s="78">
        <v>2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 t="shared" si="2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0</v>
      </c>
      <c r="K59" s="72">
        <v>2</v>
      </c>
      <c r="L59" s="15">
        <v>120</v>
      </c>
      <c r="M59" s="65">
        <f t="shared" si="3"/>
        <v>240</v>
      </c>
      <c r="N59" s="17" t="s">
        <v>16</v>
      </c>
      <c r="O59" s="18">
        <v>70</v>
      </c>
      <c r="P59" s="122">
        <f t="shared" si="2"/>
        <v>170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0</v>
      </c>
      <c r="K62" s="72">
        <v>3</v>
      </c>
      <c r="L62" s="15">
        <v>120</v>
      </c>
      <c r="M62" s="65">
        <f t="shared" si="3"/>
        <v>360</v>
      </c>
      <c r="N62" s="17" t="s">
        <v>16</v>
      </c>
      <c r="O62" s="18">
        <v>105</v>
      </c>
      <c r="P62" s="122">
        <f t="shared" si="2"/>
        <v>255</v>
      </c>
      <c r="Q62" s="121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/>
      <c r="P65" s="122">
        <f t="shared" si="2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3"/>
        <v>100</v>
      </c>
      <c r="N74" s="17" t="s">
        <v>16</v>
      </c>
      <c r="O74" s="18">
        <v>50</v>
      </c>
      <c r="P74" s="122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9</v>
      </c>
      <c r="F77" s="71"/>
      <c r="G77" s="46">
        <f t="shared" si="5"/>
        <v>9</v>
      </c>
      <c r="H77" s="78">
        <v>4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3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19</v>
      </c>
      <c r="F110" s="71"/>
      <c r="G110" s="46">
        <f t="shared" si="20"/>
        <v>19</v>
      </c>
      <c r="H110" s="78">
        <v>0</v>
      </c>
      <c r="I110" s="76">
        <v>0</v>
      </c>
      <c r="J110" s="46">
        <f t="shared" si="21"/>
        <v>19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4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>
        <v>150</v>
      </c>
      <c r="P111" s="122">
        <f t="shared" si="7"/>
        <v>100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5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 t="shared" si="7"/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6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8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11</v>
      </c>
      <c r="F133" s="71"/>
      <c r="G133" s="46">
        <f t="shared" si="20"/>
        <v>11</v>
      </c>
      <c r="H133" s="78">
        <v>0</v>
      </c>
      <c r="I133" s="76">
        <v>0</v>
      </c>
      <c r="J133" s="46">
        <f t="shared" si="21"/>
        <v>9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ref="P133:P196" si="27">SUM(M133-O133)</f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5</v>
      </c>
      <c r="F175" s="71"/>
      <c r="G175" s="46">
        <f t="shared" si="28"/>
        <v>5</v>
      </c>
      <c r="H175" s="78">
        <v>0</v>
      </c>
      <c r="I175" s="76">
        <v>0</v>
      </c>
      <c r="J175" s="46">
        <f t="shared" si="29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34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4</v>
      </c>
      <c r="F193" s="71"/>
      <c r="G193" s="46">
        <f t="shared" si="28"/>
        <v>4</v>
      </c>
      <c r="H193" s="78">
        <v>0</v>
      </c>
      <c r="I193" s="76">
        <v>0</v>
      </c>
      <c r="J193" s="46">
        <f t="shared" si="29"/>
        <v>4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ref="P197:P268" si="36">SUM(M197-O197)</f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26</v>
      </c>
      <c r="F198" s="71"/>
      <c r="G198" s="46">
        <f t="shared" si="28"/>
        <v>26</v>
      </c>
      <c r="H198" s="78">
        <v>0</v>
      </c>
      <c r="I198" s="76">
        <v>0</v>
      </c>
      <c r="J198" s="46">
        <f t="shared" si="29"/>
        <v>24</v>
      </c>
      <c r="K198" s="72">
        <v>2</v>
      </c>
      <c r="L198" s="20">
        <v>150</v>
      </c>
      <c r="M198" s="65">
        <f t="shared" si="32"/>
        <v>300</v>
      </c>
      <c r="N198" s="17" t="s">
        <v>16</v>
      </c>
      <c r="O198" s="18"/>
      <c r="P198" s="122">
        <f t="shared" si="36"/>
        <v>300</v>
      </c>
      <c r="Q198" s="90">
        <v>64.38</v>
      </c>
      <c r="R198" s="43">
        <f t="shared" si="33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2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69</v>
      </c>
      <c r="F216" s="71"/>
      <c r="G216" s="46">
        <f t="shared" si="28"/>
        <v>69</v>
      </c>
      <c r="H216" s="78">
        <v>0</v>
      </c>
      <c r="I216" s="76">
        <v>0</v>
      </c>
      <c r="J216" s="46">
        <f t="shared" si="29"/>
        <v>69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67" si="40">E235+F235</f>
        <v>0</v>
      </c>
      <c r="H235" s="78">
        <v>0</v>
      </c>
      <c r="I235" s="76">
        <v>0</v>
      </c>
      <c r="J235" s="46">
        <f t="shared" ref="J235:J267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67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8</v>
      </c>
      <c r="F248" s="71"/>
      <c r="G248" s="46">
        <f t="shared" si="40"/>
        <v>8</v>
      </c>
      <c r="H248" s="78">
        <v>0</v>
      </c>
      <c r="I248" s="76">
        <v>0</v>
      </c>
      <c r="J248" s="46">
        <f t="shared" si="41"/>
        <v>8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5</v>
      </c>
      <c r="F249" s="71"/>
      <c r="G249" s="46">
        <f t="shared" si="40"/>
        <v>5</v>
      </c>
      <c r="H249" s="78">
        <v>0</v>
      </c>
      <c r="I249" s="76">
        <v>0</v>
      </c>
      <c r="J249" s="46">
        <f t="shared" si="41"/>
        <v>3</v>
      </c>
      <c r="K249" s="72">
        <v>2</v>
      </c>
      <c r="L249" s="20">
        <v>50</v>
      </c>
      <c r="M249" s="65">
        <f t="shared" si="44"/>
        <v>100</v>
      </c>
      <c r="N249" s="17" t="s">
        <v>16</v>
      </c>
      <c r="O249" s="18"/>
      <c r="P249" s="122">
        <f t="shared" si="36"/>
        <v>100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+'19'!J251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+'19'!J252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27</v>
      </c>
      <c r="M252" s="65">
        <f t="shared" si="4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+'19'!J253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27</v>
      </c>
      <c r="M253" s="65">
        <f t="shared" si="44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33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+'19'!J254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60</v>
      </c>
      <c r="M254" s="65">
        <f t="shared" si="4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+'19'!J255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60</v>
      </c>
      <c r="M255" s="65">
        <f t="shared" si="4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+'19'!J256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60</v>
      </c>
      <c r="M256" s="65">
        <f t="shared" si="4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>
        <v>20059085</v>
      </c>
      <c r="C257" s="19" t="s">
        <v>1437</v>
      </c>
      <c r="D257" s="10" t="s">
        <v>434</v>
      </c>
      <c r="E257" s="64">
        <f>+'19'!J257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10</v>
      </c>
      <c r="M257" s="65">
        <f t="shared" si="44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3"/>
        <v>0</v>
      </c>
    </row>
    <row r="258" spans="1:19" ht="25.5" x14ac:dyDescent="0.55000000000000004">
      <c r="A258" s="10"/>
      <c r="B258" s="10">
        <v>3000000</v>
      </c>
      <c r="C258" s="19" t="s">
        <v>1438</v>
      </c>
      <c r="D258" s="10" t="s">
        <v>434</v>
      </c>
      <c r="E258" s="64">
        <f>+'19'!J258</f>
        <v>1</v>
      </c>
      <c r="F258" s="71"/>
      <c r="G258" s="46">
        <f t="shared" si="40"/>
        <v>1</v>
      </c>
      <c r="H258" s="78">
        <v>0</v>
      </c>
      <c r="I258" s="76">
        <v>0</v>
      </c>
      <c r="J258" s="46">
        <f t="shared" si="41"/>
        <v>1</v>
      </c>
      <c r="K258" s="72"/>
      <c r="L258" s="20">
        <v>29</v>
      </c>
      <c r="M258" s="65">
        <f t="shared" si="44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5.5" x14ac:dyDescent="0.55000000000000004">
      <c r="A259" s="10"/>
      <c r="B259" s="10">
        <v>3000001</v>
      </c>
      <c r="C259" s="19" t="s">
        <v>1439</v>
      </c>
      <c r="D259" s="10" t="s">
        <v>434</v>
      </c>
      <c r="E259" s="64">
        <f>+'19'!J259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>
        <v>29</v>
      </c>
      <c r="M259" s="65">
        <f t="shared" si="44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>
        <v>3000002</v>
      </c>
      <c r="C260" s="19" t="s">
        <v>1440</v>
      </c>
      <c r="D260" s="10" t="s">
        <v>434</v>
      </c>
      <c r="E260" s="64">
        <f>+'19'!J260</f>
        <v>1</v>
      </c>
      <c r="F260" s="71"/>
      <c r="G260" s="46">
        <f t="shared" si="40"/>
        <v>1</v>
      </c>
      <c r="H260" s="78">
        <v>0</v>
      </c>
      <c r="I260" s="76">
        <v>0</v>
      </c>
      <c r="J260" s="46">
        <f t="shared" si="41"/>
        <v>1</v>
      </c>
      <c r="K260" s="72"/>
      <c r="L260" s="20">
        <v>29</v>
      </c>
      <c r="M260" s="65">
        <f t="shared" si="44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5.5" x14ac:dyDescent="0.55000000000000004">
      <c r="A261" s="10"/>
      <c r="B261" s="10">
        <v>3000003</v>
      </c>
      <c r="C261" s="19" t="s">
        <v>1441</v>
      </c>
      <c r="D261" s="10" t="s">
        <v>434</v>
      </c>
      <c r="E261" s="64">
        <f>+'19'!J261</f>
        <v>1</v>
      </c>
      <c r="F261" s="71"/>
      <c r="G261" s="46">
        <f t="shared" si="40"/>
        <v>1</v>
      </c>
      <c r="H261" s="78">
        <v>0</v>
      </c>
      <c r="I261" s="76">
        <v>0</v>
      </c>
      <c r="J261" s="46">
        <f t="shared" si="41"/>
        <v>1</v>
      </c>
      <c r="K261" s="72"/>
      <c r="L261" s="20">
        <v>29</v>
      </c>
      <c r="M261" s="65">
        <f t="shared" si="44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>
        <v>3000003</v>
      </c>
      <c r="C262" s="19" t="s">
        <v>1442</v>
      </c>
      <c r="D262" s="10" t="s">
        <v>434</v>
      </c>
      <c r="E262" s="64">
        <f>+'19'!J262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>
        <v>29</v>
      </c>
      <c r="M262" s="65">
        <f t="shared" si="44"/>
        <v>0</v>
      </c>
      <c r="N262" s="17" t="s">
        <v>16</v>
      </c>
      <c r="O262" s="18"/>
      <c r="P262" s="23">
        <f t="shared" si="36"/>
        <v>0</v>
      </c>
      <c r="Q262" s="90"/>
      <c r="R262" s="43">
        <f t="shared" ref="R262:R267" si="46">+K262*Q262</f>
        <v>0</v>
      </c>
    </row>
    <row r="263" spans="1:19" ht="25.5" x14ac:dyDescent="0.55000000000000004">
      <c r="A263" s="10"/>
      <c r="B263" s="10"/>
      <c r="C263" s="19"/>
      <c r="D263" s="10"/>
      <c r="E263" s="64">
        <f>+'19'!J263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44"/>
        <v>0</v>
      </c>
      <c r="N263" s="17" t="s">
        <v>16</v>
      </c>
      <c r="O263" s="18"/>
      <c r="P263" s="23">
        <f t="shared" si="36"/>
        <v>0</v>
      </c>
      <c r="Q263" s="90"/>
      <c r="R263" s="43">
        <f t="shared" si="46"/>
        <v>0</v>
      </c>
    </row>
    <row r="264" spans="1:19" ht="25.5" x14ac:dyDescent="0.55000000000000004">
      <c r="A264" s="10"/>
      <c r="B264" s="10"/>
      <c r="C264" s="19"/>
      <c r="D264" s="10"/>
      <c r="E264" s="64">
        <f>+'19'!J264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44"/>
        <v>0</v>
      </c>
      <c r="N264" s="17" t="s">
        <v>16</v>
      </c>
      <c r="O264" s="18"/>
      <c r="P264" s="23">
        <f t="shared" si="36"/>
        <v>0</v>
      </c>
      <c r="Q264" s="90"/>
      <c r="R264" s="43">
        <f t="shared" si="46"/>
        <v>0</v>
      </c>
    </row>
    <row r="265" spans="1:19" ht="25.5" x14ac:dyDescent="0.55000000000000004">
      <c r="A265" s="10"/>
      <c r="B265" s="10"/>
      <c r="C265" s="19"/>
      <c r="D265" s="10"/>
      <c r="E265" s="64">
        <f>+'19'!J265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44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46"/>
        <v>0</v>
      </c>
    </row>
    <row r="266" spans="1:19" ht="25.5" x14ac:dyDescent="0.55000000000000004">
      <c r="A266" s="10"/>
      <c r="B266" s="10"/>
      <c r="C266" s="19"/>
      <c r="D266" s="10"/>
      <c r="E266" s="64">
        <f>+'19'!J266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44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46"/>
        <v>0</v>
      </c>
    </row>
    <row r="267" spans="1:19" ht="25.5" x14ac:dyDescent="0.55000000000000004">
      <c r="A267" s="10"/>
      <c r="B267" s="10"/>
      <c r="C267" s="19"/>
      <c r="D267" s="10"/>
      <c r="E267" s="64">
        <f>+'19'!J267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44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4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>
        <f t="shared" ref="M268" si="47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48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1329.95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4175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6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200</v>
      </c>
      <c r="O273" s="2">
        <v>50</v>
      </c>
      <c r="P273" s="2">
        <v>150</v>
      </c>
    </row>
    <row r="274" spans="1:16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6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6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705</v>
      </c>
    </row>
    <row r="277" spans="1:16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3270</v>
      </c>
    </row>
    <row r="278" spans="1:16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3270</v>
      </c>
    </row>
    <row r="279" spans="1:16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6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6" x14ac:dyDescent="0.5">
      <c r="J281" s="2"/>
      <c r="L281" s="2"/>
    </row>
    <row r="282" spans="1:16" ht="25.5" x14ac:dyDescent="0.55000000000000004">
      <c r="J282" s="2"/>
      <c r="L282" s="73" t="s">
        <v>272</v>
      </c>
      <c r="M282" s="2" t="s">
        <v>307</v>
      </c>
    </row>
    <row r="283" spans="1:16" x14ac:dyDescent="0.5">
      <c r="J283" s="2"/>
      <c r="L283" s="2"/>
    </row>
    <row r="284" spans="1:16" x14ac:dyDescent="0.5">
      <c r="J284" s="2"/>
      <c r="L284" s="2"/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K217" sqref="K217"/>
      <selection pane="topRight" activeCell="K217" sqref="K217"/>
      <selection pane="bottomLeft" activeCell="K217" sqref="K217"/>
      <selection pane="bottomRight" activeCell="F16" sqref="F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4</v>
      </c>
      <c r="K16" s="72">
        <v>1</v>
      </c>
      <c r="L16" s="15">
        <v>50</v>
      </c>
      <c r="M16" s="65">
        <f t="shared" si="2"/>
        <v>50</v>
      </c>
      <c r="N16" s="17" t="s">
        <v>16</v>
      </c>
      <c r="O16" s="18"/>
      <c r="P16" s="122">
        <f t="shared" si="3"/>
        <v>50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1</v>
      </c>
      <c r="F18" s="71">
        <v>4</v>
      </c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45</v>
      </c>
      <c r="P21" s="122">
        <f t="shared" si="3"/>
        <v>40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11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2">
        <f t="shared" si="3"/>
        <v>400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6</v>
      </c>
      <c r="F29" s="71"/>
      <c r="G29" s="46">
        <f t="shared" si="5"/>
        <v>6</v>
      </c>
      <c r="H29" s="78">
        <v>0</v>
      </c>
      <c r="I29" s="76">
        <v>0</v>
      </c>
      <c r="J29" s="46">
        <f t="shared" si="6"/>
        <v>6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8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2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25</v>
      </c>
      <c r="P50" s="122">
        <f t="shared" si="3"/>
        <v>75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19</v>
      </c>
      <c r="F110" s="71"/>
      <c r="G110" s="46">
        <f t="shared" si="20"/>
        <v>19</v>
      </c>
      <c r="H110" s="78">
        <v>0</v>
      </c>
      <c r="I110" s="76">
        <v>0</v>
      </c>
      <c r="J110" s="46">
        <f t="shared" si="21"/>
        <v>17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3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12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4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>
        <v>50</v>
      </c>
      <c r="P125" s="122">
        <f t="shared" si="7"/>
        <v>50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2</v>
      </c>
      <c r="K131" s="72">
        <v>6</v>
      </c>
      <c r="L131" s="22">
        <v>50</v>
      </c>
      <c r="M131" s="65">
        <f t="shared" si="8"/>
        <v>300</v>
      </c>
      <c r="N131" s="17" t="s">
        <v>16</v>
      </c>
      <c r="O131" s="18">
        <v>75</v>
      </c>
      <c r="P131" s="122">
        <f t="shared" si="7"/>
        <v>225</v>
      </c>
      <c r="Q131" s="90">
        <v>9.91</v>
      </c>
      <c r="R131" s="43">
        <f t="shared" si="9"/>
        <v>59.46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8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5</v>
      </c>
      <c r="F175" s="71"/>
      <c r="G175" s="46">
        <f t="shared" si="28"/>
        <v>5</v>
      </c>
      <c r="H175" s="78">
        <v>0</v>
      </c>
      <c r="I175" s="76">
        <v>0</v>
      </c>
      <c r="J175" s="46">
        <f t="shared" si="29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25</v>
      </c>
      <c r="P175" s="122">
        <f t="shared" si="27"/>
        <v>25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4</v>
      </c>
      <c r="F193" s="71"/>
      <c r="G193" s="46">
        <f t="shared" si="28"/>
        <v>4</v>
      </c>
      <c r="H193" s="78">
        <v>0</v>
      </c>
      <c r="I193" s="76">
        <v>0</v>
      </c>
      <c r="J193" s="46">
        <f t="shared" si="29"/>
        <v>4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24</v>
      </c>
      <c r="F198" s="71"/>
      <c r="G198" s="46">
        <f t="shared" si="28"/>
        <v>24</v>
      </c>
      <c r="H198" s="78">
        <v>0</v>
      </c>
      <c r="I198" s="76">
        <v>0</v>
      </c>
      <c r="J198" s="46">
        <f t="shared" si="29"/>
        <v>24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0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>
        <v>120</v>
      </c>
      <c r="P209" s="122">
        <f t="shared" si="36"/>
        <v>120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69</v>
      </c>
      <c r="F216" s="71"/>
      <c r="G216" s="46">
        <f t="shared" si="28"/>
        <v>69</v>
      </c>
      <c r="H216" s="78">
        <v>0</v>
      </c>
      <c r="I216" s="76">
        <v>0</v>
      </c>
      <c r="J216" s="46">
        <f t="shared" si="29"/>
        <v>69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1" si="40">E235+F235</f>
        <v>0</v>
      </c>
      <c r="H235" s="78">
        <v>0</v>
      </c>
      <c r="I235" s="76">
        <v>0</v>
      </c>
      <c r="J235" s="46">
        <f t="shared" ref="J235:J253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8</v>
      </c>
      <c r="F248" s="71"/>
      <c r="G248" s="46">
        <f t="shared" si="40"/>
        <v>8</v>
      </c>
      <c r="H248" s="78">
        <v>0</v>
      </c>
      <c r="I248" s="76">
        <v>0</v>
      </c>
      <c r="J248" s="46">
        <f t="shared" si="41"/>
        <v>5</v>
      </c>
      <c r="K248" s="72">
        <v>3</v>
      </c>
      <c r="L248" s="20">
        <v>50</v>
      </c>
      <c r="M248" s="65">
        <f t="shared" si="32"/>
        <v>150</v>
      </c>
      <c r="N248" s="17" t="s">
        <v>16</v>
      </c>
      <c r="O248" s="18">
        <v>50</v>
      </c>
      <c r="P248" s="122">
        <f t="shared" si="36"/>
        <v>100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3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+'20'!J252</f>
        <v>0</v>
      </c>
      <c r="F252" s="71"/>
      <c r="G252" s="46"/>
      <c r="H252" s="78"/>
      <c r="I252" s="76"/>
      <c r="J252" s="46">
        <f t="shared" si="41"/>
        <v>0</v>
      </c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+'20'!J253</f>
        <v>0</v>
      </c>
      <c r="F253" s="71"/>
      <c r="G253" s="46"/>
      <c r="H253" s="78"/>
      <c r="I253" s="76"/>
      <c r="J253" s="46">
        <f t="shared" si="41"/>
        <v>0</v>
      </c>
      <c r="K253" s="72"/>
      <c r="L253" s="20">
        <v>27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:R267" si="47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+'20'!J254</f>
        <v>0</v>
      </c>
      <c r="F254" s="71"/>
      <c r="G254" s="46">
        <f t="shared" ref="G254:G261" si="48">E254+F254</f>
        <v>0</v>
      </c>
      <c r="H254" s="78">
        <v>0</v>
      </c>
      <c r="I254" s="76">
        <v>0</v>
      </c>
      <c r="J254" s="46">
        <f t="shared" ref="J254:J261" si="49">+G254-H254-K254-I254</f>
        <v>0</v>
      </c>
      <c r="K254" s="72"/>
      <c r="L254" s="20">
        <v>60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47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+'20'!J255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>
        <v>60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47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+'20'!J256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>
        <v>60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47"/>
        <v>0</v>
      </c>
    </row>
    <row r="257" spans="1:19" ht="25.5" x14ac:dyDescent="0.55000000000000004">
      <c r="A257" s="10"/>
      <c r="B257" s="10">
        <v>20059085</v>
      </c>
      <c r="C257" s="19" t="s">
        <v>1437</v>
      </c>
      <c r="D257" s="10" t="s">
        <v>434</v>
      </c>
      <c r="E257" s="64">
        <f>+'20'!J257</f>
        <v>0</v>
      </c>
      <c r="F257" s="71"/>
      <c r="G257" s="46">
        <f t="shared" si="48"/>
        <v>0</v>
      </c>
      <c r="H257" s="78">
        <v>0</v>
      </c>
      <c r="I257" s="76">
        <v>0</v>
      </c>
      <c r="J257" s="46">
        <f t="shared" si="49"/>
        <v>0</v>
      </c>
      <c r="K257" s="72"/>
      <c r="L257" s="20">
        <v>10</v>
      </c>
      <c r="M257" s="65">
        <f t="shared" si="32"/>
        <v>0</v>
      </c>
      <c r="N257" s="17"/>
      <c r="O257" s="18"/>
      <c r="P257" s="23">
        <f t="shared" si="36"/>
        <v>0</v>
      </c>
      <c r="Q257" s="90"/>
      <c r="R257" s="43">
        <f t="shared" si="47"/>
        <v>0</v>
      </c>
    </row>
    <row r="258" spans="1:19" ht="25.5" x14ac:dyDescent="0.55000000000000004">
      <c r="A258" s="10"/>
      <c r="B258" s="10">
        <v>3000000</v>
      </c>
      <c r="C258" s="19" t="s">
        <v>1438</v>
      </c>
      <c r="D258" s="10" t="s">
        <v>434</v>
      </c>
      <c r="E258" s="64">
        <f>+'20'!J258</f>
        <v>1</v>
      </c>
      <c r="F258" s="71"/>
      <c r="G258" s="46">
        <f t="shared" si="48"/>
        <v>1</v>
      </c>
      <c r="H258" s="78">
        <v>0</v>
      </c>
      <c r="I258" s="76">
        <v>0</v>
      </c>
      <c r="J258" s="46">
        <f t="shared" si="49"/>
        <v>1</v>
      </c>
      <c r="K258" s="72"/>
      <c r="L258" s="20">
        <v>29</v>
      </c>
      <c r="M258" s="65">
        <f t="shared" si="32"/>
        <v>0</v>
      </c>
      <c r="N258" s="17"/>
      <c r="O258" s="18"/>
      <c r="P258" s="23">
        <f t="shared" si="36"/>
        <v>0</v>
      </c>
      <c r="Q258" s="90"/>
      <c r="R258" s="43">
        <f t="shared" si="47"/>
        <v>0</v>
      </c>
    </row>
    <row r="259" spans="1:19" ht="25.5" x14ac:dyDescent="0.55000000000000004">
      <c r="A259" s="10"/>
      <c r="B259" s="10">
        <v>3000001</v>
      </c>
      <c r="C259" s="19" t="s">
        <v>1439</v>
      </c>
      <c r="D259" s="10" t="s">
        <v>434</v>
      </c>
      <c r="E259" s="64">
        <f>+'20'!J259</f>
        <v>0</v>
      </c>
      <c r="F259" s="71"/>
      <c r="G259" s="46">
        <f t="shared" si="48"/>
        <v>0</v>
      </c>
      <c r="H259" s="78">
        <v>0</v>
      </c>
      <c r="I259" s="76">
        <v>0</v>
      </c>
      <c r="J259" s="46">
        <f t="shared" si="49"/>
        <v>0</v>
      </c>
      <c r="K259" s="72"/>
      <c r="L259" s="20">
        <v>29</v>
      </c>
      <c r="M259" s="65">
        <f t="shared" si="32"/>
        <v>0</v>
      </c>
      <c r="N259" s="17"/>
      <c r="O259" s="18"/>
      <c r="P259" s="23">
        <f t="shared" si="36"/>
        <v>0</v>
      </c>
      <c r="Q259" s="90"/>
      <c r="R259" s="43">
        <f t="shared" si="47"/>
        <v>0</v>
      </c>
    </row>
    <row r="260" spans="1:19" ht="25.5" x14ac:dyDescent="0.55000000000000004">
      <c r="A260" s="10"/>
      <c r="B260" s="10">
        <v>3000002</v>
      </c>
      <c r="C260" s="19" t="s">
        <v>1440</v>
      </c>
      <c r="D260" s="10" t="s">
        <v>434</v>
      </c>
      <c r="E260" s="64">
        <f>+'20'!J260</f>
        <v>1</v>
      </c>
      <c r="F260" s="71"/>
      <c r="G260" s="46">
        <f t="shared" si="48"/>
        <v>1</v>
      </c>
      <c r="H260" s="78">
        <v>0</v>
      </c>
      <c r="I260" s="76">
        <v>0</v>
      </c>
      <c r="J260" s="46">
        <f t="shared" si="49"/>
        <v>1</v>
      </c>
      <c r="K260" s="72"/>
      <c r="L260" s="20">
        <v>29</v>
      </c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47"/>
        <v>0</v>
      </c>
    </row>
    <row r="261" spans="1:19" ht="25.5" x14ac:dyDescent="0.55000000000000004">
      <c r="A261" s="10"/>
      <c r="B261" s="10">
        <v>3000003</v>
      </c>
      <c r="C261" s="19" t="s">
        <v>1441</v>
      </c>
      <c r="D261" s="10" t="s">
        <v>434</v>
      </c>
      <c r="E261" s="64">
        <f>+'20'!J261</f>
        <v>1</v>
      </c>
      <c r="F261" s="71"/>
      <c r="G261" s="46">
        <f t="shared" si="48"/>
        <v>1</v>
      </c>
      <c r="H261" s="78">
        <v>0</v>
      </c>
      <c r="I261" s="76">
        <v>0</v>
      </c>
      <c r="J261" s="46">
        <f t="shared" si="49"/>
        <v>1</v>
      </c>
      <c r="K261" s="72"/>
      <c r="L261" s="20">
        <v>29</v>
      </c>
      <c r="M261" s="65">
        <f t="shared" si="32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47"/>
        <v>0</v>
      </c>
    </row>
    <row r="262" spans="1:19" ht="25.5" x14ac:dyDescent="0.55000000000000004">
      <c r="A262" s="10"/>
      <c r="B262" s="10">
        <v>3000003</v>
      </c>
      <c r="C262" s="19" t="s">
        <v>1442</v>
      </c>
      <c r="D262" s="10" t="s">
        <v>434</v>
      </c>
      <c r="E262" s="64">
        <f>+'20'!J262</f>
        <v>0</v>
      </c>
      <c r="F262" s="71"/>
      <c r="G262" s="46">
        <f t="shared" ref="G262" si="50">E262+F262</f>
        <v>0</v>
      </c>
      <c r="H262" s="78">
        <v>0</v>
      </c>
      <c r="I262" s="76">
        <v>0</v>
      </c>
      <c r="J262" s="46">
        <f t="shared" ref="J262" si="51">+G262-H262-K262-I262</f>
        <v>0</v>
      </c>
      <c r="K262" s="72"/>
      <c r="L262" s="20">
        <v>29</v>
      </c>
      <c r="M262" s="65">
        <f t="shared" ref="M262:M267" si="52">+L262*K262</f>
        <v>0</v>
      </c>
      <c r="N262" s="17"/>
      <c r="O262" s="18"/>
      <c r="P262" s="23">
        <f t="shared" si="36"/>
        <v>0</v>
      </c>
      <c r="Q262" s="90"/>
      <c r="R262" s="43">
        <f t="shared" si="47"/>
        <v>0</v>
      </c>
    </row>
    <row r="263" spans="1:19" ht="25.5" x14ac:dyDescent="0.55000000000000004">
      <c r="A263" s="10"/>
      <c r="B263" s="10"/>
      <c r="C263" s="19"/>
      <c r="D263" s="10"/>
      <c r="E263" s="64">
        <f>+'20'!J263</f>
        <v>0</v>
      </c>
      <c r="F263" s="71"/>
      <c r="G263" s="46"/>
      <c r="H263" s="78"/>
      <c r="I263" s="76"/>
      <c r="J263" s="46"/>
      <c r="K263" s="72"/>
      <c r="L263" s="20"/>
      <c r="M263" s="65">
        <f t="shared" si="52"/>
        <v>0</v>
      </c>
      <c r="N263" s="17"/>
      <c r="O263" s="18"/>
      <c r="P263" s="23">
        <f t="shared" si="36"/>
        <v>0</v>
      </c>
      <c r="Q263" s="90"/>
      <c r="R263" s="43">
        <f t="shared" si="47"/>
        <v>0</v>
      </c>
    </row>
    <row r="264" spans="1:19" ht="25.5" x14ac:dyDescent="0.55000000000000004">
      <c r="A264" s="10"/>
      <c r="B264" s="10"/>
      <c r="C264" s="19"/>
      <c r="D264" s="10"/>
      <c r="E264" s="64">
        <f>+'20'!J264</f>
        <v>0</v>
      </c>
      <c r="F264" s="71"/>
      <c r="G264" s="46"/>
      <c r="H264" s="78"/>
      <c r="I264" s="76"/>
      <c r="J264" s="46"/>
      <c r="K264" s="72"/>
      <c r="L264" s="20"/>
      <c r="M264" s="65">
        <f t="shared" si="52"/>
        <v>0</v>
      </c>
      <c r="N264" s="17"/>
      <c r="O264" s="18"/>
      <c r="P264" s="23">
        <f t="shared" si="36"/>
        <v>0</v>
      </c>
      <c r="Q264" s="90"/>
      <c r="R264" s="43">
        <f t="shared" si="47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>
        <f t="shared" si="52"/>
        <v>0</v>
      </c>
      <c r="N265" s="17"/>
      <c r="O265" s="18"/>
      <c r="P265" s="23">
        <f t="shared" si="36"/>
        <v>0</v>
      </c>
      <c r="Q265" s="90"/>
      <c r="R265" s="43">
        <f t="shared" si="47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>
        <f t="shared" si="52"/>
        <v>0</v>
      </c>
      <c r="N266" s="17"/>
      <c r="O266" s="18"/>
      <c r="P266" s="23">
        <f t="shared" si="36"/>
        <v>0</v>
      </c>
      <c r="Q266" s="90"/>
      <c r="R266" s="43">
        <f t="shared" si="47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>
        <f t="shared" si="52"/>
        <v>0</v>
      </c>
      <c r="N267" s="17"/>
      <c r="O267" s="18"/>
      <c r="P267" s="23">
        <f t="shared" si="36"/>
        <v>0</v>
      </c>
      <c r="Q267" s="90"/>
      <c r="R267" s="43">
        <f t="shared" si="47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>
        <f t="shared" ref="M268" si="53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4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997.00000000000011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3015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7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340</v>
      </c>
      <c r="O273" s="2">
        <v>120</v>
      </c>
      <c r="P273" s="2">
        <v>170</v>
      </c>
      <c r="Q273" s="2">
        <v>50</v>
      </c>
    </row>
    <row r="274" spans="1:17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7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7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640</v>
      </c>
    </row>
    <row r="277" spans="1:17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2035</v>
      </c>
    </row>
    <row r="278" spans="1:17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2035</v>
      </c>
    </row>
    <row r="279" spans="1:17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7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7" x14ac:dyDescent="0.5">
      <c r="J281" s="2"/>
      <c r="L281" s="2"/>
    </row>
    <row r="282" spans="1:17" ht="25.5" x14ac:dyDescent="0.55000000000000004">
      <c r="J282" s="2"/>
      <c r="L282" s="73" t="s">
        <v>272</v>
      </c>
      <c r="M282" s="2" t="s">
        <v>307</v>
      </c>
    </row>
    <row r="283" spans="1:17" x14ac:dyDescent="0.5">
      <c r="J283" s="2"/>
      <c r="L283" s="2"/>
    </row>
    <row r="284" spans="1:17" x14ac:dyDescent="0.5">
      <c r="J284" s="2"/>
      <c r="L284" s="2"/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55"/>
  <sheetViews>
    <sheetView zoomScale="70" zoomScaleNormal="70" workbookViewId="0">
      <pane xSplit="10" ySplit="4" topLeftCell="K275" activePane="bottomRight" state="frozen"/>
      <selection activeCell="L263" sqref="L263"/>
      <selection pane="topRight" activeCell="L263" sqref="L263"/>
      <selection pane="bottomLeft" activeCell="L263" sqref="L263"/>
      <selection pane="bottomRight" activeCell="P287" sqref="P28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22</v>
      </c>
      <c r="F6" s="71">
        <v>10</v>
      </c>
      <c r="G6" s="46">
        <f t="shared" si="0"/>
        <v>32</v>
      </c>
      <c r="H6" s="78">
        <v>0</v>
      </c>
      <c r="I6" s="76">
        <v>0</v>
      </c>
      <c r="J6" s="46">
        <f t="shared" si="1"/>
        <v>32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4</v>
      </c>
      <c r="F16" s="71">
        <v>5</v>
      </c>
      <c r="G16" s="46">
        <f t="shared" si="0"/>
        <v>9</v>
      </c>
      <c r="H16" s="78">
        <v>0</v>
      </c>
      <c r="I16" s="76">
        <v>0</v>
      </c>
      <c r="J16" s="46">
        <f t="shared" si="1"/>
        <v>9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4</v>
      </c>
      <c r="F18" s="71">
        <v>5</v>
      </c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16</v>
      </c>
      <c r="F22" s="71">
        <v>5</v>
      </c>
      <c r="G22" s="46">
        <f t="shared" si="0"/>
        <v>21</v>
      </c>
      <c r="H22" s="78">
        <v>0</v>
      </c>
      <c r="I22" s="76">
        <v>0</v>
      </c>
      <c r="J22" s="46">
        <f t="shared" si="1"/>
        <v>19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2">
        <f t="shared" si="3"/>
        <v>150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11</v>
      </c>
      <c r="F24" s="71">
        <v>5</v>
      </c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14</v>
      </c>
      <c r="F28" s="71">
        <v>5</v>
      </c>
      <c r="G28" s="46">
        <f t="shared" si="5"/>
        <v>19</v>
      </c>
      <c r="H28" s="78">
        <v>0</v>
      </c>
      <c r="I28" s="76">
        <v>0</v>
      </c>
      <c r="J28" s="46">
        <f t="shared" si="6"/>
        <v>16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100</v>
      </c>
      <c r="P28" s="122">
        <f t="shared" si="3"/>
        <v>200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6</v>
      </c>
      <c r="F29" s="71"/>
      <c r="G29" s="46">
        <f t="shared" si="5"/>
        <v>6</v>
      </c>
      <c r="H29" s="78">
        <v>0</v>
      </c>
      <c r="I29" s="76">
        <v>0</v>
      </c>
      <c r="J29" s="46">
        <f t="shared" si="6"/>
        <v>6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17</v>
      </c>
      <c r="F31" s="71">
        <v>5</v>
      </c>
      <c r="G31" s="46">
        <f t="shared" si="5"/>
        <v>22</v>
      </c>
      <c r="H31" s="78">
        <v>0</v>
      </c>
      <c r="I31" s="76">
        <v>0</v>
      </c>
      <c r="J31" s="46">
        <f t="shared" si="6"/>
        <v>21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11</v>
      </c>
      <c r="F39" s="71">
        <v>10</v>
      </c>
      <c r="G39" s="46">
        <f t="shared" si="5"/>
        <v>21</v>
      </c>
      <c r="H39" s="78">
        <v>0</v>
      </c>
      <c r="I39" s="76">
        <v>0</v>
      </c>
      <c r="J39" s="46">
        <f t="shared" si="6"/>
        <v>19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8</v>
      </c>
      <c r="F40" s="71">
        <v>5</v>
      </c>
      <c r="G40" s="46">
        <f t="shared" si="5"/>
        <v>13</v>
      </c>
      <c r="H40" s="78">
        <v>0</v>
      </c>
      <c r="I40" s="76">
        <v>0</v>
      </c>
      <c r="J40" s="46">
        <f t="shared" si="6"/>
        <v>11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0</v>
      </c>
      <c r="K41" s="72">
        <v>5</v>
      </c>
      <c r="L41" s="15">
        <v>50</v>
      </c>
      <c r="M41" s="65">
        <f t="shared" si="2"/>
        <v>250</v>
      </c>
      <c r="N41" s="17" t="s">
        <v>16</v>
      </c>
      <c r="O41" s="18">
        <v>125</v>
      </c>
      <c r="P41" s="122">
        <f t="shared" si="3"/>
        <v>125</v>
      </c>
      <c r="Q41" s="90">
        <v>15.42</v>
      </c>
      <c r="R41" s="43">
        <f t="shared" si="4"/>
        <v>77.099999999999994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3</v>
      </c>
      <c r="F80" s="71">
        <v>3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3</v>
      </c>
      <c r="F81" s="71">
        <v>3</v>
      </c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17</v>
      </c>
      <c r="F110" s="71"/>
      <c r="G110" s="46">
        <f t="shared" si="20"/>
        <v>17</v>
      </c>
      <c r="H110" s="78">
        <v>0</v>
      </c>
      <c r="I110" s="76">
        <v>0</v>
      </c>
      <c r="J110" s="46">
        <f t="shared" si="21"/>
        <v>16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1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>
        <v>300</v>
      </c>
      <c r="P111" s="122">
        <f t="shared" si="7"/>
        <v>200</v>
      </c>
      <c r="Q111" s="90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12</v>
      </c>
      <c r="F115" s="71">
        <v>10</v>
      </c>
      <c r="G115" s="46">
        <f t="shared" si="20"/>
        <v>22</v>
      </c>
      <c r="H115" s="78">
        <v>0</v>
      </c>
      <c r="I115" s="76">
        <v>0</v>
      </c>
      <c r="J115" s="46">
        <f t="shared" si="21"/>
        <v>20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3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>
        <v>25</v>
      </c>
      <c r="P125" s="122">
        <f t="shared" si="7"/>
        <v>25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2</v>
      </c>
      <c r="F131" s="71">
        <v>5</v>
      </c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8</v>
      </c>
      <c r="F133" s="71">
        <v>4</v>
      </c>
      <c r="G133" s="46">
        <f t="shared" si="20"/>
        <v>12</v>
      </c>
      <c r="H133" s="78">
        <v>0</v>
      </c>
      <c r="I133" s="76">
        <v>0</v>
      </c>
      <c r="J133" s="46">
        <f t="shared" si="21"/>
        <v>12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4</v>
      </c>
      <c r="F193" s="71">
        <v>2</v>
      </c>
      <c r="G193" s="46">
        <f t="shared" si="28"/>
        <v>6</v>
      </c>
      <c r="H193" s="78">
        <v>0</v>
      </c>
      <c r="I193" s="76">
        <v>0</v>
      </c>
      <c r="J193" s="46">
        <f t="shared" si="29"/>
        <v>6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>
        <v>5</v>
      </c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24</v>
      </c>
      <c r="F198" s="71"/>
      <c r="G198" s="46">
        <f t="shared" si="28"/>
        <v>24</v>
      </c>
      <c r="H198" s="78">
        <v>0</v>
      </c>
      <c r="I198" s="76">
        <v>0</v>
      </c>
      <c r="J198" s="46">
        <f t="shared" si="29"/>
        <v>24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69</v>
      </c>
      <c r="F216" s="71"/>
      <c r="G216" s="46">
        <f t="shared" si="28"/>
        <v>69</v>
      </c>
      <c r="H216" s="78">
        <v>0</v>
      </c>
      <c r="I216" s="76">
        <v>0</v>
      </c>
      <c r="J216" s="46">
        <f t="shared" si="29"/>
        <v>68</v>
      </c>
      <c r="K216" s="72">
        <v>1</v>
      </c>
      <c r="L216" s="20">
        <v>10</v>
      </c>
      <c r="M216" s="65">
        <f t="shared" si="32"/>
        <v>10</v>
      </c>
      <c r="N216" s="17" t="s">
        <v>16</v>
      </c>
      <c r="O216" s="18"/>
      <c r="P216" s="122">
        <f t="shared" si="36"/>
        <v>10</v>
      </c>
      <c r="Q216" s="90">
        <v>9</v>
      </c>
      <c r="R216" s="43">
        <f t="shared" si="33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1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4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>
        <v>25</v>
      </c>
      <c r="P248" s="122">
        <f t="shared" si="36"/>
        <v>25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3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+'21'!J252</f>
        <v>0</v>
      </c>
      <c r="F252" s="71"/>
      <c r="G252" s="46"/>
      <c r="H252" s="78"/>
      <c r="I252" s="76"/>
      <c r="J252" s="46">
        <f t="shared" si="41"/>
        <v>0</v>
      </c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+'21'!J253</f>
        <v>0</v>
      </c>
      <c r="F253" s="71"/>
      <c r="G253" s="46"/>
      <c r="H253" s="78"/>
      <c r="I253" s="76"/>
      <c r="J253" s="46">
        <f t="shared" si="41"/>
        <v>0</v>
      </c>
      <c r="K253" s="72"/>
      <c r="L253" s="20">
        <v>27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+'21'!J254</f>
        <v>0</v>
      </c>
      <c r="F254" s="71"/>
      <c r="G254" s="46">
        <f t="shared" ref="G254:G265" si="48">E254+F254</f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60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+'21'!J255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60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+'21'!J256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60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>
        <v>20059085</v>
      </c>
      <c r="C257" s="19" t="s">
        <v>1437</v>
      </c>
      <c r="D257" s="10" t="s">
        <v>434</v>
      </c>
      <c r="E257" s="64">
        <f>+'21'!J257</f>
        <v>0</v>
      </c>
      <c r="F257" s="71"/>
      <c r="G257" s="46">
        <f t="shared" si="48"/>
        <v>0</v>
      </c>
      <c r="H257" s="78">
        <v>0</v>
      </c>
      <c r="I257" s="76">
        <v>0</v>
      </c>
      <c r="J257" s="46">
        <f t="shared" ref="J257:J265" si="49">+G257-H257-K257-I257</f>
        <v>0</v>
      </c>
      <c r="K257" s="72"/>
      <c r="L257" s="20">
        <v>10</v>
      </c>
      <c r="M257" s="65">
        <f t="shared" si="32"/>
        <v>0</v>
      </c>
      <c r="N257" s="17" t="s">
        <v>16</v>
      </c>
      <c r="O257" s="18"/>
      <c r="P257" s="23">
        <f t="shared" si="36"/>
        <v>0</v>
      </c>
      <c r="Q257" s="90"/>
      <c r="R257" s="43"/>
    </row>
    <row r="258" spans="1:19" ht="25.5" x14ac:dyDescent="0.55000000000000004">
      <c r="A258" s="10"/>
      <c r="B258" s="10">
        <v>3000000</v>
      </c>
      <c r="C258" s="19" t="s">
        <v>1438</v>
      </c>
      <c r="D258" s="10" t="s">
        <v>434</v>
      </c>
      <c r="E258" s="64">
        <f>+'21'!J258</f>
        <v>1</v>
      </c>
      <c r="F258" s="71"/>
      <c r="G258" s="46">
        <f t="shared" si="48"/>
        <v>1</v>
      </c>
      <c r="H258" s="78">
        <v>0</v>
      </c>
      <c r="I258" s="76">
        <v>0</v>
      </c>
      <c r="J258" s="46">
        <f t="shared" si="49"/>
        <v>0</v>
      </c>
      <c r="K258" s="72">
        <v>1</v>
      </c>
      <c r="L258" s="20">
        <v>29</v>
      </c>
      <c r="M258" s="65">
        <f t="shared" si="32"/>
        <v>29</v>
      </c>
      <c r="N258" s="17" t="s">
        <v>16</v>
      </c>
      <c r="O258" s="18"/>
      <c r="P258" s="122">
        <f t="shared" si="36"/>
        <v>29</v>
      </c>
      <c r="Q258" s="90"/>
      <c r="R258" s="43"/>
    </row>
    <row r="259" spans="1:19" ht="25.5" x14ac:dyDescent="0.55000000000000004">
      <c r="A259" s="10"/>
      <c r="B259" s="10">
        <v>3000001</v>
      </c>
      <c r="C259" s="19" t="s">
        <v>1439</v>
      </c>
      <c r="D259" s="10" t="s">
        <v>434</v>
      </c>
      <c r="E259" s="64">
        <f>+'21'!J259</f>
        <v>0</v>
      </c>
      <c r="F259" s="71"/>
      <c r="G259" s="46">
        <f t="shared" si="48"/>
        <v>0</v>
      </c>
      <c r="H259" s="78">
        <v>0</v>
      </c>
      <c r="I259" s="76">
        <v>0</v>
      </c>
      <c r="J259" s="46">
        <f t="shared" si="49"/>
        <v>0</v>
      </c>
      <c r="K259" s="72"/>
      <c r="L259" s="20">
        <v>29</v>
      </c>
      <c r="M259" s="65">
        <f t="shared" si="32"/>
        <v>0</v>
      </c>
      <c r="N259" s="17" t="s">
        <v>16</v>
      </c>
      <c r="O259" s="18"/>
      <c r="P259" s="23">
        <f t="shared" si="36"/>
        <v>0</v>
      </c>
      <c r="Q259" s="90"/>
      <c r="R259" s="43"/>
    </row>
    <row r="260" spans="1:19" ht="25.5" x14ac:dyDescent="0.55000000000000004">
      <c r="A260" s="10"/>
      <c r="B260" s="10">
        <v>3000002</v>
      </c>
      <c r="C260" s="19" t="s">
        <v>1440</v>
      </c>
      <c r="D260" s="10" t="s">
        <v>434</v>
      </c>
      <c r="E260" s="64">
        <f>+'21'!J260</f>
        <v>1</v>
      </c>
      <c r="F260" s="71"/>
      <c r="G260" s="46">
        <f t="shared" si="48"/>
        <v>1</v>
      </c>
      <c r="H260" s="78">
        <v>0</v>
      </c>
      <c r="I260" s="76">
        <v>0</v>
      </c>
      <c r="J260" s="46">
        <f t="shared" si="49"/>
        <v>1</v>
      </c>
      <c r="K260" s="72"/>
      <c r="L260" s="20">
        <v>29</v>
      </c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ref="R260" si="50">+K260*Q260</f>
        <v>0</v>
      </c>
    </row>
    <row r="261" spans="1:19" ht="25.5" x14ac:dyDescent="0.55000000000000004">
      <c r="A261" s="10"/>
      <c r="B261" s="10">
        <v>3000003</v>
      </c>
      <c r="C261" s="19" t="s">
        <v>1441</v>
      </c>
      <c r="D261" s="10" t="s">
        <v>434</v>
      </c>
      <c r="E261" s="64">
        <f>+'21'!J261</f>
        <v>1</v>
      </c>
      <c r="F261" s="71"/>
      <c r="G261" s="46">
        <f t="shared" si="48"/>
        <v>1</v>
      </c>
      <c r="H261" s="78">
        <v>0</v>
      </c>
      <c r="I261" s="76">
        <v>0</v>
      </c>
      <c r="J261" s="46">
        <f t="shared" si="49"/>
        <v>1</v>
      </c>
      <c r="K261" s="72"/>
      <c r="L261" s="20">
        <v>29</v>
      </c>
      <c r="M261" s="65">
        <f t="shared" si="32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>
        <v>3000003</v>
      </c>
      <c r="C262" s="19" t="s">
        <v>1442</v>
      </c>
      <c r="D262" s="10" t="s">
        <v>434</v>
      </c>
      <c r="E262" s="64">
        <f>+'21'!J262</f>
        <v>0</v>
      </c>
      <c r="F262" s="71"/>
      <c r="G262" s="46">
        <f t="shared" si="48"/>
        <v>0</v>
      </c>
      <c r="H262" s="78">
        <v>0</v>
      </c>
      <c r="I262" s="76">
        <v>0</v>
      </c>
      <c r="J262" s="46">
        <f t="shared" si="49"/>
        <v>0</v>
      </c>
      <c r="K262" s="72"/>
      <c r="L262" s="20">
        <v>29</v>
      </c>
      <c r="M262" s="65">
        <f t="shared" ref="M262:M267" si="51">+L262*K262</f>
        <v>0</v>
      </c>
      <c r="N262" s="17" t="s">
        <v>16</v>
      </c>
      <c r="O262" s="18"/>
      <c r="P262" s="23">
        <f t="shared" si="36"/>
        <v>0</v>
      </c>
      <c r="Q262" s="90"/>
      <c r="R262" s="43"/>
    </row>
    <row r="263" spans="1:19" ht="25.5" x14ac:dyDescent="0.55000000000000004">
      <c r="A263" s="10"/>
      <c r="B263" s="10"/>
      <c r="C263" s="19"/>
      <c r="D263" s="10"/>
      <c r="E263" s="64">
        <f>+'21'!J263</f>
        <v>0</v>
      </c>
      <c r="F263" s="71"/>
      <c r="G263" s="46"/>
      <c r="H263" s="78"/>
      <c r="I263" s="76"/>
      <c r="J263" s="46">
        <f t="shared" si="49"/>
        <v>0</v>
      </c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>
        <f>+'21'!J264</f>
        <v>0</v>
      </c>
      <c r="F264" s="71"/>
      <c r="G264" s="46">
        <f t="shared" si="48"/>
        <v>0</v>
      </c>
      <c r="H264" s="78">
        <v>0</v>
      </c>
      <c r="I264" s="76">
        <v>0</v>
      </c>
      <c r="J264" s="46">
        <f t="shared" si="49"/>
        <v>0</v>
      </c>
      <c r="K264" s="72"/>
      <c r="L264" s="20"/>
      <c r="M264" s="65">
        <f t="shared" si="51"/>
        <v>0</v>
      </c>
      <c r="N264" s="17" t="s">
        <v>16</v>
      </c>
      <c r="O264" s="18"/>
      <c r="P264" s="23">
        <f t="shared" si="36"/>
        <v>0</v>
      </c>
      <c r="Q264" s="90"/>
      <c r="R264" s="43"/>
    </row>
    <row r="265" spans="1:19" ht="25.5" x14ac:dyDescent="0.55000000000000004">
      <c r="A265" s="10"/>
      <c r="B265" s="10"/>
      <c r="C265" s="19"/>
      <c r="D265" s="10"/>
      <c r="E265" s="64">
        <f>+'21'!J265</f>
        <v>0</v>
      </c>
      <c r="F265" s="71"/>
      <c r="G265" s="46">
        <f t="shared" si="48"/>
        <v>0</v>
      </c>
      <c r="H265" s="78">
        <v>0</v>
      </c>
      <c r="I265" s="76">
        <v>0</v>
      </c>
      <c r="J265" s="46">
        <f t="shared" si="49"/>
        <v>0</v>
      </c>
      <c r="K265" s="72"/>
      <c r="L265" s="20"/>
      <c r="M265" s="65">
        <f t="shared" si="51"/>
        <v>0</v>
      </c>
      <c r="N265" s="17" t="s">
        <v>16</v>
      </c>
      <c r="O265" s="18"/>
      <c r="P265" s="23">
        <f t="shared" si="36"/>
        <v>0</v>
      </c>
      <c r="Q265" s="90"/>
      <c r="R265" s="43"/>
    </row>
    <row r="266" spans="1:19" ht="25.5" x14ac:dyDescent="0.55000000000000004">
      <c r="A266" s="10"/>
      <c r="B266" s="10"/>
      <c r="C266" s="19"/>
      <c r="D266" s="10"/>
      <c r="E266" s="64">
        <f>+'21'!J266</f>
        <v>0</v>
      </c>
      <c r="F266" s="71"/>
      <c r="G266" s="46"/>
      <c r="H266" s="78"/>
      <c r="I266" s="76">
        <v>0</v>
      </c>
      <c r="J266" s="46"/>
      <c r="K266" s="72"/>
      <c r="L266" s="20"/>
      <c r="M266" s="65">
        <f t="shared" si="51"/>
        <v>0</v>
      </c>
      <c r="N266" s="17" t="s">
        <v>16</v>
      </c>
      <c r="O266" s="18"/>
      <c r="P266" s="23">
        <f t="shared" si="36"/>
        <v>0</v>
      </c>
      <c r="Q266" s="90"/>
      <c r="R266" s="43"/>
    </row>
    <row r="267" spans="1:19" ht="25.5" x14ac:dyDescent="0.55000000000000004">
      <c r="A267" s="10"/>
      <c r="B267" s="10"/>
      <c r="C267" s="19"/>
      <c r="D267" s="10"/>
      <c r="E267" s="64">
        <f>+'21'!J267</f>
        <v>0</v>
      </c>
      <c r="F267" s="71"/>
      <c r="G267" s="46"/>
      <c r="H267" s="78"/>
      <c r="I267" s="76"/>
      <c r="J267" s="46"/>
      <c r="K267" s="72"/>
      <c r="L267" s="20"/>
      <c r="M267" s="65">
        <f t="shared" si="51"/>
        <v>0</v>
      </c>
      <c r="N267" s="17" t="s">
        <v>16</v>
      </c>
      <c r="O267" s="18"/>
      <c r="P267" s="23">
        <f t="shared" si="36"/>
        <v>0</v>
      </c>
      <c r="Q267" s="90"/>
      <c r="R267" s="43"/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>
        <f t="shared" ref="M268" si="52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3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570.16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2029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8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565</v>
      </c>
      <c r="O273" s="2">
        <v>120</v>
      </c>
      <c r="P273" s="2">
        <v>120</v>
      </c>
      <c r="Q273" s="2">
        <v>200</v>
      </c>
      <c r="R273" s="2">
        <v>125</v>
      </c>
    </row>
    <row r="274" spans="1:18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8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8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775</v>
      </c>
    </row>
    <row r="277" spans="1:18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689</v>
      </c>
    </row>
    <row r="278" spans="1:18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689</v>
      </c>
    </row>
    <row r="279" spans="1:18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8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8" x14ac:dyDescent="0.5">
      <c r="J281" s="2"/>
      <c r="L281" s="2"/>
    </row>
    <row r="282" spans="1:18" ht="25.5" x14ac:dyDescent="0.55000000000000004">
      <c r="J282" s="2"/>
      <c r="L282" s="73" t="s">
        <v>272</v>
      </c>
      <c r="M282" s="2" t="s">
        <v>307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I265" sqref="I265"/>
      <selection pane="topRight" activeCell="I265" sqref="I265"/>
      <selection pane="bottomLeft" activeCell="I265" sqref="I265"/>
      <selection pane="bottomRight" activeCell="Q279" sqref="Q2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27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150</v>
      </c>
      <c r="P6" s="122">
        <f t="shared" ref="P6:P69" si="3">SUM(M6-O6)</f>
        <v>350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>
        <v>1</v>
      </c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9</v>
      </c>
      <c r="F16" s="71"/>
      <c r="G16" s="46">
        <f t="shared" si="0"/>
        <v>9</v>
      </c>
      <c r="H16" s="78">
        <v>0</v>
      </c>
      <c r="I16" s="76">
        <v>0</v>
      </c>
      <c r="J16" s="46">
        <f t="shared" si="1"/>
        <v>9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6</v>
      </c>
      <c r="F29" s="71"/>
      <c r="G29" s="46">
        <f t="shared" si="5"/>
        <v>6</v>
      </c>
      <c r="H29" s="78">
        <v>0</v>
      </c>
      <c r="I29" s="76">
        <v>0</v>
      </c>
      <c r="J29" s="46">
        <f t="shared" si="6"/>
        <v>6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14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300</v>
      </c>
      <c r="P31" s="122">
        <f t="shared" si="3"/>
        <v>400</v>
      </c>
      <c r="Q31" s="121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19</v>
      </c>
      <c r="F39" s="71"/>
      <c r="G39" s="46">
        <f t="shared" si="5"/>
        <v>19</v>
      </c>
      <c r="H39" s="78">
        <v>0</v>
      </c>
      <c r="I39" s="76">
        <v>0</v>
      </c>
      <c r="J39" s="46">
        <f t="shared" si="6"/>
        <v>18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16</v>
      </c>
      <c r="F110" s="71"/>
      <c r="G110" s="46">
        <f t="shared" si="20"/>
        <v>16</v>
      </c>
      <c r="H110" s="78">
        <v>0</v>
      </c>
      <c r="I110" s="76">
        <v>0</v>
      </c>
      <c r="J110" s="46">
        <f t="shared" si="21"/>
        <v>15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1</v>
      </c>
      <c r="F111" s="71"/>
      <c r="G111" s="46">
        <f t="shared" si="20"/>
        <v>1</v>
      </c>
      <c r="H111" s="78">
        <v>0</v>
      </c>
      <c r="I111" s="76">
        <v>0</v>
      </c>
      <c r="J111" s="46">
        <f t="shared" si="21"/>
        <v>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5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2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12</v>
      </c>
      <c r="F133" s="71"/>
      <c r="G133" s="46">
        <f t="shared" si="20"/>
        <v>12</v>
      </c>
      <c r="H133" s="78">
        <v>0</v>
      </c>
      <c r="I133" s="76">
        <v>0</v>
      </c>
      <c r="J133" s="46">
        <f t="shared" si="21"/>
        <v>12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6</v>
      </c>
      <c r="F193" s="71"/>
      <c r="G193" s="46">
        <f t="shared" si="28"/>
        <v>6</v>
      </c>
      <c r="H193" s="78">
        <v>0</v>
      </c>
      <c r="I193" s="76">
        <v>0</v>
      </c>
      <c r="J193" s="46">
        <f t="shared" si="29"/>
        <v>6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24</v>
      </c>
      <c r="F198" s="71"/>
      <c r="G198" s="46">
        <f t="shared" si="28"/>
        <v>24</v>
      </c>
      <c r="H198" s="78">
        <v>0</v>
      </c>
      <c r="I198" s="76">
        <v>0</v>
      </c>
      <c r="J198" s="46">
        <f t="shared" si="29"/>
        <v>24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68</v>
      </c>
      <c r="F216" s="71"/>
      <c r="G216" s="46">
        <f t="shared" si="28"/>
        <v>68</v>
      </c>
      <c r="H216" s="78">
        <v>0</v>
      </c>
      <c r="I216" s="76">
        <v>0</v>
      </c>
      <c r="J216" s="46">
        <f t="shared" si="29"/>
        <v>68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1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3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/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1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+'22'!J251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+'22'!J252</f>
        <v>0</v>
      </c>
      <c r="F252" s="71"/>
      <c r="G252" s="46"/>
      <c r="H252" s="78"/>
      <c r="I252" s="76"/>
      <c r="J252" s="46"/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+'22'!J253</f>
        <v>0</v>
      </c>
      <c r="F253" s="71"/>
      <c r="G253" s="46"/>
      <c r="H253" s="78"/>
      <c r="I253" s="76"/>
      <c r="J253" s="46"/>
      <c r="K253" s="72"/>
      <c r="L253" s="20">
        <v>27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+'22'!J254</f>
        <v>0</v>
      </c>
      <c r="F254" s="71"/>
      <c r="G254" s="46">
        <f t="shared" ref="G254:G261" si="49">E254+F254</f>
        <v>0</v>
      </c>
      <c r="H254" s="78">
        <v>0</v>
      </c>
      <c r="I254" s="76">
        <v>0</v>
      </c>
      <c r="J254" s="46">
        <f t="shared" ref="J254:J265" si="50">+G254-H254-K254-I254</f>
        <v>0</v>
      </c>
      <c r="K254" s="72"/>
      <c r="L254" s="20">
        <v>60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+'22'!J255</f>
        <v>0</v>
      </c>
      <c r="F255" s="71"/>
      <c r="G255" s="46">
        <f t="shared" si="49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60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+'22'!J256</f>
        <v>0</v>
      </c>
      <c r="F256" s="71"/>
      <c r="G256" s="46">
        <f t="shared" si="49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60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>
        <v>20059085</v>
      </c>
      <c r="C257" s="19" t="s">
        <v>1437</v>
      </c>
      <c r="D257" s="10" t="s">
        <v>434</v>
      </c>
      <c r="E257" s="64">
        <f>+'22'!J257</f>
        <v>0</v>
      </c>
      <c r="F257" s="71"/>
      <c r="G257" s="46">
        <f t="shared" si="49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10</v>
      </c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>
        <v>3000000</v>
      </c>
      <c r="C258" s="19" t="s">
        <v>1438</v>
      </c>
      <c r="D258" s="10" t="s">
        <v>434</v>
      </c>
      <c r="E258" s="64">
        <f>+'22'!J258</f>
        <v>0</v>
      </c>
      <c r="F258" s="71"/>
      <c r="G258" s="46">
        <f t="shared" si="49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29</v>
      </c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>
        <v>3000001</v>
      </c>
      <c r="C259" s="19" t="s">
        <v>1439</v>
      </c>
      <c r="D259" s="10" t="s">
        <v>434</v>
      </c>
      <c r="E259" s="64">
        <f>+'22'!J259</f>
        <v>0</v>
      </c>
      <c r="F259" s="71"/>
      <c r="G259" s="46">
        <f t="shared" si="49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29</v>
      </c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>
        <v>3000002</v>
      </c>
      <c r="C260" s="19" t="s">
        <v>1440</v>
      </c>
      <c r="D260" s="10" t="s">
        <v>434</v>
      </c>
      <c r="E260" s="64">
        <f>+'22'!J260</f>
        <v>1</v>
      </c>
      <c r="F260" s="71"/>
      <c r="G260" s="46">
        <f t="shared" si="49"/>
        <v>1</v>
      </c>
      <c r="H260" s="78">
        <v>0</v>
      </c>
      <c r="I260" s="76">
        <v>0</v>
      </c>
      <c r="J260" s="46">
        <f t="shared" si="50"/>
        <v>0</v>
      </c>
      <c r="K260" s="72">
        <v>1</v>
      </c>
      <c r="L260" s="20">
        <v>29</v>
      </c>
      <c r="M260" s="65">
        <f t="shared" ref="M260" si="51">+L260*K260</f>
        <v>29</v>
      </c>
      <c r="N260" s="17" t="s">
        <v>16</v>
      </c>
      <c r="O260" s="18"/>
      <c r="P260" s="122">
        <f t="shared" si="36"/>
        <v>29</v>
      </c>
      <c r="Q260" s="90"/>
      <c r="R260" s="43">
        <f t="shared" ref="R260" si="52">+K260*Q260</f>
        <v>0</v>
      </c>
    </row>
    <row r="261" spans="1:19" ht="25.5" x14ac:dyDescent="0.55000000000000004">
      <c r="A261" s="10"/>
      <c r="B261" s="10">
        <v>3000003</v>
      </c>
      <c r="C261" s="19" t="s">
        <v>1441</v>
      </c>
      <c r="D261" s="10" t="s">
        <v>434</v>
      </c>
      <c r="E261" s="64">
        <f>+'22'!J261</f>
        <v>1</v>
      </c>
      <c r="F261" s="71"/>
      <c r="G261" s="46">
        <f t="shared" si="49"/>
        <v>1</v>
      </c>
      <c r="H261" s="78">
        <v>0</v>
      </c>
      <c r="I261" s="76">
        <v>0</v>
      </c>
      <c r="J261" s="46">
        <f t="shared" si="50"/>
        <v>0</v>
      </c>
      <c r="K261" s="72">
        <v>1</v>
      </c>
      <c r="L261" s="20">
        <v>29</v>
      </c>
      <c r="M261" s="65">
        <f t="shared" si="32"/>
        <v>29</v>
      </c>
      <c r="N261" s="17" t="s">
        <v>16</v>
      </c>
      <c r="O261" s="18"/>
      <c r="P261" s="122">
        <f t="shared" si="36"/>
        <v>29</v>
      </c>
      <c r="Q261" s="90"/>
      <c r="R261" s="43">
        <f t="shared" si="33"/>
        <v>0</v>
      </c>
    </row>
    <row r="262" spans="1:19" ht="25.5" x14ac:dyDescent="0.55000000000000004">
      <c r="A262" s="10"/>
      <c r="B262" s="10">
        <v>3000003</v>
      </c>
      <c r="C262" s="19" t="s">
        <v>1442</v>
      </c>
      <c r="D262" s="10" t="s">
        <v>434</v>
      </c>
      <c r="E262" s="64">
        <f>+'22'!J262</f>
        <v>0</v>
      </c>
      <c r="F262" s="71"/>
      <c r="G262" s="46">
        <f t="shared" ref="G262" si="53">E262+F262</f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29</v>
      </c>
      <c r="M262" s="65"/>
      <c r="N262" s="17"/>
      <c r="O262" s="18"/>
      <c r="P262" s="23"/>
      <c r="Q262" s="90"/>
      <c r="R262" s="43"/>
    </row>
    <row r="263" spans="1:19" ht="25.5" x14ac:dyDescent="0.55000000000000004">
      <c r="A263" s="10"/>
      <c r="B263" s="10"/>
      <c r="C263" s="19"/>
      <c r="D263" s="10"/>
      <c r="E263" s="64">
        <f>+'22'!J263</f>
        <v>0</v>
      </c>
      <c r="F263" s="71"/>
      <c r="G263" s="46"/>
      <c r="H263" s="78"/>
      <c r="I263" s="76"/>
      <c r="J263" s="46">
        <f t="shared" si="50"/>
        <v>0</v>
      </c>
      <c r="K263" s="72"/>
      <c r="L263" s="20"/>
      <c r="M263" s="65"/>
      <c r="N263" s="17"/>
      <c r="O263" s="18"/>
      <c r="P263" s="23"/>
      <c r="Q263" s="90"/>
      <c r="R263" s="43"/>
    </row>
    <row r="264" spans="1:19" ht="25.5" x14ac:dyDescent="0.55000000000000004">
      <c r="A264" s="10"/>
      <c r="B264" s="10"/>
      <c r="C264" s="19"/>
      <c r="D264" s="10"/>
      <c r="E264" s="64">
        <f>+'22'!J264</f>
        <v>0</v>
      </c>
      <c r="F264" s="71"/>
      <c r="G264" s="46"/>
      <c r="H264" s="78"/>
      <c r="I264" s="76"/>
      <c r="J264" s="46">
        <f t="shared" si="50"/>
        <v>0</v>
      </c>
      <c r="K264" s="72"/>
      <c r="L264" s="20"/>
      <c r="M264" s="65"/>
      <c r="N264" s="17"/>
      <c r="O264" s="18"/>
      <c r="P264" s="23"/>
      <c r="Q264" s="90"/>
      <c r="R264" s="43"/>
    </row>
    <row r="265" spans="1:19" ht="25.5" x14ac:dyDescent="0.55000000000000004">
      <c r="A265" s="10"/>
      <c r="B265" s="10"/>
      <c r="C265" s="19"/>
      <c r="D265" s="10"/>
      <c r="E265" s="64">
        <f>+'22'!J265</f>
        <v>0</v>
      </c>
      <c r="F265" s="71"/>
      <c r="G265" s="46"/>
      <c r="H265" s="78"/>
      <c r="I265" s="76"/>
      <c r="J265" s="46">
        <f t="shared" si="50"/>
        <v>0</v>
      </c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>
        <f>+'22'!J266</f>
        <v>0</v>
      </c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9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>
        <f t="shared" ref="M268" si="54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5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660.24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2093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7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715</v>
      </c>
      <c r="O273" s="2">
        <v>550</v>
      </c>
      <c r="P273" s="2">
        <v>50</v>
      </c>
      <c r="Q273" s="2">
        <v>115</v>
      </c>
    </row>
    <row r="274" spans="1:17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7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7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550</v>
      </c>
    </row>
    <row r="277" spans="1:17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828</v>
      </c>
    </row>
    <row r="278" spans="1:17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828</v>
      </c>
    </row>
    <row r="279" spans="1:17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7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7" x14ac:dyDescent="0.5">
      <c r="J281" s="2"/>
      <c r="L281" s="2"/>
    </row>
    <row r="282" spans="1:17" ht="25.5" x14ac:dyDescent="0.55000000000000004">
      <c r="J282" s="2"/>
      <c r="L282" s="73" t="s">
        <v>272</v>
      </c>
      <c r="M282" s="2" t="s">
        <v>307</v>
      </c>
    </row>
    <row r="283" spans="1:17" x14ac:dyDescent="0.5">
      <c r="J283" s="2"/>
      <c r="L283" s="2"/>
    </row>
    <row r="284" spans="1:17" x14ac:dyDescent="0.5">
      <c r="J284" s="2"/>
      <c r="L284" s="2"/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U355"/>
  <sheetViews>
    <sheetView zoomScale="70" zoomScaleNormal="70" workbookViewId="0">
      <pane xSplit="10" ySplit="4" topLeftCell="M5" activePane="bottomRight" state="frozen"/>
      <selection activeCell="I265" sqref="I265"/>
      <selection pane="topRight" activeCell="I265" sqref="I265"/>
      <selection pane="bottomLeft" activeCell="I265" sqref="I265"/>
      <selection pane="bottomRight" activeCell="U14" sqref="U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9</v>
      </c>
      <c r="F16" s="71"/>
      <c r="G16" s="46">
        <f t="shared" si="0"/>
        <v>9</v>
      </c>
      <c r="H16" s="78">
        <v>0</v>
      </c>
      <c r="I16" s="76">
        <v>0</v>
      </c>
      <c r="J16" s="46">
        <f t="shared" si="1"/>
        <v>9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6</v>
      </c>
      <c r="F29" s="71"/>
      <c r="G29" s="46">
        <f t="shared" si="5"/>
        <v>6</v>
      </c>
      <c r="H29" s="78">
        <v>0</v>
      </c>
      <c r="I29" s="76">
        <v>0</v>
      </c>
      <c r="J29" s="46">
        <f t="shared" si="6"/>
        <v>5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50</v>
      </c>
      <c r="P29" s="122">
        <f t="shared" si="3"/>
        <v>50</v>
      </c>
      <c r="Q29" s="121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18</v>
      </c>
      <c r="F39" s="71"/>
      <c r="G39" s="46">
        <f t="shared" si="5"/>
        <v>18</v>
      </c>
      <c r="H39" s="78">
        <v>0</v>
      </c>
      <c r="I39" s="76">
        <v>0</v>
      </c>
      <c r="J39" s="46">
        <f t="shared" si="6"/>
        <v>18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10</v>
      </c>
      <c r="P74" s="122">
        <f t="shared" si="7"/>
        <v>90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15</v>
      </c>
      <c r="F110" s="71"/>
      <c r="G110" s="46">
        <f t="shared" si="20"/>
        <v>15</v>
      </c>
      <c r="H110" s="78">
        <v>0</v>
      </c>
      <c r="I110" s="76">
        <v>0</v>
      </c>
      <c r="J110" s="46">
        <f t="shared" si="21"/>
        <v>12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>
        <v>120</v>
      </c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1</v>
      </c>
      <c r="F111" s="71"/>
      <c r="G111" s="46">
        <f t="shared" si="20"/>
        <v>1</v>
      </c>
      <c r="H111" s="78">
        <v>0</v>
      </c>
      <c r="I111" s="76">
        <v>0</v>
      </c>
      <c r="J111" s="46">
        <f t="shared" si="21"/>
        <v>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19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12</v>
      </c>
      <c r="F133" s="71"/>
      <c r="G133" s="46">
        <f t="shared" si="20"/>
        <v>12</v>
      </c>
      <c r="H133" s="78">
        <v>0</v>
      </c>
      <c r="I133" s="76">
        <v>0</v>
      </c>
      <c r="J133" s="46">
        <f t="shared" si="21"/>
        <v>10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6</v>
      </c>
      <c r="F193" s="71"/>
      <c r="G193" s="46">
        <f t="shared" si="28"/>
        <v>6</v>
      </c>
      <c r="H193" s="78">
        <v>0</v>
      </c>
      <c r="I193" s="76">
        <v>0</v>
      </c>
      <c r="J193" s="46">
        <f t="shared" si="29"/>
        <v>6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24</v>
      </c>
      <c r="F198" s="71"/>
      <c r="G198" s="46">
        <f t="shared" si="28"/>
        <v>24</v>
      </c>
      <c r="H198" s="78">
        <v>0</v>
      </c>
      <c r="I198" s="76">
        <v>0</v>
      </c>
      <c r="J198" s="46">
        <f t="shared" si="29"/>
        <v>24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68</v>
      </c>
      <c r="F216" s="71"/>
      <c r="G216" s="46">
        <f t="shared" si="28"/>
        <v>68</v>
      </c>
      <c r="H216" s="78">
        <v>0</v>
      </c>
      <c r="I216" s="76">
        <v>0</v>
      </c>
      <c r="J216" s="46">
        <f t="shared" si="29"/>
        <v>67</v>
      </c>
      <c r="K216" s="72">
        <v>1</v>
      </c>
      <c r="L216" s="20">
        <v>10</v>
      </c>
      <c r="M216" s="65">
        <f t="shared" si="32"/>
        <v>10</v>
      </c>
      <c r="N216" s="17" t="s">
        <v>16</v>
      </c>
      <c r="O216" s="18"/>
      <c r="P216" s="122">
        <f t="shared" si="36"/>
        <v>10</v>
      </c>
      <c r="Q216" s="90">
        <v>9</v>
      </c>
      <c r="R216" s="43">
        <f t="shared" si="33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62" si="40">E235+F235</f>
        <v>0</v>
      </c>
      <c r="H235" s="78">
        <v>0</v>
      </c>
      <c r="I235" s="76">
        <v>0</v>
      </c>
      <c r="J235" s="46">
        <f t="shared" ref="J235:J262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3</v>
      </c>
      <c r="F248" s="71"/>
      <c r="G248" s="46">
        <f t="shared" si="40"/>
        <v>3</v>
      </c>
      <c r="H248" s="78">
        <v>0</v>
      </c>
      <c r="I248" s="76">
        <v>0</v>
      </c>
      <c r="J248" s="46">
        <f t="shared" si="41"/>
        <v>2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/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+'23'!J253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27</v>
      </c>
      <c r="M253" s="65">
        <f t="shared" si="32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60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60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60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>
        <v>20059085</v>
      </c>
      <c r="C257" s="19" t="s">
        <v>1437</v>
      </c>
      <c r="D257" s="10" t="s">
        <v>434</v>
      </c>
      <c r="E257" s="64">
        <f>+'23'!J257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10</v>
      </c>
      <c r="M257" s="65">
        <f t="shared" si="32"/>
        <v>0</v>
      </c>
      <c r="N257" s="17"/>
      <c r="O257" s="18"/>
      <c r="P257" s="23">
        <f t="shared" si="36"/>
        <v>0</v>
      </c>
      <c r="Q257" s="90"/>
      <c r="R257" s="43"/>
    </row>
    <row r="258" spans="1:19" ht="25.5" x14ac:dyDescent="0.55000000000000004">
      <c r="A258" s="10"/>
      <c r="B258" s="10">
        <v>3000000</v>
      </c>
      <c r="C258" s="19" t="s">
        <v>1438</v>
      </c>
      <c r="D258" s="10" t="s">
        <v>434</v>
      </c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>
        <v>29</v>
      </c>
      <c r="M258" s="65">
        <f t="shared" si="32"/>
        <v>0</v>
      </c>
      <c r="N258" s="17"/>
      <c r="O258" s="18"/>
      <c r="P258" s="23">
        <f t="shared" si="36"/>
        <v>0</v>
      </c>
      <c r="Q258" s="90"/>
      <c r="R258" s="43"/>
    </row>
    <row r="259" spans="1:19" ht="25.5" x14ac:dyDescent="0.55000000000000004">
      <c r="A259" s="10"/>
      <c r="B259" s="10">
        <v>3000001</v>
      </c>
      <c r="C259" s="19" t="s">
        <v>1439</v>
      </c>
      <c r="D259" s="10" t="s">
        <v>434</v>
      </c>
      <c r="E259" s="64">
        <f>+'23'!J259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>
        <v>29</v>
      </c>
      <c r="M259" s="65">
        <f t="shared" si="32"/>
        <v>0</v>
      </c>
      <c r="N259" s="17"/>
      <c r="O259" s="18"/>
      <c r="P259" s="23">
        <f t="shared" si="36"/>
        <v>0</v>
      </c>
      <c r="Q259" s="90"/>
      <c r="R259" s="43"/>
    </row>
    <row r="260" spans="1:19" ht="25.5" x14ac:dyDescent="0.55000000000000004">
      <c r="A260" s="10"/>
      <c r="B260" s="10">
        <v>3000002</v>
      </c>
      <c r="C260" s="19" t="s">
        <v>1440</v>
      </c>
      <c r="D260" s="10" t="s">
        <v>434</v>
      </c>
      <c r="E260" s="64">
        <f>+'23'!J260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>
        <v>29</v>
      </c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ref="R260" si="47">+K260*Q260</f>
        <v>0</v>
      </c>
    </row>
    <row r="261" spans="1:19" ht="25.5" x14ac:dyDescent="0.55000000000000004">
      <c r="A261" s="10"/>
      <c r="B261" s="10">
        <v>3000003</v>
      </c>
      <c r="C261" s="19" t="s">
        <v>1441</v>
      </c>
      <c r="D261" s="10" t="s">
        <v>434</v>
      </c>
      <c r="E261" s="64">
        <f>+'23'!J261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>
        <v>29</v>
      </c>
      <c r="M261" s="65">
        <f t="shared" si="32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>
        <v>3000004</v>
      </c>
      <c r="C262" s="19" t="s">
        <v>1442</v>
      </c>
      <c r="D262" s="10" t="s">
        <v>434</v>
      </c>
      <c r="E262" s="64">
        <f>+'23'!J262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>
        <v>29</v>
      </c>
      <c r="M262" s="65">
        <f t="shared" ref="M262" si="48">+L262*K262</f>
        <v>0</v>
      </c>
      <c r="N262" s="17"/>
      <c r="O262" s="18"/>
      <c r="P262" s="23">
        <f t="shared" si="36"/>
        <v>0</v>
      </c>
      <c r="Q262" s="90"/>
      <c r="R262" s="43"/>
    </row>
    <row r="263" spans="1:19" ht="25.5" x14ac:dyDescent="0.55000000000000004">
      <c r="A263" s="10"/>
      <c r="B263" s="10"/>
      <c r="C263" s="19"/>
      <c r="D263" s="10"/>
      <c r="E263" s="64">
        <f>+'23'!J263</f>
        <v>0</v>
      </c>
      <c r="F263" s="71"/>
      <c r="G263" s="46"/>
      <c r="H263" s="78">
        <v>0</v>
      </c>
      <c r="I263" s="76">
        <v>0</v>
      </c>
      <c r="J263" s="46">
        <f t="shared" ref="J263:J265" si="49">+G263-H263-K263-I263</f>
        <v>0</v>
      </c>
      <c r="K263" s="72"/>
      <c r="L263" s="20"/>
      <c r="M263" s="65"/>
      <c r="N263" s="17"/>
      <c r="O263" s="18"/>
      <c r="P263" s="23">
        <f t="shared" si="36"/>
        <v>0</v>
      </c>
      <c r="Q263" s="90"/>
      <c r="R263" s="43"/>
    </row>
    <row r="264" spans="1:19" ht="25.5" x14ac:dyDescent="0.55000000000000004">
      <c r="A264" s="10"/>
      <c r="B264" s="10"/>
      <c r="C264" s="19"/>
      <c r="D264" s="10"/>
      <c r="E264" s="64">
        <f>+'23'!J264</f>
        <v>0</v>
      </c>
      <c r="F264" s="71"/>
      <c r="G264" s="46"/>
      <c r="H264" s="78"/>
      <c r="I264" s="76">
        <v>0</v>
      </c>
      <c r="J264" s="46">
        <f t="shared" si="49"/>
        <v>0</v>
      </c>
      <c r="K264" s="72"/>
      <c r="L264" s="20"/>
      <c r="M264" s="65"/>
      <c r="N264" s="17"/>
      <c r="O264" s="18"/>
      <c r="P264" s="23">
        <f t="shared" si="36"/>
        <v>0</v>
      </c>
      <c r="Q264" s="90"/>
      <c r="R264" s="43"/>
    </row>
    <row r="265" spans="1:19" ht="25.5" x14ac:dyDescent="0.55000000000000004">
      <c r="A265" s="10"/>
      <c r="B265" s="10"/>
      <c r="C265" s="19"/>
      <c r="D265" s="10"/>
      <c r="E265" s="64">
        <f>+'23'!J265</f>
        <v>0</v>
      </c>
      <c r="F265" s="71"/>
      <c r="G265" s="46"/>
      <c r="H265" s="78"/>
      <c r="I265" s="76"/>
      <c r="J265" s="46">
        <f t="shared" si="49"/>
        <v>0</v>
      </c>
      <c r="K265" s="72"/>
      <c r="L265" s="20"/>
      <c r="M265" s="65"/>
      <c r="N265" s="17"/>
      <c r="O265" s="18"/>
      <c r="P265" s="23"/>
      <c r="Q265" s="90"/>
      <c r="R265" s="43"/>
    </row>
    <row r="266" spans="1:19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9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>
        <f t="shared" ref="M268" si="50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1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582.1099999999999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2105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21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490</v>
      </c>
      <c r="O273" s="2">
        <v>120</v>
      </c>
      <c r="P273" s="2">
        <v>50</v>
      </c>
      <c r="Q273" s="2">
        <v>50</v>
      </c>
      <c r="R273" s="2">
        <v>60</v>
      </c>
      <c r="S273" s="2">
        <v>50</v>
      </c>
      <c r="T273" s="2">
        <v>40</v>
      </c>
      <c r="U273" s="2">
        <v>120</v>
      </c>
    </row>
    <row r="274" spans="1:21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1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1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280</v>
      </c>
    </row>
    <row r="277" spans="1:21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1335</v>
      </c>
    </row>
    <row r="278" spans="1:21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1335</v>
      </c>
    </row>
    <row r="279" spans="1:21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21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21" x14ac:dyDescent="0.5">
      <c r="J281" s="2"/>
      <c r="L281" s="2"/>
    </row>
    <row r="282" spans="1:21" ht="25.5" x14ac:dyDescent="0.55000000000000004">
      <c r="J282" s="2"/>
      <c r="L282" s="73" t="s">
        <v>272</v>
      </c>
      <c r="M282" s="2" t="s">
        <v>307</v>
      </c>
    </row>
    <row r="283" spans="1:21" x14ac:dyDescent="0.5">
      <c r="J283" s="2"/>
      <c r="L283" s="2"/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I265" sqref="I265"/>
      <selection pane="topRight" activeCell="I265" sqref="I265"/>
      <selection pane="bottomLeft" activeCell="I265" sqref="I265"/>
      <selection pane="bottomRight" activeCell="P280" sqref="P2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9</v>
      </c>
      <c r="F16" s="71"/>
      <c r="G16" s="46">
        <f t="shared" si="0"/>
        <v>9</v>
      </c>
      <c r="H16" s="78">
        <v>0</v>
      </c>
      <c r="I16" s="76">
        <v>0</v>
      </c>
      <c r="J16" s="46">
        <f t="shared" si="1"/>
        <v>9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18</v>
      </c>
      <c r="F39" s="71"/>
      <c r="G39" s="46">
        <f t="shared" si="5"/>
        <v>18</v>
      </c>
      <c r="H39" s="78">
        <v>0</v>
      </c>
      <c r="I39" s="76">
        <v>0</v>
      </c>
      <c r="J39" s="46">
        <f t="shared" si="6"/>
        <v>18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9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3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122">
        <f t="shared" si="7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4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60</v>
      </c>
      <c r="P80" s="122">
        <f t="shared" si="7"/>
        <v>50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30</v>
      </c>
      <c r="P81" s="122">
        <f t="shared" si="7"/>
        <v>25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8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/>
      <c r="P110" s="122">
        <f t="shared" si="7"/>
        <v>480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1</v>
      </c>
      <c r="F111" s="71"/>
      <c r="G111" s="46">
        <f t="shared" si="20"/>
        <v>1</v>
      </c>
      <c r="H111" s="78">
        <v>0</v>
      </c>
      <c r="I111" s="76">
        <v>0</v>
      </c>
      <c r="J111" s="46">
        <f t="shared" si="21"/>
        <v>0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>SUM(M131-O131)</f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9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34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6</v>
      </c>
      <c r="F193" s="71"/>
      <c r="G193" s="46">
        <f t="shared" si="28"/>
        <v>6</v>
      </c>
      <c r="H193" s="78">
        <v>0</v>
      </c>
      <c r="I193" s="76">
        <v>0</v>
      </c>
      <c r="J193" s="46">
        <f t="shared" si="29"/>
        <v>5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22">
        <f t="shared" si="27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24</v>
      </c>
      <c r="F198" s="71"/>
      <c r="G198" s="46">
        <f t="shared" si="28"/>
        <v>24</v>
      </c>
      <c r="H198" s="78">
        <v>0</v>
      </c>
      <c r="I198" s="76">
        <v>0</v>
      </c>
      <c r="J198" s="46">
        <f t="shared" si="29"/>
        <v>24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67</v>
      </c>
      <c r="F216" s="71"/>
      <c r="G216" s="46">
        <f t="shared" si="28"/>
        <v>67</v>
      </c>
      <c r="H216" s="78">
        <v>0</v>
      </c>
      <c r="I216" s="76">
        <v>0</v>
      </c>
      <c r="J216" s="46">
        <f t="shared" si="29"/>
        <v>67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7" si="40">E235+F235</f>
        <v>0</v>
      </c>
      <c r="H235" s="78">
        <v>0</v>
      </c>
      <c r="I235" s="76">
        <v>0</v>
      </c>
      <c r="J235" s="46">
        <f t="shared" ref="J235:J259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64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2</v>
      </c>
      <c r="F248" s="71"/>
      <c r="G248" s="46">
        <f t="shared" si="40"/>
        <v>2</v>
      </c>
      <c r="H248" s="78">
        <v>0</v>
      </c>
      <c r="I248" s="76">
        <v>0</v>
      </c>
      <c r="J248" s="46">
        <f t="shared" si="41"/>
        <v>1</v>
      </c>
      <c r="K248" s="72">
        <v>1</v>
      </c>
      <c r="L248" s="20">
        <v>50</v>
      </c>
      <c r="M248" s="65">
        <f t="shared" si="44"/>
        <v>50</v>
      </c>
      <c r="N248" s="17" t="s">
        <v>16</v>
      </c>
      <c r="O248" s="18">
        <v>10</v>
      </c>
      <c r="P248" s="122">
        <f t="shared" si="36"/>
        <v>40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>
        <v>3</v>
      </c>
      <c r="G249" s="46">
        <f t="shared" si="40"/>
        <v>3</v>
      </c>
      <c r="H249" s="78">
        <v>0</v>
      </c>
      <c r="I249" s="76">
        <v>0</v>
      </c>
      <c r="J249" s="46">
        <f t="shared" si="41"/>
        <v>2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>
        <v>25</v>
      </c>
      <c r="P249" s="122">
        <f t="shared" si="36"/>
        <v>25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+'24'!J251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+'24'!J252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27</v>
      </c>
      <c r="M252" s="65">
        <f t="shared" si="4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+'24'!J253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27</v>
      </c>
      <c r="M253" s="65">
        <f t="shared" si="44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+'24'!J254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60</v>
      </c>
      <c r="M254" s="65">
        <f t="shared" si="4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+'24'!J255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60</v>
      </c>
      <c r="M255" s="65">
        <f t="shared" si="4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+'24'!J256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60</v>
      </c>
      <c r="M256" s="65">
        <f t="shared" si="4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>
        <v>20059085</v>
      </c>
      <c r="C257" s="19" t="s">
        <v>1437</v>
      </c>
      <c r="D257" s="10" t="s">
        <v>434</v>
      </c>
      <c r="E257" s="64">
        <f>+'24'!J257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10</v>
      </c>
      <c r="M257" s="65">
        <f t="shared" si="44"/>
        <v>0</v>
      </c>
      <c r="N257" s="17"/>
      <c r="O257" s="18"/>
      <c r="P257" s="23">
        <f t="shared" si="36"/>
        <v>0</v>
      </c>
      <c r="Q257" s="90"/>
      <c r="R257" s="43">
        <f t="shared" si="33"/>
        <v>0</v>
      </c>
    </row>
    <row r="258" spans="1:19" ht="25.5" x14ac:dyDescent="0.55000000000000004">
      <c r="A258" s="10"/>
      <c r="B258" s="10">
        <v>3000000</v>
      </c>
      <c r="C258" s="19" t="s">
        <v>1438</v>
      </c>
      <c r="D258" s="10" t="s">
        <v>434</v>
      </c>
      <c r="E258" s="64">
        <f>+'24'!J258</f>
        <v>0</v>
      </c>
      <c r="F258" s="71"/>
      <c r="G258" s="46">
        <f t="shared" ref="G258:G261" si="47">E258+F258</f>
        <v>0</v>
      </c>
      <c r="H258" s="78">
        <v>0</v>
      </c>
      <c r="I258" s="76">
        <v>0</v>
      </c>
      <c r="J258" s="46">
        <f t="shared" si="41"/>
        <v>0</v>
      </c>
      <c r="K258" s="72"/>
      <c r="L258" s="20">
        <v>29</v>
      </c>
      <c r="M258" s="65">
        <f t="shared" si="44"/>
        <v>0</v>
      </c>
      <c r="N258" s="17"/>
      <c r="O258" s="18"/>
      <c r="P258" s="23">
        <f t="shared" si="36"/>
        <v>0</v>
      </c>
      <c r="Q258" s="90"/>
      <c r="R258" s="43">
        <f t="shared" si="33"/>
        <v>0</v>
      </c>
    </row>
    <row r="259" spans="1:19" ht="25.5" x14ac:dyDescent="0.55000000000000004">
      <c r="A259" s="10"/>
      <c r="B259" s="10">
        <v>3000001</v>
      </c>
      <c r="C259" s="19" t="s">
        <v>1439</v>
      </c>
      <c r="D259" s="10" t="s">
        <v>434</v>
      </c>
      <c r="E259" s="64">
        <f>+'24'!J259</f>
        <v>0</v>
      </c>
      <c r="F259" s="71"/>
      <c r="G259" s="46">
        <f t="shared" si="47"/>
        <v>0</v>
      </c>
      <c r="H259" s="78">
        <v>0</v>
      </c>
      <c r="I259" s="76">
        <v>0</v>
      </c>
      <c r="J259" s="46">
        <f t="shared" si="41"/>
        <v>0</v>
      </c>
      <c r="K259" s="72"/>
      <c r="L259" s="20">
        <v>29</v>
      </c>
      <c r="M259" s="65">
        <f t="shared" si="44"/>
        <v>0</v>
      </c>
      <c r="N259" s="17"/>
      <c r="O259" s="18"/>
      <c r="P259" s="23">
        <f t="shared" si="36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>
        <v>3000002</v>
      </c>
      <c r="C260" s="19" t="s">
        <v>1440</v>
      </c>
      <c r="D260" s="10" t="s">
        <v>434</v>
      </c>
      <c r="E260" s="64">
        <f>+'24'!J260</f>
        <v>0</v>
      </c>
      <c r="F260" s="71"/>
      <c r="G260" s="46">
        <f t="shared" si="47"/>
        <v>0</v>
      </c>
      <c r="H260" s="78">
        <v>0</v>
      </c>
      <c r="I260" s="76">
        <v>0</v>
      </c>
      <c r="J260" s="46">
        <f t="shared" ref="J260:J265" si="48">+G260-H260-K260-I260</f>
        <v>0</v>
      </c>
      <c r="K260" s="72"/>
      <c r="L260" s="20">
        <v>29</v>
      </c>
      <c r="M260" s="65">
        <f t="shared" si="44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5.5" x14ac:dyDescent="0.55000000000000004">
      <c r="A261" s="10"/>
      <c r="B261" s="10">
        <v>3000003</v>
      </c>
      <c r="C261" s="19" t="s">
        <v>1441</v>
      </c>
      <c r="D261" s="10" t="s">
        <v>434</v>
      </c>
      <c r="E261" s="64">
        <f>+'24'!J261</f>
        <v>0</v>
      </c>
      <c r="F261" s="71"/>
      <c r="G261" s="46">
        <f t="shared" si="47"/>
        <v>0</v>
      </c>
      <c r="H261" s="78">
        <v>0</v>
      </c>
      <c r="I261" s="76">
        <v>0</v>
      </c>
      <c r="J261" s="46">
        <f t="shared" si="48"/>
        <v>0</v>
      </c>
      <c r="K261" s="72"/>
      <c r="L261" s="20">
        <v>29</v>
      </c>
      <c r="M261" s="65">
        <f t="shared" si="44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>
        <v>3000003</v>
      </c>
      <c r="C262" s="19" t="s">
        <v>1442</v>
      </c>
      <c r="D262" s="10" t="s">
        <v>434</v>
      </c>
      <c r="E262" s="64">
        <f>+'24'!J262</f>
        <v>0</v>
      </c>
      <c r="F262" s="71"/>
      <c r="G262" s="46">
        <f t="shared" ref="G262" si="49">E262+F262</f>
        <v>0</v>
      </c>
      <c r="H262" s="78">
        <v>0</v>
      </c>
      <c r="I262" s="76">
        <v>0</v>
      </c>
      <c r="J262" s="46">
        <f t="shared" si="48"/>
        <v>0</v>
      </c>
      <c r="K262" s="72"/>
      <c r="L262" s="20">
        <v>28</v>
      </c>
      <c r="M262" s="65">
        <f t="shared" si="44"/>
        <v>0</v>
      </c>
      <c r="N262" s="17"/>
      <c r="O262" s="18"/>
      <c r="P262" s="23">
        <f t="shared" si="36"/>
        <v>0</v>
      </c>
      <c r="Q262" s="90"/>
      <c r="R262" s="43">
        <f t="shared" ref="R262:R267" si="50">+K262*Q262</f>
        <v>0</v>
      </c>
    </row>
    <row r="263" spans="1:19" ht="25.5" x14ac:dyDescent="0.55000000000000004">
      <c r="A263" s="10"/>
      <c r="B263" s="10"/>
      <c r="C263" s="19"/>
      <c r="D263" s="10"/>
      <c r="E263" s="64">
        <f>+'24'!J263</f>
        <v>0</v>
      </c>
      <c r="F263" s="71"/>
      <c r="G263" s="46"/>
      <c r="H263" s="78"/>
      <c r="I263" s="76"/>
      <c r="J263" s="46">
        <f t="shared" si="48"/>
        <v>0</v>
      </c>
      <c r="K263" s="72"/>
      <c r="L263" s="20"/>
      <c r="M263" s="65">
        <f t="shared" si="44"/>
        <v>0</v>
      </c>
      <c r="N263" s="17"/>
      <c r="O263" s="18"/>
      <c r="P263" s="23">
        <f t="shared" si="36"/>
        <v>0</v>
      </c>
      <c r="Q263" s="90"/>
      <c r="R263" s="43">
        <f t="shared" si="50"/>
        <v>0</v>
      </c>
    </row>
    <row r="264" spans="1:19" ht="25.5" x14ac:dyDescent="0.55000000000000004">
      <c r="A264" s="10"/>
      <c r="B264" s="10"/>
      <c r="C264" s="19"/>
      <c r="D264" s="10"/>
      <c r="E264" s="64">
        <f>+'24'!J264</f>
        <v>0</v>
      </c>
      <c r="F264" s="71"/>
      <c r="G264" s="46"/>
      <c r="H264" s="78"/>
      <c r="I264" s="76"/>
      <c r="J264" s="46">
        <f t="shared" si="48"/>
        <v>0</v>
      </c>
      <c r="K264" s="72"/>
      <c r="L264" s="20"/>
      <c r="M264" s="65">
        <f t="shared" si="44"/>
        <v>0</v>
      </c>
      <c r="N264" s="17"/>
      <c r="O264" s="18"/>
      <c r="P264" s="23">
        <f t="shared" si="36"/>
        <v>0</v>
      </c>
      <c r="Q264" s="90"/>
      <c r="R264" s="43">
        <f t="shared" si="50"/>
        <v>0</v>
      </c>
    </row>
    <row r="265" spans="1:19" ht="25.5" x14ac:dyDescent="0.55000000000000004">
      <c r="A265" s="10"/>
      <c r="B265" s="10"/>
      <c r="C265" s="19"/>
      <c r="D265" s="10"/>
      <c r="E265" s="64">
        <f>+'24'!J265</f>
        <v>0</v>
      </c>
      <c r="F265" s="71"/>
      <c r="G265" s="46"/>
      <c r="H265" s="78"/>
      <c r="I265" s="76"/>
      <c r="J265" s="46">
        <f t="shared" si="48"/>
        <v>0</v>
      </c>
      <c r="K265" s="72"/>
      <c r="L265" s="20"/>
      <c r="M265" s="65"/>
      <c r="N265" s="17"/>
      <c r="O265" s="18"/>
      <c r="P265" s="23">
        <f t="shared" si="36"/>
        <v>0</v>
      </c>
      <c r="Q265" s="90"/>
      <c r="R265" s="43">
        <f t="shared" si="50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>
        <f t="shared" si="36"/>
        <v>0</v>
      </c>
      <c r="Q266" s="90"/>
      <c r="R266" s="43">
        <f t="shared" si="50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>
        <f t="shared" si="36"/>
        <v>0</v>
      </c>
      <c r="Q267" s="90"/>
      <c r="R267" s="43">
        <f t="shared" si="50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>
        <f t="shared" ref="M268" si="51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2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496.38999999999993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2105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7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490</v>
      </c>
      <c r="O273" s="2">
        <v>50</v>
      </c>
      <c r="P273" s="2">
        <v>250</v>
      </c>
      <c r="Q273" s="2">
        <v>190</v>
      </c>
    </row>
    <row r="274" spans="1:17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7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7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525</v>
      </c>
    </row>
    <row r="277" spans="1:17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1090</v>
      </c>
    </row>
    <row r="278" spans="1:17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1090</v>
      </c>
    </row>
    <row r="279" spans="1:17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7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7" x14ac:dyDescent="0.5">
      <c r="J281" s="2"/>
      <c r="L281" s="2"/>
    </row>
    <row r="282" spans="1:17" ht="25.5" x14ac:dyDescent="0.55000000000000004">
      <c r="J282" s="2"/>
      <c r="L282" s="73" t="s">
        <v>272</v>
      </c>
      <c r="M282" s="2" t="s">
        <v>307</v>
      </c>
    </row>
    <row r="283" spans="1:17" x14ac:dyDescent="0.5">
      <c r="J283" s="2"/>
      <c r="L283" s="2"/>
    </row>
    <row r="284" spans="1:17" x14ac:dyDescent="0.5">
      <c r="J284" s="2"/>
      <c r="L284" s="2"/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W355"/>
  <sheetViews>
    <sheetView zoomScale="70" zoomScaleNormal="70" workbookViewId="0">
      <pane xSplit="10" ySplit="4" topLeftCell="K5" activePane="bottomRight" state="frozen"/>
      <selection activeCell="I265" sqref="I265"/>
      <selection pane="topRight" activeCell="I265" sqref="I265"/>
      <selection pane="bottomLeft" activeCell="I265" sqref="I265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19</v>
      </c>
      <c r="F5" s="71">
        <v>5</v>
      </c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23</v>
      </c>
      <c r="F6" s="71">
        <v>10</v>
      </c>
      <c r="G6" s="46">
        <f t="shared" si="0"/>
        <v>33</v>
      </c>
      <c r="H6" s="78">
        <v>0</v>
      </c>
      <c r="I6" s="76">
        <v>0</v>
      </c>
      <c r="J6" s="46">
        <f t="shared" si="1"/>
        <v>30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9</v>
      </c>
      <c r="F16" s="71"/>
      <c r="G16" s="46">
        <f t="shared" si="0"/>
        <v>9</v>
      </c>
      <c r="H16" s="78">
        <v>0</v>
      </c>
      <c r="I16" s="76">
        <v>0</v>
      </c>
      <c r="J16" s="46">
        <f t="shared" si="1"/>
        <v>8</v>
      </c>
      <c r="K16" s="72">
        <v>1</v>
      </c>
      <c r="L16" s="15">
        <v>50</v>
      </c>
      <c r="M16" s="65">
        <f t="shared" si="2"/>
        <v>50</v>
      </c>
      <c r="N16" s="17" t="s">
        <v>16</v>
      </c>
      <c r="O16" s="18"/>
      <c r="P16" s="122">
        <f t="shared" si="3"/>
        <v>50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15</v>
      </c>
      <c r="F22" s="71">
        <v>5</v>
      </c>
      <c r="G22" s="46">
        <f t="shared" si="0"/>
        <v>20</v>
      </c>
      <c r="H22" s="78">
        <v>0</v>
      </c>
      <c r="I22" s="76">
        <v>0</v>
      </c>
      <c r="J22" s="46">
        <f t="shared" si="1"/>
        <v>17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15</v>
      </c>
      <c r="F24" s="71">
        <v>5</v>
      </c>
      <c r="G24" s="46">
        <f t="shared" si="0"/>
        <v>20</v>
      </c>
      <c r="H24" s="78">
        <v>0</v>
      </c>
      <c r="I24" s="76">
        <v>0</v>
      </c>
      <c r="J24" s="46">
        <f t="shared" si="1"/>
        <v>20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11</v>
      </c>
      <c r="F28" s="71">
        <v>5</v>
      </c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12</v>
      </c>
      <c r="F31" s="71">
        <v>5</v>
      </c>
      <c r="G31" s="46">
        <f t="shared" si="5"/>
        <v>17</v>
      </c>
      <c r="H31" s="78">
        <v>0</v>
      </c>
      <c r="I31" s="76">
        <v>0</v>
      </c>
      <c r="J31" s="46">
        <f t="shared" si="6"/>
        <v>12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18</v>
      </c>
      <c r="F39" s="71">
        <v>5</v>
      </c>
      <c r="G39" s="46">
        <f t="shared" si="5"/>
        <v>23</v>
      </c>
      <c r="H39" s="78">
        <v>0</v>
      </c>
      <c r="I39" s="76">
        <v>0</v>
      </c>
      <c r="J39" s="46">
        <f t="shared" si="6"/>
        <v>18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>
        <v>75</v>
      </c>
      <c r="P39" s="122">
        <f t="shared" si="3"/>
        <v>175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9</v>
      </c>
      <c r="F40" s="71">
        <v>5</v>
      </c>
      <c r="G40" s="46">
        <f t="shared" si="5"/>
        <v>14</v>
      </c>
      <c r="H40" s="78">
        <v>0</v>
      </c>
      <c r="I40" s="76">
        <v>0</v>
      </c>
      <c r="J40" s="46">
        <f t="shared" si="6"/>
        <v>12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2">
        <f t="shared" si="3"/>
        <v>120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2</v>
      </c>
      <c r="F64" s="71">
        <v>3</v>
      </c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3</v>
      </c>
      <c r="F74" s="71">
        <v>5</v>
      </c>
      <c r="G74" s="46">
        <f t="shared" si="5"/>
        <v>8</v>
      </c>
      <c r="H74" s="78">
        <v>0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22">
        <f t="shared" si="7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4</v>
      </c>
      <c r="F80" s="71">
        <v>3</v>
      </c>
      <c r="G80" s="46">
        <f t="shared" si="5"/>
        <v>7</v>
      </c>
      <c r="H80" s="78">
        <v>0</v>
      </c>
      <c r="I80" s="76">
        <v>0</v>
      </c>
      <c r="J80" s="46">
        <f t="shared" si="6"/>
        <v>5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15</v>
      </c>
      <c r="P80" s="122">
        <f t="shared" si="7"/>
        <v>95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5</v>
      </c>
      <c r="F81" s="71">
        <v>3</v>
      </c>
      <c r="G81" s="46">
        <f t="shared" si="5"/>
        <v>8</v>
      </c>
      <c r="H81" s="78">
        <v>0</v>
      </c>
      <c r="I81" s="76">
        <v>0</v>
      </c>
      <c r="J81" s="46">
        <f t="shared" si="6"/>
        <v>6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15</v>
      </c>
      <c r="P81" s="122">
        <f t="shared" si="7"/>
        <v>95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8</v>
      </c>
      <c r="F110" s="71">
        <v>10</v>
      </c>
      <c r="G110" s="46">
        <f t="shared" si="20"/>
        <v>18</v>
      </c>
      <c r="H110" s="78">
        <v>0</v>
      </c>
      <c r="I110" s="76">
        <v>0</v>
      </c>
      <c r="J110" s="46">
        <f t="shared" si="21"/>
        <v>17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>
        <v>1</v>
      </c>
      <c r="G111" s="46">
        <f t="shared" si="20"/>
        <v>1</v>
      </c>
      <c r="H111" s="78">
        <v>0</v>
      </c>
      <c r="I111" s="76">
        <v>0</v>
      </c>
      <c r="J111" s="46">
        <f t="shared" si="21"/>
        <v>0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17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3</v>
      </c>
      <c r="F131" s="71">
        <v>5</v>
      </c>
      <c r="G131" s="46">
        <f t="shared" si="20"/>
        <v>8</v>
      </c>
      <c r="H131" s="78">
        <v>0</v>
      </c>
      <c r="I131" s="76">
        <v>0</v>
      </c>
      <c r="J131" s="46">
        <f t="shared" si="21"/>
        <v>6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2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9</v>
      </c>
      <c r="F133" s="71">
        <v>5</v>
      </c>
      <c r="G133" s="46">
        <f t="shared" si="20"/>
        <v>14</v>
      </c>
      <c r="H133" s="78">
        <v>0</v>
      </c>
      <c r="I133" s="76">
        <v>0</v>
      </c>
      <c r="J133" s="46">
        <f t="shared" si="21"/>
        <v>11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25</v>
      </c>
      <c r="P133" s="122">
        <f t="shared" si="7"/>
        <v>125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5</v>
      </c>
      <c r="F193" s="71"/>
      <c r="G193" s="46">
        <f t="shared" si="28"/>
        <v>5</v>
      </c>
      <c r="H193" s="78">
        <v>0</v>
      </c>
      <c r="I193" s="76">
        <v>0</v>
      </c>
      <c r="J193" s="46">
        <f t="shared" si="29"/>
        <v>5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24</v>
      </c>
      <c r="F198" s="71"/>
      <c r="G198" s="46">
        <f t="shared" si="28"/>
        <v>24</v>
      </c>
      <c r="H198" s="78">
        <v>0</v>
      </c>
      <c r="I198" s="76">
        <v>0</v>
      </c>
      <c r="J198" s="46">
        <f t="shared" si="29"/>
        <v>24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>
        <v>5</v>
      </c>
      <c r="G209" s="46">
        <f t="shared" si="28"/>
        <v>5</v>
      </c>
      <c r="H209" s="78">
        <v>0</v>
      </c>
      <c r="I209" s="76">
        <v>0</v>
      </c>
      <c r="J209" s="46">
        <f t="shared" si="29"/>
        <v>4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67</v>
      </c>
      <c r="F216" s="71"/>
      <c r="G216" s="46">
        <f t="shared" si="28"/>
        <v>67</v>
      </c>
      <c r="H216" s="78">
        <v>0</v>
      </c>
      <c r="I216" s="76">
        <v>0</v>
      </c>
      <c r="J216" s="46">
        <f t="shared" si="29"/>
        <v>67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66" si="40">E235+F235</f>
        <v>0</v>
      </c>
      <c r="H235" s="78">
        <v>0</v>
      </c>
      <c r="I235" s="76">
        <v>0</v>
      </c>
      <c r="J235" s="46">
        <f t="shared" ref="J235:J26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0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>
        <v>25</v>
      </c>
      <c r="P248" s="122">
        <f t="shared" si="36"/>
        <v>25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2</v>
      </c>
      <c r="F249" s="71"/>
      <c r="G249" s="46">
        <f t="shared" si="40"/>
        <v>2</v>
      </c>
      <c r="H249" s="78">
        <v>0</v>
      </c>
      <c r="I249" s="76">
        <v>0</v>
      </c>
      <c r="J249" s="46">
        <f t="shared" si="41"/>
        <v>0</v>
      </c>
      <c r="K249" s="72">
        <v>2</v>
      </c>
      <c r="L249" s="20">
        <v>50</v>
      </c>
      <c r="M249" s="65">
        <f t="shared" si="32"/>
        <v>100</v>
      </c>
      <c r="N249" s="17" t="s">
        <v>16</v>
      </c>
      <c r="O249" s="18">
        <v>50</v>
      </c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+'25'!J251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+'25'!J252</f>
        <v>0</v>
      </c>
      <c r="F252" s="71"/>
      <c r="G252" s="46">
        <f t="shared" si="40"/>
        <v>0</v>
      </c>
      <c r="H252" s="78"/>
      <c r="I252" s="76">
        <v>0</v>
      </c>
      <c r="J252" s="46">
        <f t="shared" si="41"/>
        <v>0</v>
      </c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+'25'!J253</f>
        <v>0</v>
      </c>
      <c r="F253" s="71"/>
      <c r="G253" s="46">
        <f t="shared" si="40"/>
        <v>0</v>
      </c>
      <c r="H253" s="78"/>
      <c r="I253" s="76">
        <v>0</v>
      </c>
      <c r="J253" s="46">
        <f t="shared" si="41"/>
        <v>0</v>
      </c>
      <c r="K253" s="72"/>
      <c r="L253" s="20">
        <v>27</v>
      </c>
      <c r="M253" s="65">
        <f t="shared" si="32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33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+'25'!J254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60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60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+'25'!J256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60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>
        <v>20059085</v>
      </c>
      <c r="C257" s="19" t="s">
        <v>1437</v>
      </c>
      <c r="D257" s="10" t="s">
        <v>434</v>
      </c>
      <c r="E257" s="64">
        <f>+'25'!J257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10</v>
      </c>
      <c r="M257" s="65">
        <f t="shared" si="32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3"/>
        <v>0</v>
      </c>
    </row>
    <row r="258" spans="1:19" ht="25.5" x14ac:dyDescent="0.55000000000000004">
      <c r="A258" s="10"/>
      <c r="B258" s="10">
        <v>3000000</v>
      </c>
      <c r="C258" s="19" t="s">
        <v>1438</v>
      </c>
      <c r="D258" s="10" t="s">
        <v>434</v>
      </c>
      <c r="E258" s="64">
        <f>+'25'!J258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>
        <v>29</v>
      </c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5.5" x14ac:dyDescent="0.55000000000000004">
      <c r="A259" s="10"/>
      <c r="B259" s="10">
        <v>3000001</v>
      </c>
      <c r="C259" s="19" t="s">
        <v>1439</v>
      </c>
      <c r="D259" s="10" t="s">
        <v>434</v>
      </c>
      <c r="E259" s="64">
        <f>+'25'!J259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>
        <v>29</v>
      </c>
      <c r="M259" s="65">
        <f t="shared" si="32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>
        <v>3000002</v>
      </c>
      <c r="C260" s="19" t="s">
        <v>1440</v>
      </c>
      <c r="D260" s="10" t="s">
        <v>434</v>
      </c>
      <c r="E260" s="64">
        <f>+'25'!J260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>
        <v>29</v>
      </c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5.5" x14ac:dyDescent="0.55000000000000004">
      <c r="A261" s="10"/>
      <c r="B261" s="10">
        <v>3000003</v>
      </c>
      <c r="C261" s="19" t="s">
        <v>1441</v>
      </c>
      <c r="D261" s="10" t="s">
        <v>434</v>
      </c>
      <c r="E261" s="64">
        <f>+'25'!J261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>
        <v>29</v>
      </c>
      <c r="M261" s="65">
        <f t="shared" si="32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>
        <v>3000003</v>
      </c>
      <c r="C262" s="19" t="s">
        <v>1442</v>
      </c>
      <c r="D262" s="10" t="s">
        <v>434</v>
      </c>
      <c r="E262" s="64">
        <f>+'25'!J262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>
        <v>28</v>
      </c>
      <c r="M262" s="65">
        <f t="shared" ref="M262:M266" si="46">+L262*K262</f>
        <v>0</v>
      </c>
      <c r="N262" s="17" t="s">
        <v>16</v>
      </c>
      <c r="O262" s="18"/>
      <c r="P262" s="23">
        <f t="shared" si="36"/>
        <v>0</v>
      </c>
      <c r="Q262" s="90"/>
      <c r="R262" s="43">
        <f t="shared" ref="R262:R267" si="47">+K262*Q262</f>
        <v>0</v>
      </c>
    </row>
    <row r="263" spans="1:19" ht="25.5" x14ac:dyDescent="0.55000000000000004">
      <c r="A263" s="10"/>
      <c r="B263" s="10">
        <v>1100044</v>
      </c>
      <c r="C263" s="19" t="s">
        <v>1443</v>
      </c>
      <c r="D263" s="10" t="s">
        <v>434</v>
      </c>
      <c r="E263" s="64">
        <f>+'25'!J263</f>
        <v>0</v>
      </c>
      <c r="F263" s="71">
        <v>6</v>
      </c>
      <c r="G263" s="46">
        <f t="shared" si="40"/>
        <v>6</v>
      </c>
      <c r="H263" s="78">
        <v>0</v>
      </c>
      <c r="I263" s="76">
        <v>0</v>
      </c>
      <c r="J263" s="46">
        <f t="shared" si="41"/>
        <v>6</v>
      </c>
      <c r="K263" s="72"/>
      <c r="L263" s="20">
        <v>35</v>
      </c>
      <c r="M263" s="65">
        <f t="shared" si="46"/>
        <v>0</v>
      </c>
      <c r="N263" s="17" t="s">
        <v>16</v>
      </c>
      <c r="O263" s="18"/>
      <c r="P263" s="23">
        <f t="shared" si="36"/>
        <v>0</v>
      </c>
      <c r="Q263" s="90"/>
      <c r="R263" s="43">
        <f t="shared" si="47"/>
        <v>0</v>
      </c>
    </row>
    <row r="264" spans="1:19" ht="25.5" x14ac:dyDescent="0.55000000000000004">
      <c r="A264" s="10"/>
      <c r="B264" s="10"/>
      <c r="C264" s="19"/>
      <c r="D264" s="10"/>
      <c r="E264" s="64">
        <f>+'25'!J264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46"/>
        <v>0</v>
      </c>
      <c r="N264" s="17" t="s">
        <v>16</v>
      </c>
      <c r="O264" s="18"/>
      <c r="P264" s="23">
        <f t="shared" si="36"/>
        <v>0</v>
      </c>
      <c r="Q264" s="90"/>
      <c r="R264" s="43">
        <f t="shared" si="47"/>
        <v>0</v>
      </c>
    </row>
    <row r="265" spans="1:19" ht="25.5" x14ac:dyDescent="0.55000000000000004">
      <c r="A265" s="10"/>
      <c r="B265" s="10"/>
      <c r="C265" s="19"/>
      <c r="D265" s="10"/>
      <c r="E265" s="64">
        <f>+'25'!J265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46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47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46"/>
        <v>0</v>
      </c>
      <c r="N266" s="17"/>
      <c r="O266" s="18"/>
      <c r="P266" s="23">
        <f t="shared" si="36"/>
        <v>0</v>
      </c>
      <c r="Q266" s="90"/>
      <c r="R266" s="43">
        <f t="shared" si="47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>
        <f t="shared" si="41"/>
        <v>0</v>
      </c>
      <c r="K267" s="72"/>
      <c r="L267" s="20"/>
      <c r="M267" s="65"/>
      <c r="N267" s="17"/>
      <c r="O267" s="18"/>
      <c r="P267" s="23">
        <f t="shared" si="36"/>
        <v>0</v>
      </c>
      <c r="Q267" s="90"/>
      <c r="R267" s="43">
        <f t="shared" si="47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49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1160.71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3500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23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1195</v>
      </c>
      <c r="O273" s="2">
        <v>100</v>
      </c>
      <c r="P273" s="2">
        <v>100</v>
      </c>
      <c r="Q273" s="2">
        <v>75</v>
      </c>
      <c r="R273" s="2">
        <v>250</v>
      </c>
      <c r="S273" s="2">
        <v>50</v>
      </c>
      <c r="T273" s="2">
        <v>100</v>
      </c>
      <c r="U273" s="2">
        <v>120</v>
      </c>
      <c r="V273" s="2">
        <v>200</v>
      </c>
      <c r="W273" s="2">
        <v>200</v>
      </c>
    </row>
    <row r="274" spans="1:23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3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3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380</v>
      </c>
    </row>
    <row r="277" spans="1:23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1925</v>
      </c>
    </row>
    <row r="278" spans="1:23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1925</v>
      </c>
    </row>
    <row r="279" spans="1:23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23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23" x14ac:dyDescent="0.5">
      <c r="J281" s="2"/>
      <c r="L281" s="2"/>
    </row>
    <row r="282" spans="1:23" ht="25.5" x14ac:dyDescent="0.55000000000000004">
      <c r="J282" s="2"/>
      <c r="L282" s="73" t="s">
        <v>272</v>
      </c>
      <c r="M282" s="2" t="s">
        <v>307</v>
      </c>
    </row>
    <row r="283" spans="1:23" x14ac:dyDescent="0.5">
      <c r="J283" s="2"/>
      <c r="L283" s="2"/>
    </row>
    <row r="284" spans="1:23" x14ac:dyDescent="0.5">
      <c r="J284" s="2"/>
      <c r="L284" s="2"/>
    </row>
    <row r="285" spans="1:23" x14ac:dyDescent="0.5">
      <c r="J285" s="2"/>
      <c r="L285" s="2"/>
    </row>
    <row r="286" spans="1:23" x14ac:dyDescent="0.5">
      <c r="J286" s="2"/>
      <c r="L286" s="2"/>
    </row>
    <row r="287" spans="1:23" x14ac:dyDescent="0.5">
      <c r="J287" s="2"/>
      <c r="L287" s="2"/>
    </row>
    <row r="288" spans="1:2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T355"/>
  <sheetViews>
    <sheetView zoomScale="70" zoomScaleNormal="70" workbookViewId="0">
      <pane xSplit="10" ySplit="4" topLeftCell="K5" activePane="bottomRight" state="frozen"/>
      <selection activeCell="I265" sqref="I265"/>
      <selection pane="topRight" activeCell="I265" sqref="I265"/>
      <selection pane="bottomLeft" activeCell="I265" sqref="I265"/>
      <selection pane="bottomRight" activeCell="J15" sqref="J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8</v>
      </c>
      <c r="F16" s="71"/>
      <c r="G16" s="46">
        <f t="shared" si="0"/>
        <v>8</v>
      </c>
      <c r="H16" s="78">
        <v>0</v>
      </c>
      <c r="I16" s="76">
        <v>0</v>
      </c>
      <c r="J16" s="46">
        <f t="shared" si="1"/>
        <v>8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17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18</v>
      </c>
      <c r="F39" s="71"/>
      <c r="G39" s="46">
        <f t="shared" si="5"/>
        <v>18</v>
      </c>
      <c r="H39" s="78">
        <v>0</v>
      </c>
      <c r="I39" s="76">
        <v>0</v>
      </c>
      <c r="J39" s="46">
        <f t="shared" si="6"/>
        <v>11</v>
      </c>
      <c r="K39" s="72">
        <v>7</v>
      </c>
      <c r="L39" s="15">
        <v>50</v>
      </c>
      <c r="M39" s="65">
        <f t="shared" si="2"/>
        <v>350</v>
      </c>
      <c r="N39" s="17" t="s">
        <v>16</v>
      </c>
      <c r="O39" s="18">
        <v>100</v>
      </c>
      <c r="P39" s="122">
        <f t="shared" si="3"/>
        <v>250</v>
      </c>
      <c r="Q39" s="90">
        <v>27.84</v>
      </c>
      <c r="R39" s="43">
        <f t="shared" si="4"/>
        <v>194.88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9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50</v>
      </c>
      <c r="P40" s="122">
        <f t="shared" si="3"/>
        <v>100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2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2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3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2">
        <f t="shared" si="7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17</v>
      </c>
      <c r="F110" s="71"/>
      <c r="G110" s="46">
        <f t="shared" si="20"/>
        <v>17</v>
      </c>
      <c r="H110" s="78">
        <v>0</v>
      </c>
      <c r="I110" s="76">
        <v>0</v>
      </c>
      <c r="J110" s="46">
        <f t="shared" si="21"/>
        <v>13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/>
      <c r="P110" s="122">
        <f t="shared" si="7"/>
        <v>480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4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2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11</v>
      </c>
      <c r="F133" s="71"/>
      <c r="G133" s="46">
        <f t="shared" si="20"/>
        <v>11</v>
      </c>
      <c r="H133" s="78">
        <v>0</v>
      </c>
      <c r="I133" s="76">
        <v>0</v>
      </c>
      <c r="J133" s="46">
        <f t="shared" si="21"/>
        <v>10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5</v>
      </c>
      <c r="F193" s="71"/>
      <c r="G193" s="46">
        <f t="shared" si="28"/>
        <v>5</v>
      </c>
      <c r="H193" s="78">
        <v>0</v>
      </c>
      <c r="I193" s="76">
        <v>0</v>
      </c>
      <c r="J193" s="46">
        <f t="shared" si="29"/>
        <v>5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24</v>
      </c>
      <c r="F198" s="71"/>
      <c r="G198" s="46">
        <f t="shared" si="28"/>
        <v>24</v>
      </c>
      <c r="H198" s="78">
        <v>0</v>
      </c>
      <c r="I198" s="76">
        <v>0</v>
      </c>
      <c r="J198" s="46">
        <f t="shared" si="29"/>
        <v>24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2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67</v>
      </c>
      <c r="F216" s="71"/>
      <c r="G216" s="46">
        <f t="shared" si="28"/>
        <v>67</v>
      </c>
      <c r="H216" s="78">
        <v>0</v>
      </c>
      <c r="I216" s="76">
        <v>0</v>
      </c>
      <c r="J216" s="46">
        <f t="shared" si="29"/>
        <v>66</v>
      </c>
      <c r="K216" s="72">
        <v>1</v>
      </c>
      <c r="L216" s="20">
        <v>10</v>
      </c>
      <c r="M216" s="65">
        <f t="shared" si="32"/>
        <v>10</v>
      </c>
      <c r="N216" s="17" t="s">
        <v>16</v>
      </c>
      <c r="O216" s="18"/>
      <c r="P216" s="122">
        <f t="shared" si="36"/>
        <v>10</v>
      </c>
      <c r="Q216" s="90">
        <v>9</v>
      </c>
      <c r="R216" s="43">
        <f t="shared" si="33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64" si="40">E235+F235</f>
        <v>0</v>
      </c>
      <c r="H235" s="78">
        <v>0</v>
      </c>
      <c r="I235" s="76">
        <v>0</v>
      </c>
      <c r="J235" s="46">
        <f t="shared" ref="J235:J26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+'26'!J253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27</v>
      </c>
      <c r="M253" s="65">
        <f t="shared" ref="M253:M267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60</v>
      </c>
      <c r="M254" s="65">
        <f t="shared" si="46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60</v>
      </c>
      <c r="M255" s="65">
        <f t="shared" si="46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60</v>
      </c>
      <c r="M256" s="65">
        <f t="shared" si="46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>
        <v>20059085</v>
      </c>
      <c r="C257" s="19" t="s">
        <v>1437</v>
      </c>
      <c r="D257" s="10" t="s">
        <v>434</v>
      </c>
      <c r="E257" s="64">
        <f>+'26'!J257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10</v>
      </c>
      <c r="M257" s="65">
        <f t="shared" si="46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3"/>
        <v>0</v>
      </c>
    </row>
    <row r="258" spans="1:19" ht="25.5" x14ac:dyDescent="0.55000000000000004">
      <c r="A258" s="10"/>
      <c r="B258" s="10">
        <v>3000000</v>
      </c>
      <c r="C258" s="19" t="s">
        <v>1438</v>
      </c>
      <c r="D258" s="10" t="s">
        <v>434</v>
      </c>
      <c r="E258" s="64">
        <f>+'26'!J258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>
        <v>29</v>
      </c>
      <c r="M258" s="65">
        <f t="shared" si="46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5.5" x14ac:dyDescent="0.55000000000000004">
      <c r="A259" s="10"/>
      <c r="B259" s="10">
        <v>3000001</v>
      </c>
      <c r="C259" s="19" t="s">
        <v>1439</v>
      </c>
      <c r="D259" s="10" t="s">
        <v>434</v>
      </c>
      <c r="E259" s="64">
        <f>+'26'!J259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>
        <v>29</v>
      </c>
      <c r="M259" s="65">
        <f t="shared" si="46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>
        <v>3000002</v>
      </c>
      <c r="C260" s="19" t="s">
        <v>1440</v>
      </c>
      <c r="D260" s="10" t="s">
        <v>434</v>
      </c>
      <c r="E260" s="64">
        <f>+'26'!J260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>
        <v>29</v>
      </c>
      <c r="M260" s="65">
        <f t="shared" si="46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5.5" x14ac:dyDescent="0.55000000000000004">
      <c r="A261" s="10"/>
      <c r="B261" s="10">
        <v>3000003</v>
      </c>
      <c r="C261" s="19" t="s">
        <v>1441</v>
      </c>
      <c r="D261" s="10" t="s">
        <v>434</v>
      </c>
      <c r="E261" s="64">
        <f>+'26'!J261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>
        <v>29</v>
      </c>
      <c r="M261" s="65">
        <f t="shared" si="46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>
        <v>3000003</v>
      </c>
      <c r="C262" s="19" t="s">
        <v>1442</v>
      </c>
      <c r="D262" s="10" t="s">
        <v>434</v>
      </c>
      <c r="E262" s="64">
        <f>+'26'!J262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>
        <v>28</v>
      </c>
      <c r="M262" s="65">
        <f t="shared" si="46"/>
        <v>0</v>
      </c>
      <c r="N262" s="17" t="s">
        <v>16</v>
      </c>
      <c r="O262" s="18"/>
      <c r="P262" s="23">
        <f t="shared" si="36"/>
        <v>0</v>
      </c>
      <c r="Q262" s="90"/>
      <c r="R262" s="43">
        <f t="shared" ref="R262:R267" si="48">+K262*Q262</f>
        <v>0</v>
      </c>
    </row>
    <row r="263" spans="1:19" ht="25.5" x14ac:dyDescent="0.55000000000000004">
      <c r="A263" s="10"/>
      <c r="B263" s="10">
        <v>1100044</v>
      </c>
      <c r="C263" s="19" t="s">
        <v>1443</v>
      </c>
      <c r="D263" s="10" t="s">
        <v>434</v>
      </c>
      <c r="E263" s="64">
        <f>+'26'!J263</f>
        <v>6</v>
      </c>
      <c r="F263" s="71"/>
      <c r="G263" s="46">
        <f t="shared" si="40"/>
        <v>6</v>
      </c>
      <c r="H263" s="78">
        <v>0</v>
      </c>
      <c r="I263" s="76">
        <v>0</v>
      </c>
      <c r="J263" s="46">
        <f t="shared" si="41"/>
        <v>6</v>
      </c>
      <c r="K263" s="72"/>
      <c r="L263" s="20">
        <v>35</v>
      </c>
      <c r="M263" s="65">
        <f t="shared" si="46"/>
        <v>0</v>
      </c>
      <c r="N263" s="17" t="s">
        <v>16</v>
      </c>
      <c r="O263" s="18"/>
      <c r="P263" s="23">
        <f t="shared" si="36"/>
        <v>0</v>
      </c>
      <c r="Q263" s="90"/>
      <c r="R263" s="43">
        <f t="shared" si="48"/>
        <v>0</v>
      </c>
    </row>
    <row r="264" spans="1:19" ht="25.5" x14ac:dyDescent="0.55000000000000004">
      <c r="A264" s="10"/>
      <c r="B264" s="10"/>
      <c r="C264" s="19"/>
      <c r="D264" s="10"/>
      <c r="E264" s="64">
        <f>+'26'!J264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46"/>
        <v>0</v>
      </c>
      <c r="N264" s="17" t="s">
        <v>16</v>
      </c>
      <c r="O264" s="18"/>
      <c r="P264" s="23">
        <f t="shared" si="36"/>
        <v>0</v>
      </c>
      <c r="Q264" s="90"/>
      <c r="R264" s="43">
        <f t="shared" si="48"/>
        <v>0</v>
      </c>
    </row>
    <row r="265" spans="1:19" ht="25.5" x14ac:dyDescent="0.55000000000000004">
      <c r="A265" s="10"/>
      <c r="B265" s="10"/>
      <c r="C265" s="19"/>
      <c r="D265" s="10"/>
      <c r="E265" s="64">
        <f>+'26'!J265</f>
        <v>0</v>
      </c>
      <c r="F265" s="71"/>
      <c r="G265" s="46"/>
      <c r="H265" s="78"/>
      <c r="I265" s="76">
        <v>0</v>
      </c>
      <c r="J265" s="46">
        <f t="shared" ref="J265" si="49">+G265-H265-K265-I265</f>
        <v>0</v>
      </c>
      <c r="K265" s="72"/>
      <c r="L265" s="20"/>
      <c r="M265" s="65">
        <f t="shared" si="46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48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>
        <f t="shared" si="46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48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>
        <f t="shared" si="46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48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>
        <f t="shared" ref="M268" si="50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1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1088.1300000000001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2875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20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830</v>
      </c>
      <c r="O273" s="2">
        <v>200</v>
      </c>
      <c r="P273" s="2">
        <v>200</v>
      </c>
      <c r="Q273" s="2">
        <v>100</v>
      </c>
      <c r="R273" s="2">
        <v>180</v>
      </c>
      <c r="S273" s="2">
        <v>100</v>
      </c>
      <c r="T273" s="2">
        <v>50</v>
      </c>
    </row>
    <row r="274" spans="1:20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0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0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200</v>
      </c>
    </row>
    <row r="277" spans="1:20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1845</v>
      </c>
    </row>
    <row r="278" spans="1:20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1845</v>
      </c>
    </row>
    <row r="279" spans="1:20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20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20" x14ac:dyDescent="0.5">
      <c r="J281" s="2"/>
      <c r="L281" s="2"/>
    </row>
    <row r="282" spans="1:20" ht="25.5" x14ac:dyDescent="0.55000000000000004">
      <c r="J282" s="2"/>
      <c r="L282" s="73" t="s">
        <v>272</v>
      </c>
      <c r="M282" s="2" t="s">
        <v>307</v>
      </c>
    </row>
    <row r="283" spans="1:20" x14ac:dyDescent="0.5">
      <c r="J283" s="2"/>
      <c r="L283" s="2"/>
    </row>
    <row r="284" spans="1:20" x14ac:dyDescent="0.5">
      <c r="J284" s="2"/>
      <c r="L284" s="2"/>
    </row>
    <row r="285" spans="1:20" x14ac:dyDescent="0.5">
      <c r="J285" s="2"/>
      <c r="L285" s="2"/>
    </row>
    <row r="286" spans="1:20" x14ac:dyDescent="0.5">
      <c r="J286" s="2"/>
      <c r="L286" s="2"/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I265" sqref="I265"/>
      <selection pane="topRight" activeCell="I265" sqref="I265"/>
      <selection pane="bottomLeft" activeCell="I265" sqref="I265"/>
      <selection pane="bottomRight" activeCell="L39" sqref="L3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8</v>
      </c>
      <c r="F16" s="71"/>
      <c r="G16" s="46">
        <f t="shared" si="0"/>
        <v>8</v>
      </c>
      <c r="H16" s="78">
        <v>0</v>
      </c>
      <c r="I16" s="76">
        <v>0</v>
      </c>
      <c r="J16" s="46">
        <f t="shared" si="1"/>
        <v>8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2">
        <f t="shared" si="3"/>
        <v>150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8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13</v>
      </c>
      <c r="F110" s="71"/>
      <c r="G110" s="46">
        <f t="shared" si="20"/>
        <v>13</v>
      </c>
      <c r="H110" s="78">
        <v>0</v>
      </c>
      <c r="I110" s="76">
        <v>0</v>
      </c>
      <c r="J110" s="46">
        <f t="shared" si="21"/>
        <v>12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60</v>
      </c>
      <c r="P110" s="122">
        <f t="shared" si="7"/>
        <v>60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14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5</v>
      </c>
      <c r="F193" s="71"/>
      <c r="G193" s="46">
        <f t="shared" si="28"/>
        <v>5</v>
      </c>
      <c r="H193" s="78">
        <v>0</v>
      </c>
      <c r="I193" s="76">
        <v>0</v>
      </c>
      <c r="J193" s="46">
        <f t="shared" si="29"/>
        <v>5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4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24</v>
      </c>
      <c r="F198" s="71"/>
      <c r="G198" s="46">
        <f t="shared" si="28"/>
        <v>24</v>
      </c>
      <c r="H198" s="78">
        <v>0</v>
      </c>
      <c r="I198" s="76">
        <v>0</v>
      </c>
      <c r="J198" s="46">
        <f t="shared" si="29"/>
        <v>24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0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66</v>
      </c>
      <c r="F216" s="71"/>
      <c r="G216" s="46">
        <f t="shared" si="28"/>
        <v>66</v>
      </c>
      <c r="H216" s="78">
        <v>0</v>
      </c>
      <c r="I216" s="76">
        <v>0</v>
      </c>
      <c r="J216" s="46">
        <f t="shared" si="29"/>
        <v>66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65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>+G248-H248-K248-I248</f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ref="J249:J267" si="46">+G249-H249-K249-I249</f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6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+'27'!J252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+'27'!J253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27</v>
      </c>
      <c r="M253" s="65">
        <f t="shared" si="32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:R267" si="47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60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47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+'27'!J255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6"/>
        <v>0</v>
      </c>
      <c r="K255" s="72"/>
      <c r="L255" s="20">
        <v>60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47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+'27'!J256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6"/>
        <v>0</v>
      </c>
      <c r="K256" s="72"/>
      <c r="L256" s="20">
        <v>60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47"/>
        <v>0</v>
      </c>
    </row>
    <row r="257" spans="1:19" ht="25.5" x14ac:dyDescent="0.55000000000000004">
      <c r="A257" s="10"/>
      <c r="B257" s="10">
        <v>20059085</v>
      </c>
      <c r="C257" s="19" t="s">
        <v>1437</v>
      </c>
      <c r="D257" s="10" t="s">
        <v>434</v>
      </c>
      <c r="E257" s="64">
        <f>+'27'!J257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6"/>
        <v>0</v>
      </c>
      <c r="K257" s="72"/>
      <c r="L257" s="20">
        <v>10</v>
      </c>
      <c r="M257" s="65">
        <f t="shared" si="32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47"/>
        <v>0</v>
      </c>
    </row>
    <row r="258" spans="1:19" ht="25.5" x14ac:dyDescent="0.55000000000000004">
      <c r="A258" s="10"/>
      <c r="B258" s="10">
        <v>3000000</v>
      </c>
      <c r="C258" s="19" t="s">
        <v>1438</v>
      </c>
      <c r="D258" s="10" t="s">
        <v>434</v>
      </c>
      <c r="E258" s="64">
        <f>+'27'!J258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6"/>
        <v>0</v>
      </c>
      <c r="K258" s="72"/>
      <c r="L258" s="20">
        <v>29</v>
      </c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47"/>
        <v>0</v>
      </c>
    </row>
    <row r="259" spans="1:19" ht="25.5" x14ac:dyDescent="0.55000000000000004">
      <c r="A259" s="10"/>
      <c r="B259" s="10">
        <v>3000001</v>
      </c>
      <c r="C259" s="19" t="s">
        <v>1439</v>
      </c>
      <c r="D259" s="10" t="s">
        <v>434</v>
      </c>
      <c r="E259" s="64">
        <f>+'27'!J259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6"/>
        <v>0</v>
      </c>
      <c r="K259" s="72"/>
      <c r="L259" s="20">
        <v>29</v>
      </c>
      <c r="M259" s="65">
        <f t="shared" si="32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47"/>
        <v>0</v>
      </c>
    </row>
    <row r="260" spans="1:19" ht="25.5" x14ac:dyDescent="0.55000000000000004">
      <c r="A260" s="10"/>
      <c r="B260" s="10">
        <v>3000002</v>
      </c>
      <c r="C260" s="19" t="s">
        <v>1440</v>
      </c>
      <c r="D260" s="10" t="s">
        <v>434</v>
      </c>
      <c r="E260" s="64">
        <f>+'27'!J260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6"/>
        <v>0</v>
      </c>
      <c r="K260" s="72"/>
      <c r="L260" s="20">
        <v>29</v>
      </c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47"/>
        <v>0</v>
      </c>
    </row>
    <row r="261" spans="1:19" ht="25.5" x14ac:dyDescent="0.55000000000000004">
      <c r="A261" s="10"/>
      <c r="B261" s="10">
        <v>3000003</v>
      </c>
      <c r="C261" s="19" t="s">
        <v>1441</v>
      </c>
      <c r="D261" s="10" t="s">
        <v>434</v>
      </c>
      <c r="E261" s="64">
        <f>+'27'!J261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6"/>
        <v>0</v>
      </c>
      <c r="K261" s="72"/>
      <c r="L261" s="20">
        <v>29</v>
      </c>
      <c r="M261" s="65">
        <f t="shared" si="32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47"/>
        <v>0</v>
      </c>
    </row>
    <row r="262" spans="1:19" ht="25.5" x14ac:dyDescent="0.55000000000000004">
      <c r="A262" s="10"/>
      <c r="B262" s="10">
        <v>3000003</v>
      </c>
      <c r="C262" s="19" t="s">
        <v>1442</v>
      </c>
      <c r="D262" s="10" t="s">
        <v>434</v>
      </c>
      <c r="E262" s="64">
        <f>+'27'!J262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6"/>
        <v>0</v>
      </c>
      <c r="K262" s="72"/>
      <c r="L262" s="20">
        <v>28</v>
      </c>
      <c r="M262" s="65">
        <f t="shared" si="32"/>
        <v>0</v>
      </c>
      <c r="N262" s="17" t="s">
        <v>16</v>
      </c>
      <c r="O262" s="18"/>
      <c r="P262" s="23">
        <f t="shared" si="36"/>
        <v>0</v>
      </c>
      <c r="Q262" s="90"/>
      <c r="R262" s="43">
        <f t="shared" si="47"/>
        <v>0</v>
      </c>
    </row>
    <row r="263" spans="1:19" ht="25.5" x14ac:dyDescent="0.55000000000000004">
      <c r="A263" s="10"/>
      <c r="B263" s="10">
        <v>1100044</v>
      </c>
      <c r="C263" s="19" t="s">
        <v>1443</v>
      </c>
      <c r="D263" s="10" t="s">
        <v>434</v>
      </c>
      <c r="E263" s="64">
        <f>+'27'!J263</f>
        <v>6</v>
      </c>
      <c r="F263" s="71"/>
      <c r="G263" s="46">
        <f t="shared" si="40"/>
        <v>6</v>
      </c>
      <c r="H263" s="78">
        <v>0</v>
      </c>
      <c r="I263" s="76">
        <v>0</v>
      </c>
      <c r="J263" s="46">
        <f t="shared" si="46"/>
        <v>6</v>
      </c>
      <c r="K263" s="72"/>
      <c r="L263" s="20">
        <v>35</v>
      </c>
      <c r="M263" s="65">
        <f t="shared" ref="M263:M267" si="48">+L263*K263</f>
        <v>0</v>
      </c>
      <c r="N263" s="17" t="s">
        <v>16</v>
      </c>
      <c r="O263" s="18"/>
      <c r="P263" s="23">
        <f t="shared" si="36"/>
        <v>0</v>
      </c>
      <c r="Q263" s="90"/>
      <c r="R263" s="43">
        <f t="shared" si="47"/>
        <v>0</v>
      </c>
    </row>
    <row r="264" spans="1:19" ht="25.5" x14ac:dyDescent="0.55000000000000004">
      <c r="A264" s="10"/>
      <c r="B264" s="10"/>
      <c r="C264" s="19"/>
      <c r="D264" s="10"/>
      <c r="E264" s="64">
        <f>+'27'!J264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6"/>
        <v>0</v>
      </c>
      <c r="K264" s="72"/>
      <c r="L264" s="20"/>
      <c r="M264" s="65">
        <f t="shared" si="48"/>
        <v>0</v>
      </c>
      <c r="N264" s="17" t="s">
        <v>16</v>
      </c>
      <c r="O264" s="18"/>
      <c r="P264" s="23">
        <f t="shared" si="36"/>
        <v>0</v>
      </c>
      <c r="Q264" s="90"/>
      <c r="R264" s="43">
        <f t="shared" si="47"/>
        <v>0</v>
      </c>
    </row>
    <row r="265" spans="1:19" ht="25.5" x14ac:dyDescent="0.55000000000000004">
      <c r="A265" s="10"/>
      <c r="B265" s="10"/>
      <c r="C265" s="19"/>
      <c r="D265" s="10"/>
      <c r="E265" s="64">
        <f>+'10'!J265</f>
        <v>0</v>
      </c>
      <c r="F265" s="71"/>
      <c r="G265" s="46">
        <f t="shared" si="40"/>
        <v>0</v>
      </c>
      <c r="H265" s="78"/>
      <c r="I265" s="76"/>
      <c r="J265" s="46">
        <f t="shared" si="46"/>
        <v>0</v>
      </c>
      <c r="K265" s="72"/>
      <c r="L265" s="20"/>
      <c r="M265" s="65">
        <f t="shared" si="48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47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>
        <f t="shared" si="46"/>
        <v>0</v>
      </c>
      <c r="K266" s="72"/>
      <c r="L266" s="20"/>
      <c r="M266" s="65">
        <f t="shared" si="48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47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>
        <f t="shared" si="46"/>
        <v>0</v>
      </c>
      <c r="K267" s="72"/>
      <c r="L267" s="20"/>
      <c r="M267" s="65">
        <f t="shared" si="48"/>
        <v>0</v>
      </c>
      <c r="N267" s="17" t="s">
        <v>16</v>
      </c>
      <c r="O267" s="18"/>
      <c r="P267" s="23"/>
      <c r="Q267" s="90"/>
      <c r="R267" s="43">
        <f t="shared" si="47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>
        <f t="shared" ref="M268" si="49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0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940.86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2395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9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670</v>
      </c>
      <c r="O273" s="2">
        <v>50</v>
      </c>
      <c r="P273" s="2">
        <v>150</v>
      </c>
      <c r="Q273" s="2">
        <v>200</v>
      </c>
      <c r="R273" s="2">
        <v>150</v>
      </c>
      <c r="S273" s="2">
        <v>120</v>
      </c>
    </row>
    <row r="274" spans="1:19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160</v>
      </c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1565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1565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9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9" x14ac:dyDescent="0.5">
      <c r="J281" s="2"/>
      <c r="L281" s="2"/>
    </row>
    <row r="282" spans="1:19" ht="25.5" x14ac:dyDescent="0.55000000000000004">
      <c r="J282" s="2"/>
      <c r="L282" s="73" t="s">
        <v>272</v>
      </c>
      <c r="M282" s="2" t="s">
        <v>307</v>
      </c>
    </row>
    <row r="283" spans="1:19" x14ac:dyDescent="0.5">
      <c r="J283" s="2"/>
      <c r="L283" s="2"/>
    </row>
    <row r="284" spans="1:19" x14ac:dyDescent="0.5">
      <c r="J284" s="2"/>
      <c r="L284" s="2"/>
    </row>
    <row r="285" spans="1:19" x14ac:dyDescent="0.5">
      <c r="J285" s="2"/>
      <c r="L285" s="2"/>
    </row>
    <row r="286" spans="1:19" x14ac:dyDescent="0.5">
      <c r="J286" s="2"/>
      <c r="L286" s="2"/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T355"/>
  <sheetViews>
    <sheetView zoomScale="70" zoomScaleNormal="70" workbookViewId="0">
      <pane xSplit="10" ySplit="4" topLeftCell="K267" activePane="bottomRight" state="frozen"/>
      <selection activeCell="I265" sqref="I265"/>
      <selection pane="topRight" activeCell="I265" sqref="I265"/>
      <selection pane="bottomLeft" activeCell="I265" sqref="I265"/>
      <selection pane="bottomRight" activeCell="N276" sqref="N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8</v>
      </c>
      <c r="F16" s="71"/>
      <c r="G16" s="46">
        <f t="shared" si="0"/>
        <v>8</v>
      </c>
      <c r="H16" s="78">
        <v>0</v>
      </c>
      <c r="I16" s="76">
        <v>0</v>
      </c>
      <c r="J16" s="46">
        <f t="shared" si="1"/>
        <v>8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80</v>
      </c>
      <c r="P21" s="122">
        <f t="shared" si="3"/>
        <v>90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15</v>
      </c>
      <c r="F22" s="71">
        <v>10</v>
      </c>
      <c r="G22" s="46">
        <f t="shared" si="0"/>
        <v>25</v>
      </c>
      <c r="H22" s="78">
        <v>0</v>
      </c>
      <c r="I22" s="76">
        <v>0</v>
      </c>
      <c r="J22" s="46">
        <f t="shared" si="1"/>
        <v>25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16</v>
      </c>
      <c r="F24" s="71">
        <v>5</v>
      </c>
      <c r="G24" s="46">
        <f t="shared" si="0"/>
        <v>21</v>
      </c>
      <c r="H24" s="78">
        <v>0</v>
      </c>
      <c r="I24" s="76">
        <v>0</v>
      </c>
      <c r="J24" s="46">
        <f t="shared" si="1"/>
        <v>19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22">
        <f t="shared" si="3"/>
        <v>150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15</v>
      </c>
      <c r="F28" s="71">
        <v>5</v>
      </c>
      <c r="G28" s="46">
        <f t="shared" si="5"/>
        <v>20</v>
      </c>
      <c r="H28" s="78">
        <v>0</v>
      </c>
      <c r="I28" s="76">
        <v>0</v>
      </c>
      <c r="J28" s="46">
        <f t="shared" si="6"/>
        <v>19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8</v>
      </c>
      <c r="F31" s="71">
        <v>10</v>
      </c>
      <c r="G31" s="46">
        <f t="shared" si="5"/>
        <v>18</v>
      </c>
      <c r="H31" s="78">
        <v>0</v>
      </c>
      <c r="I31" s="76">
        <v>0</v>
      </c>
      <c r="J31" s="46">
        <f t="shared" si="6"/>
        <v>18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2</v>
      </c>
      <c r="F32" s="71">
        <v>3</v>
      </c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5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50</v>
      </c>
      <c r="P39" s="122">
        <f t="shared" si="3"/>
        <v>100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9</v>
      </c>
      <c r="F40" s="71">
        <v>5</v>
      </c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>
        <v>3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2</v>
      </c>
      <c r="F56" s="71">
        <v>3</v>
      </c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3</v>
      </c>
      <c r="F57" s="71">
        <v>3</v>
      </c>
      <c r="G57" s="46">
        <f t="shared" si="5"/>
        <v>6</v>
      </c>
      <c r="H57" s="78">
        <v>0</v>
      </c>
      <c r="I57" s="76">
        <v>0</v>
      </c>
      <c r="J57" s="46">
        <f t="shared" si="6"/>
        <v>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3</v>
      </c>
      <c r="F58" s="71">
        <v>3</v>
      </c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>
        <v>3</v>
      </c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>
        <v>3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4</v>
      </c>
      <c r="F80" s="71">
        <v>3</v>
      </c>
      <c r="G80" s="46">
        <f t="shared" si="5"/>
        <v>7</v>
      </c>
      <c r="H80" s="78">
        <v>0</v>
      </c>
      <c r="I80" s="76">
        <v>0</v>
      </c>
      <c r="J80" s="46">
        <f t="shared" si="6"/>
        <v>6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30</v>
      </c>
      <c r="P80" s="122">
        <f t="shared" si="7"/>
        <v>25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6</v>
      </c>
      <c r="F81" s="71">
        <v>3</v>
      </c>
      <c r="G81" s="46">
        <f t="shared" si="5"/>
        <v>9</v>
      </c>
      <c r="H81" s="78">
        <v>0</v>
      </c>
      <c r="I81" s="76">
        <v>0</v>
      </c>
      <c r="J81" s="46">
        <f t="shared" si="6"/>
        <v>9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hidden="1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9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>
        <v>75</v>
      </c>
      <c r="P110" s="122">
        <f t="shared" si="7"/>
        <v>285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3</v>
      </c>
      <c r="F131" s="71">
        <v>5</v>
      </c>
      <c r="G131" s="46">
        <f t="shared" si="20"/>
        <v>8</v>
      </c>
      <c r="H131" s="78">
        <v>0</v>
      </c>
      <c r="I131" s="76">
        <v>0</v>
      </c>
      <c r="J131" s="46">
        <f t="shared" si="21"/>
        <v>5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/>
      <c r="P131" s="122">
        <f t="shared" si="7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10</v>
      </c>
      <c r="F133" s="71">
        <v>5</v>
      </c>
      <c r="G133" s="46">
        <f t="shared" si="20"/>
        <v>15</v>
      </c>
      <c r="H133" s="78">
        <v>0</v>
      </c>
      <c r="I133" s="76">
        <v>0</v>
      </c>
      <c r="J133" s="46">
        <f t="shared" si="21"/>
        <v>14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5</v>
      </c>
      <c r="F193" s="71"/>
      <c r="G193" s="46">
        <f t="shared" si="28"/>
        <v>5</v>
      </c>
      <c r="H193" s="78">
        <v>0</v>
      </c>
      <c r="I193" s="76">
        <v>0</v>
      </c>
      <c r="J193" s="46">
        <f t="shared" si="29"/>
        <v>5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3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24</v>
      </c>
      <c r="F198" s="71"/>
      <c r="G198" s="46">
        <f t="shared" si="28"/>
        <v>24</v>
      </c>
      <c r="H198" s="78">
        <v>0</v>
      </c>
      <c r="I198" s="76">
        <v>0</v>
      </c>
      <c r="J198" s="46">
        <f t="shared" si="29"/>
        <v>23</v>
      </c>
      <c r="K198" s="72">
        <v>1</v>
      </c>
      <c r="L198" s="20">
        <v>150</v>
      </c>
      <c r="M198" s="65">
        <f t="shared" si="32"/>
        <v>150</v>
      </c>
      <c r="N198" s="17" t="s">
        <v>16</v>
      </c>
      <c r="O198" s="18"/>
      <c r="P198" s="122">
        <f t="shared" ref="P198:P268" si="36">SUM(M198-O198)</f>
        <v>150</v>
      </c>
      <c r="Q198" s="90">
        <v>64.38</v>
      </c>
      <c r="R198" s="43">
        <f t="shared" si="33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>
        <v>5</v>
      </c>
      <c r="G209" s="46">
        <f t="shared" si="28"/>
        <v>5</v>
      </c>
      <c r="H209" s="78">
        <v>0</v>
      </c>
      <c r="I209" s="76">
        <v>0</v>
      </c>
      <c r="J209" s="46">
        <f t="shared" si="29"/>
        <v>5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66</v>
      </c>
      <c r="F216" s="71"/>
      <c r="G216" s="46">
        <f t="shared" si="28"/>
        <v>66</v>
      </c>
      <c r="H216" s="78">
        <v>0</v>
      </c>
      <c r="I216" s="76">
        <v>0</v>
      </c>
      <c r="J216" s="46">
        <f t="shared" si="29"/>
        <v>66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64" si="40">E235+F235</f>
        <v>0</v>
      </c>
      <c r="H235" s="78">
        <v>0</v>
      </c>
      <c r="I235" s="76">
        <v>0</v>
      </c>
      <c r="J235" s="46">
        <f t="shared" ref="J235:J26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>
        <v>5</v>
      </c>
      <c r="G248" s="46">
        <f t="shared" si="40"/>
        <v>5</v>
      </c>
      <c r="H248" s="78">
        <v>0</v>
      </c>
      <c r="I248" s="76">
        <v>0</v>
      </c>
      <c r="J248" s="46">
        <f t="shared" si="41"/>
        <v>4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/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>
        <f t="shared" si="41"/>
        <v>4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+'28'!J253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27</v>
      </c>
      <c r="M253" s="65">
        <f t="shared" si="32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60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60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+'28'!J256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60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>
        <v>20059085</v>
      </c>
      <c r="C257" s="19" t="s">
        <v>1437</v>
      </c>
      <c r="D257" s="10" t="s">
        <v>434</v>
      </c>
      <c r="E257" s="64">
        <f>+'28'!J257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10</v>
      </c>
      <c r="M257" s="65">
        <f t="shared" si="32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3"/>
        <v>0</v>
      </c>
    </row>
    <row r="258" spans="1:19" ht="25.5" x14ac:dyDescent="0.55000000000000004">
      <c r="A258" s="10"/>
      <c r="B258" s="10">
        <v>3000000</v>
      </c>
      <c r="C258" s="19" t="s">
        <v>1438</v>
      </c>
      <c r="D258" s="10" t="s">
        <v>434</v>
      </c>
      <c r="E258" s="64">
        <f>+'28'!J258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>
        <v>29</v>
      </c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5.5" x14ac:dyDescent="0.55000000000000004">
      <c r="A259" s="10"/>
      <c r="B259" s="10">
        <v>3000001</v>
      </c>
      <c r="C259" s="19" t="s">
        <v>1439</v>
      </c>
      <c r="D259" s="10" t="s">
        <v>434</v>
      </c>
      <c r="E259" s="64">
        <f>+'28'!J259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>
        <v>29</v>
      </c>
      <c r="M259" s="65">
        <f t="shared" si="32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>
        <v>3000002</v>
      </c>
      <c r="C260" s="19" t="s">
        <v>1440</v>
      </c>
      <c r="D260" s="10" t="s">
        <v>434</v>
      </c>
      <c r="E260" s="64">
        <f>+'28'!J260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>
        <v>29</v>
      </c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5.5" x14ac:dyDescent="0.55000000000000004">
      <c r="A261" s="10"/>
      <c r="B261" s="10">
        <v>3000003</v>
      </c>
      <c r="C261" s="19" t="s">
        <v>1441</v>
      </c>
      <c r="D261" s="10" t="s">
        <v>434</v>
      </c>
      <c r="E261" s="64">
        <f>+'28'!J261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>
        <v>29</v>
      </c>
      <c r="M261" s="65">
        <f t="shared" si="32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>
        <v>3000003</v>
      </c>
      <c r="C262" s="19" t="s">
        <v>1442</v>
      </c>
      <c r="D262" s="10" t="s">
        <v>434</v>
      </c>
      <c r="E262" s="64">
        <f>+'28'!J262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>
        <v>28</v>
      </c>
      <c r="M262" s="65">
        <f t="shared" ref="M262:M265" si="47">+L262*K262</f>
        <v>0</v>
      </c>
      <c r="N262" s="17" t="s">
        <v>16</v>
      </c>
      <c r="O262" s="18"/>
      <c r="P262" s="23">
        <f t="shared" si="36"/>
        <v>0</v>
      </c>
      <c r="Q262" s="90"/>
      <c r="R262" s="43">
        <f t="shared" ref="R262:R267" si="48">+K262*Q262</f>
        <v>0</v>
      </c>
    </row>
    <row r="263" spans="1:19" ht="25.5" x14ac:dyDescent="0.55000000000000004">
      <c r="A263" s="10"/>
      <c r="B263" s="10">
        <v>1100044</v>
      </c>
      <c r="C263" s="19" t="s">
        <v>1443</v>
      </c>
      <c r="D263" s="10" t="s">
        <v>434</v>
      </c>
      <c r="E263" s="64">
        <f>+'28'!J263</f>
        <v>6</v>
      </c>
      <c r="F263" s="71"/>
      <c r="G263" s="46">
        <f t="shared" si="40"/>
        <v>6</v>
      </c>
      <c r="H263" s="78">
        <v>0</v>
      </c>
      <c r="I263" s="76">
        <v>0</v>
      </c>
      <c r="J263" s="46">
        <f t="shared" si="41"/>
        <v>6</v>
      </c>
      <c r="K263" s="72"/>
      <c r="L263" s="20">
        <v>35</v>
      </c>
      <c r="M263" s="65">
        <f t="shared" si="47"/>
        <v>0</v>
      </c>
      <c r="N263" s="17" t="s">
        <v>16</v>
      </c>
      <c r="O263" s="18"/>
      <c r="P263" s="23">
        <f t="shared" si="36"/>
        <v>0</v>
      </c>
      <c r="Q263" s="90"/>
      <c r="R263" s="43">
        <f t="shared" si="48"/>
        <v>0</v>
      </c>
    </row>
    <row r="264" spans="1:19" ht="25.5" x14ac:dyDescent="0.55000000000000004">
      <c r="A264" s="10"/>
      <c r="B264" s="10"/>
      <c r="C264" s="19"/>
      <c r="D264" s="10"/>
      <c r="E264" s="64">
        <f>+'28'!J264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47"/>
        <v>0</v>
      </c>
      <c r="N264" s="17" t="s">
        <v>16</v>
      </c>
      <c r="O264" s="18"/>
      <c r="P264" s="23">
        <f t="shared" si="36"/>
        <v>0</v>
      </c>
      <c r="Q264" s="90"/>
      <c r="R264" s="43">
        <f t="shared" si="48"/>
        <v>0</v>
      </c>
    </row>
    <row r="265" spans="1:19" ht="25.5" x14ac:dyDescent="0.55000000000000004">
      <c r="A265" s="10"/>
      <c r="B265" s="10"/>
      <c r="C265" s="19"/>
      <c r="D265" s="10"/>
      <c r="E265" s="64">
        <f>+'28'!J265</f>
        <v>0</v>
      </c>
      <c r="F265" s="71"/>
      <c r="G265" s="46"/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47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48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>
        <f t="shared" si="36"/>
        <v>0</v>
      </c>
      <c r="Q266" s="90"/>
      <c r="R266" s="43">
        <f t="shared" si="48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>
        <f t="shared" si="36"/>
        <v>0</v>
      </c>
      <c r="Q267" s="90"/>
      <c r="R267" s="43">
        <f t="shared" si="48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>
        <f t="shared" ref="M268" si="49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0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880.5200000000001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2785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20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1050</v>
      </c>
      <c r="O273" s="2">
        <v>180</v>
      </c>
      <c r="P273" s="2">
        <v>130</v>
      </c>
      <c r="Q273" s="2">
        <v>70</v>
      </c>
      <c r="R273" s="2">
        <v>300</v>
      </c>
      <c r="S273" s="2">
        <v>200</v>
      </c>
      <c r="T273" s="2">
        <v>170</v>
      </c>
    </row>
    <row r="274" spans="1:20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0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0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310</v>
      </c>
    </row>
    <row r="277" spans="1:20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1425</v>
      </c>
    </row>
    <row r="278" spans="1:20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1425</v>
      </c>
    </row>
    <row r="279" spans="1:20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20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20" x14ac:dyDescent="0.5">
      <c r="J281" s="2"/>
      <c r="L281" s="2"/>
    </row>
    <row r="282" spans="1:20" ht="25.5" x14ac:dyDescent="0.55000000000000004">
      <c r="J282" s="2"/>
      <c r="L282" s="73" t="s">
        <v>272</v>
      </c>
      <c r="M282" s="2" t="s">
        <v>307</v>
      </c>
    </row>
    <row r="283" spans="1:20" x14ac:dyDescent="0.5">
      <c r="J283" s="2"/>
      <c r="L283" s="2"/>
    </row>
    <row r="284" spans="1:20" x14ac:dyDescent="0.5">
      <c r="J284" s="2"/>
      <c r="L284" s="2"/>
    </row>
    <row r="285" spans="1:20" x14ac:dyDescent="0.5">
      <c r="J285" s="2"/>
      <c r="L285" s="2"/>
    </row>
    <row r="286" spans="1:20" x14ac:dyDescent="0.5">
      <c r="J286" s="2"/>
      <c r="L286" s="2"/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00.00"/>
        <filter val="120.00"/>
        <filter val="130"/>
        <filter val="130.00"/>
        <filter val="150.00"/>
        <filter val="25.00"/>
        <filter val="390.00"/>
        <filter val="50.00"/>
        <filter val="60.00"/>
        <filter val="9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I265" sqref="I265"/>
      <selection pane="topRight" activeCell="I265" sqref="I265"/>
      <selection pane="bottomLeft" activeCell="I265" sqref="I265"/>
      <selection pane="bottomRight" activeCell="L14" sqref="L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8</v>
      </c>
      <c r="F16" s="71"/>
      <c r="G16" s="46">
        <f t="shared" si="0"/>
        <v>8</v>
      </c>
      <c r="H16" s="78">
        <v>0</v>
      </c>
      <c r="I16" s="76">
        <v>0</v>
      </c>
      <c r="J16" s="46">
        <f t="shared" si="1"/>
        <v>8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40</v>
      </c>
      <c r="P21" s="122">
        <f t="shared" si="3"/>
        <v>45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19</v>
      </c>
      <c r="F24" s="71"/>
      <c r="G24" s="46">
        <f t="shared" si="0"/>
        <v>19</v>
      </c>
      <c r="H24" s="78">
        <v>2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5</v>
      </c>
      <c r="F29" s="71"/>
      <c r="G29" s="46">
        <f t="shared" si="5"/>
        <v>5</v>
      </c>
      <c r="H29" s="78">
        <v>5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5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30</v>
      </c>
      <c r="P80" s="122">
        <f t="shared" si="7"/>
        <v>25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9</v>
      </c>
      <c r="F81" s="71"/>
      <c r="G81" s="46">
        <f t="shared" si="5"/>
        <v>9</v>
      </c>
      <c r="H81" s="78">
        <v>0</v>
      </c>
      <c r="I81" s="76">
        <v>0</v>
      </c>
      <c r="J81" s="46">
        <f t="shared" si="6"/>
        <v>8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30</v>
      </c>
      <c r="P81" s="122">
        <f t="shared" si="7"/>
        <v>25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9</v>
      </c>
      <c r="F110" s="71"/>
      <c r="G110" s="46">
        <f t="shared" si="20"/>
        <v>9</v>
      </c>
      <c r="H110" s="78">
        <v>0</v>
      </c>
      <c r="I110" s="76">
        <v>0</v>
      </c>
      <c r="J110" s="46">
        <f t="shared" si="21"/>
        <v>2</v>
      </c>
      <c r="K110" s="72">
        <v>7</v>
      </c>
      <c r="L110" s="22">
        <v>120</v>
      </c>
      <c r="M110" s="65">
        <f t="shared" si="8"/>
        <v>840</v>
      </c>
      <c r="N110" s="17" t="s">
        <v>16</v>
      </c>
      <c r="O110" s="18">
        <v>420</v>
      </c>
      <c r="P110" s="122">
        <f t="shared" si="7"/>
        <v>420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2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/>
      <c r="P131" s="122">
        <f t="shared" si="7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14</v>
      </c>
      <c r="F133" s="71"/>
      <c r="G133" s="46">
        <f t="shared" si="20"/>
        <v>14</v>
      </c>
      <c r="H133" s="78">
        <v>0</v>
      </c>
      <c r="I133" s="76">
        <v>0</v>
      </c>
      <c r="J133" s="46">
        <f t="shared" si="21"/>
        <v>13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5</v>
      </c>
      <c r="F193" s="71"/>
      <c r="G193" s="46">
        <f t="shared" si="28"/>
        <v>5</v>
      </c>
      <c r="H193" s="78">
        <v>0</v>
      </c>
      <c r="I193" s="76">
        <v>0</v>
      </c>
      <c r="J193" s="46">
        <f t="shared" si="29"/>
        <v>5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3</v>
      </c>
      <c r="F194" s="71"/>
      <c r="G194" s="46">
        <f t="shared" si="28"/>
        <v>3</v>
      </c>
      <c r="H194" s="78">
        <v>0</v>
      </c>
      <c r="I194" s="76">
        <v>0</v>
      </c>
      <c r="J194" s="46">
        <f t="shared" si="29"/>
        <v>3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23</v>
      </c>
      <c r="F198" s="71"/>
      <c r="G198" s="46">
        <f t="shared" si="28"/>
        <v>23</v>
      </c>
      <c r="H198" s="78">
        <v>0</v>
      </c>
      <c r="I198" s="76">
        <v>0</v>
      </c>
      <c r="J198" s="46">
        <f t="shared" si="29"/>
        <v>23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5</v>
      </c>
      <c r="F209" s="71"/>
      <c r="G209" s="46">
        <f t="shared" si="28"/>
        <v>5</v>
      </c>
      <c r="H209" s="78">
        <v>0</v>
      </c>
      <c r="I209" s="76">
        <v>0</v>
      </c>
      <c r="J209" s="46">
        <f t="shared" si="29"/>
        <v>5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66</v>
      </c>
      <c r="F216" s="71"/>
      <c r="G216" s="46">
        <f t="shared" si="28"/>
        <v>66</v>
      </c>
      <c r="H216" s="78">
        <v>0</v>
      </c>
      <c r="I216" s="76">
        <v>0</v>
      </c>
      <c r="J216" s="46">
        <f t="shared" si="29"/>
        <v>66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1" si="40">E235+F235</f>
        <v>0</v>
      </c>
      <c r="H235" s="78">
        <v>0</v>
      </c>
      <c r="I235" s="76">
        <v>0</v>
      </c>
      <c r="J235" s="46">
        <f t="shared" ref="J235:J25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3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/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>
        <f t="shared" si="41"/>
        <v>4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ref="J251" si="46">+G251-H251-K251-I251</f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+'29'!J252</f>
        <v>0</v>
      </c>
      <c r="F252" s="71"/>
      <c r="G252" s="46"/>
      <c r="H252" s="78"/>
      <c r="I252" s="76"/>
      <c r="J252" s="46"/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+'29'!J253</f>
        <v>0</v>
      </c>
      <c r="F253" s="71"/>
      <c r="G253" s="46"/>
      <c r="H253" s="78"/>
      <c r="I253" s="76"/>
      <c r="J253" s="46"/>
      <c r="K253" s="72"/>
      <c r="L253" s="20">
        <v>27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+'29'!J254</f>
        <v>0</v>
      </c>
      <c r="F254" s="71"/>
      <c r="G254" s="46">
        <f t="shared" ref="G254:G267" si="49">E254+F254</f>
        <v>0</v>
      </c>
      <c r="H254" s="78">
        <v>0</v>
      </c>
      <c r="I254" s="76">
        <v>0</v>
      </c>
      <c r="J254" s="46">
        <f t="shared" ref="J254:J267" si="50">+G254-H254-K254-I254</f>
        <v>0</v>
      </c>
      <c r="K254" s="72"/>
      <c r="L254" s="20">
        <v>60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+'29'!J255</f>
        <v>0</v>
      </c>
      <c r="F255" s="71"/>
      <c r="G255" s="46">
        <f t="shared" si="49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60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+'29'!J256</f>
        <v>0</v>
      </c>
      <c r="F256" s="71"/>
      <c r="G256" s="46">
        <f t="shared" si="49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60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>
        <v>20059085</v>
      </c>
      <c r="C257" s="19" t="s">
        <v>1437</v>
      </c>
      <c r="D257" s="10" t="s">
        <v>434</v>
      </c>
      <c r="E257" s="64">
        <f>+'29'!J257</f>
        <v>0</v>
      </c>
      <c r="F257" s="71"/>
      <c r="G257" s="46">
        <f t="shared" si="49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10</v>
      </c>
      <c r="M257" s="65">
        <f t="shared" si="32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3"/>
        <v>0</v>
      </c>
    </row>
    <row r="258" spans="1:19" ht="25.5" x14ac:dyDescent="0.55000000000000004">
      <c r="A258" s="10"/>
      <c r="B258" s="10">
        <v>3000000</v>
      </c>
      <c r="C258" s="19" t="s">
        <v>1438</v>
      </c>
      <c r="D258" s="10" t="s">
        <v>434</v>
      </c>
      <c r="E258" s="64">
        <f>+'29'!J258</f>
        <v>0</v>
      </c>
      <c r="F258" s="71"/>
      <c r="G258" s="46">
        <f t="shared" si="49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29</v>
      </c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5.5" x14ac:dyDescent="0.55000000000000004">
      <c r="A259" s="10"/>
      <c r="B259" s="10">
        <v>3000001</v>
      </c>
      <c r="C259" s="19" t="s">
        <v>1439</v>
      </c>
      <c r="D259" s="10" t="s">
        <v>434</v>
      </c>
      <c r="E259" s="64">
        <f>+'29'!J259</f>
        <v>0</v>
      </c>
      <c r="F259" s="71"/>
      <c r="G259" s="46">
        <f t="shared" si="49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29</v>
      </c>
      <c r="M259" s="65">
        <f t="shared" si="32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>
        <v>3000002</v>
      </c>
      <c r="C260" s="19" t="s">
        <v>1440</v>
      </c>
      <c r="D260" s="10" t="s">
        <v>434</v>
      </c>
      <c r="E260" s="64">
        <f>+'29'!J260</f>
        <v>0</v>
      </c>
      <c r="F260" s="71"/>
      <c r="G260" s="46">
        <f t="shared" si="49"/>
        <v>0</v>
      </c>
      <c r="H260" s="78">
        <v>0</v>
      </c>
      <c r="I260" s="76">
        <v>0</v>
      </c>
      <c r="J260" s="46">
        <f t="shared" si="50"/>
        <v>0</v>
      </c>
      <c r="K260" s="72"/>
      <c r="L260" s="20">
        <v>29</v>
      </c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5.5" x14ac:dyDescent="0.55000000000000004">
      <c r="A261" s="10"/>
      <c r="B261" s="10">
        <v>3000003</v>
      </c>
      <c r="C261" s="19" t="s">
        <v>1441</v>
      </c>
      <c r="D261" s="10" t="s">
        <v>434</v>
      </c>
      <c r="E261" s="64">
        <f>+'29'!J261</f>
        <v>0</v>
      </c>
      <c r="F261" s="71"/>
      <c r="G261" s="46">
        <f t="shared" si="49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29</v>
      </c>
      <c r="M261" s="65">
        <f t="shared" si="32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>
        <v>3000003</v>
      </c>
      <c r="C262" s="19" t="s">
        <v>1442</v>
      </c>
      <c r="D262" s="10" t="s">
        <v>434</v>
      </c>
      <c r="E262" s="64">
        <f>+'29'!J262</f>
        <v>0</v>
      </c>
      <c r="F262" s="71"/>
      <c r="G262" s="46">
        <f t="shared" si="49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28</v>
      </c>
      <c r="M262" s="65">
        <f t="shared" ref="M262:M267" si="51">+L262*K262</f>
        <v>0</v>
      </c>
      <c r="N262" s="17" t="s">
        <v>16</v>
      </c>
      <c r="O262" s="18"/>
      <c r="P262" s="23">
        <f t="shared" si="36"/>
        <v>0</v>
      </c>
      <c r="Q262" s="90"/>
      <c r="R262" s="43">
        <f t="shared" ref="R262:R267" si="52">+K262*Q262</f>
        <v>0</v>
      </c>
    </row>
    <row r="263" spans="1:19" ht="25.5" x14ac:dyDescent="0.55000000000000004">
      <c r="A263" s="10"/>
      <c r="B263" s="10">
        <v>1100044</v>
      </c>
      <c r="C263" s="19" t="s">
        <v>1443</v>
      </c>
      <c r="D263" s="10" t="s">
        <v>434</v>
      </c>
      <c r="E263" s="64">
        <f>+'29'!J263</f>
        <v>6</v>
      </c>
      <c r="F263" s="71"/>
      <c r="G263" s="46">
        <f t="shared" si="49"/>
        <v>6</v>
      </c>
      <c r="H263" s="78">
        <v>0</v>
      </c>
      <c r="I263" s="76">
        <v>0</v>
      </c>
      <c r="J263" s="46">
        <f t="shared" si="50"/>
        <v>6</v>
      </c>
      <c r="K263" s="72"/>
      <c r="L263" s="20">
        <v>35</v>
      </c>
      <c r="M263" s="65">
        <f t="shared" si="51"/>
        <v>0</v>
      </c>
      <c r="N263" s="17" t="s">
        <v>16</v>
      </c>
      <c r="O263" s="18"/>
      <c r="P263" s="23">
        <f t="shared" si="36"/>
        <v>0</v>
      </c>
      <c r="Q263" s="90"/>
      <c r="R263" s="43">
        <f t="shared" si="52"/>
        <v>0</v>
      </c>
    </row>
    <row r="264" spans="1:19" ht="25.5" x14ac:dyDescent="0.55000000000000004">
      <c r="A264" s="10"/>
      <c r="B264" s="10"/>
      <c r="C264" s="19"/>
      <c r="D264" s="10"/>
      <c r="E264" s="64">
        <f>+'29'!J264</f>
        <v>0</v>
      </c>
      <c r="F264" s="71"/>
      <c r="G264" s="46">
        <f t="shared" si="49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51"/>
        <v>0</v>
      </c>
      <c r="N264" s="17" t="s">
        <v>16</v>
      </c>
      <c r="O264" s="18"/>
      <c r="P264" s="23">
        <f t="shared" si="36"/>
        <v>0</v>
      </c>
      <c r="Q264" s="90"/>
      <c r="R264" s="43">
        <f t="shared" si="52"/>
        <v>0</v>
      </c>
    </row>
    <row r="265" spans="1:19" ht="25.5" x14ac:dyDescent="0.55000000000000004">
      <c r="A265" s="10"/>
      <c r="B265" s="10"/>
      <c r="C265" s="19"/>
      <c r="D265" s="10"/>
      <c r="E265" s="64">
        <f>+'29'!J265</f>
        <v>0</v>
      </c>
      <c r="F265" s="71"/>
      <c r="G265" s="46">
        <f t="shared" si="49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51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52"/>
        <v>0</v>
      </c>
    </row>
    <row r="266" spans="1:19" ht="25.5" x14ac:dyDescent="0.55000000000000004">
      <c r="A266" s="10"/>
      <c r="B266" s="10"/>
      <c r="C266" s="19"/>
      <c r="D266" s="10"/>
      <c r="E266" s="64">
        <f>+'29'!J266</f>
        <v>0</v>
      </c>
      <c r="F266" s="71"/>
      <c r="G266" s="46">
        <f t="shared" si="49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51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52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9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51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52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>
        <f t="shared" ref="M268" si="53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4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379.68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1985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6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320</v>
      </c>
      <c r="O273" s="2">
        <v>200</v>
      </c>
      <c r="P273" s="2">
        <v>120</v>
      </c>
    </row>
    <row r="274" spans="1:16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6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6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620</v>
      </c>
    </row>
    <row r="277" spans="1:16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1045</v>
      </c>
    </row>
    <row r="278" spans="1:16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1045</v>
      </c>
    </row>
    <row r="279" spans="1:16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6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6" x14ac:dyDescent="0.5">
      <c r="J281" s="2"/>
      <c r="L281" s="2"/>
    </row>
    <row r="282" spans="1:16" ht="25.5" x14ac:dyDescent="0.55000000000000004">
      <c r="J282" s="2"/>
      <c r="L282" s="73" t="s">
        <v>272</v>
      </c>
      <c r="M282" s="2" t="s">
        <v>307</v>
      </c>
    </row>
    <row r="283" spans="1:16" x14ac:dyDescent="0.5">
      <c r="J283" s="2"/>
      <c r="L283" s="2"/>
    </row>
    <row r="284" spans="1:16" x14ac:dyDescent="0.5">
      <c r="J284" s="2"/>
      <c r="L284" s="2"/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55"/>
  <sheetViews>
    <sheetView zoomScale="70" zoomScaleNormal="70" workbookViewId="0">
      <pane xSplit="10" ySplit="4" topLeftCell="L5" activePane="bottomRight" state="frozen"/>
      <selection activeCell="I265" sqref="I265"/>
      <selection pane="topRight" activeCell="I265" sqref="I265"/>
      <selection pane="bottomLeft" activeCell="I265" sqref="I265"/>
      <selection pane="bottomRight" activeCell="L14" sqref="L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22">
        <f t="shared" ref="P6:P69" si="3">SUM(M6-O6)</f>
        <v>300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2">
        <f t="shared" si="3"/>
        <v>25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8</v>
      </c>
      <c r="F16" s="71"/>
      <c r="G16" s="46">
        <f t="shared" si="0"/>
        <v>8</v>
      </c>
      <c r="H16" s="78">
        <v>0</v>
      </c>
      <c r="I16" s="76">
        <v>0</v>
      </c>
      <c r="J16" s="46">
        <f t="shared" si="1"/>
        <v>8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122">
        <f t="shared" si="3"/>
        <v>40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10</v>
      </c>
      <c r="P40" s="122">
        <f t="shared" si="3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2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22">
        <f t="shared" si="3"/>
        <v>50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2">
        <f t="shared" si="3"/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1</v>
      </c>
      <c r="F50" s="71">
        <v>2</v>
      </c>
      <c r="G50" s="46">
        <f t="shared" si="5"/>
        <v>3</v>
      </c>
      <c r="H50" s="78">
        <v>0</v>
      </c>
      <c r="I50" s="76">
        <v>0</v>
      </c>
      <c r="J50" s="46">
        <f t="shared" si="6"/>
        <v>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2">
        <f t="shared" si="3"/>
        <v>50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20</v>
      </c>
      <c r="P74" s="122">
        <f t="shared" si="7"/>
        <v>80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8</v>
      </c>
      <c r="F81" s="71"/>
      <c r="G81" s="46">
        <f t="shared" si="5"/>
        <v>8</v>
      </c>
      <c r="H81" s="78">
        <v>0</v>
      </c>
      <c r="I81" s="76">
        <v>0</v>
      </c>
      <c r="J81" s="46">
        <f t="shared" si="6"/>
        <v>8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2</v>
      </c>
      <c r="F110" s="71"/>
      <c r="G110" s="46">
        <f t="shared" si="20"/>
        <v>2</v>
      </c>
      <c r="H110" s="78">
        <v>0</v>
      </c>
      <c r="I110" s="76">
        <v>0</v>
      </c>
      <c r="J110" s="46">
        <f t="shared" si="21"/>
        <v>0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>
        <v>120</v>
      </c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13</v>
      </c>
      <c r="F133" s="71"/>
      <c r="G133" s="46">
        <f t="shared" si="20"/>
        <v>13</v>
      </c>
      <c r="H133" s="78">
        <v>0</v>
      </c>
      <c r="I133" s="76">
        <v>0</v>
      </c>
      <c r="J133" s="46">
        <f t="shared" si="21"/>
        <v>13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5</v>
      </c>
      <c r="F193" s="71"/>
      <c r="G193" s="46">
        <f t="shared" si="28"/>
        <v>5</v>
      </c>
      <c r="H193" s="78">
        <v>0</v>
      </c>
      <c r="I193" s="76">
        <v>0</v>
      </c>
      <c r="J193" s="46">
        <f t="shared" si="29"/>
        <v>5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3</v>
      </c>
      <c r="F194" s="71"/>
      <c r="G194" s="46">
        <f t="shared" si="28"/>
        <v>3</v>
      </c>
      <c r="H194" s="78">
        <v>0</v>
      </c>
      <c r="I194" s="76">
        <v>0</v>
      </c>
      <c r="J194" s="46">
        <f t="shared" si="29"/>
        <v>2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23</v>
      </c>
      <c r="F198" s="71"/>
      <c r="G198" s="46">
        <f t="shared" si="28"/>
        <v>23</v>
      </c>
      <c r="H198" s="78">
        <v>0</v>
      </c>
      <c r="I198" s="76">
        <v>0</v>
      </c>
      <c r="J198" s="46">
        <f t="shared" si="29"/>
        <v>23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5</v>
      </c>
      <c r="F209" s="71"/>
      <c r="G209" s="46">
        <f t="shared" si="28"/>
        <v>5</v>
      </c>
      <c r="H209" s="78">
        <v>0</v>
      </c>
      <c r="I209" s="76">
        <v>0</v>
      </c>
      <c r="J209" s="46">
        <f t="shared" si="29"/>
        <v>3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66</v>
      </c>
      <c r="F216" s="71"/>
      <c r="G216" s="46">
        <f t="shared" si="28"/>
        <v>66</v>
      </c>
      <c r="H216" s="78">
        <v>0</v>
      </c>
      <c r="I216" s="76">
        <v>0</v>
      </c>
      <c r="J216" s="46">
        <f t="shared" si="29"/>
        <v>66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1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3</v>
      </c>
      <c r="F248" s="71"/>
      <c r="G248" s="46">
        <f t="shared" si="40"/>
        <v>3</v>
      </c>
      <c r="H248" s="78">
        <v>0</v>
      </c>
      <c r="I248" s="76">
        <v>0</v>
      </c>
      <c r="J248" s="46">
        <f t="shared" si="41"/>
        <v>3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1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5000004</v>
      </c>
      <c r="C251" s="19" t="s">
        <v>1433</v>
      </c>
      <c r="D251" s="10" t="s">
        <v>434</v>
      </c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20059548</v>
      </c>
      <c r="C252" s="19" t="s">
        <v>1431</v>
      </c>
      <c r="D252" s="10" t="s">
        <v>434</v>
      </c>
      <c r="E252" s="64">
        <f>+'30'!J252</f>
        <v>0</v>
      </c>
      <c r="F252" s="71"/>
      <c r="G252" s="46"/>
      <c r="H252" s="78"/>
      <c r="I252" s="76"/>
      <c r="J252" s="46"/>
      <c r="K252" s="72"/>
      <c r="L252" s="20">
        <v>27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1432</v>
      </c>
      <c r="D253" s="10" t="s">
        <v>434</v>
      </c>
      <c r="E253" s="64">
        <f>+'30'!J253</f>
        <v>0</v>
      </c>
      <c r="F253" s="71"/>
      <c r="G253" s="46"/>
      <c r="H253" s="78"/>
      <c r="I253" s="76"/>
      <c r="J253" s="46"/>
      <c r="K253" s="72"/>
      <c r="L253" s="20">
        <v>27</v>
      </c>
      <c r="M253" s="65">
        <f t="shared" si="32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33"/>
        <v>0</v>
      </c>
    </row>
    <row r="254" spans="1:18" ht="25.5" x14ac:dyDescent="0.55000000000000004">
      <c r="A254" s="10">
        <v>250</v>
      </c>
      <c r="B254" s="10">
        <v>1114501</v>
      </c>
      <c r="C254" s="19" t="s">
        <v>1434</v>
      </c>
      <c r="D254" s="10" t="s">
        <v>434</v>
      </c>
      <c r="E254" s="64">
        <f>+'30'!J254</f>
        <v>0</v>
      </c>
      <c r="F254" s="71"/>
      <c r="G254" s="46">
        <f t="shared" ref="G254:G261" si="47">E254+F254</f>
        <v>0</v>
      </c>
      <c r="H254" s="78">
        <v>0</v>
      </c>
      <c r="I254" s="76">
        <v>0</v>
      </c>
      <c r="J254" s="46">
        <f t="shared" ref="J254:J265" si="48">+G254-H254-K254-I254</f>
        <v>0</v>
      </c>
      <c r="K254" s="72"/>
      <c r="L254" s="20">
        <v>60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1114502</v>
      </c>
      <c r="C255" s="19" t="s">
        <v>1435</v>
      </c>
      <c r="D255" s="10" t="s">
        <v>434</v>
      </c>
      <c r="E255" s="64">
        <f>+'30'!J255</f>
        <v>0</v>
      </c>
      <c r="F255" s="71"/>
      <c r="G255" s="46">
        <f t="shared" si="47"/>
        <v>0</v>
      </c>
      <c r="H255" s="78">
        <v>0</v>
      </c>
      <c r="I255" s="76">
        <v>0</v>
      </c>
      <c r="J255" s="46">
        <f t="shared" si="48"/>
        <v>0</v>
      </c>
      <c r="K255" s="72"/>
      <c r="L255" s="20">
        <v>60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1114503</v>
      </c>
      <c r="C256" s="19" t="s">
        <v>1436</v>
      </c>
      <c r="D256" s="10" t="s">
        <v>434</v>
      </c>
      <c r="E256" s="64">
        <f>+'30'!J256</f>
        <v>0</v>
      </c>
      <c r="F256" s="71"/>
      <c r="G256" s="46">
        <f t="shared" si="47"/>
        <v>0</v>
      </c>
      <c r="H256" s="78">
        <v>0</v>
      </c>
      <c r="I256" s="76">
        <v>0</v>
      </c>
      <c r="J256" s="46">
        <f t="shared" si="48"/>
        <v>0</v>
      </c>
      <c r="K256" s="72"/>
      <c r="L256" s="20">
        <v>60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/>
      <c r="B257" s="10">
        <v>20059085</v>
      </c>
      <c r="C257" s="19" t="s">
        <v>1437</v>
      </c>
      <c r="D257" s="10" t="s">
        <v>434</v>
      </c>
      <c r="E257" s="64">
        <f>+'30'!J257</f>
        <v>0</v>
      </c>
      <c r="F257" s="71"/>
      <c r="G257" s="46">
        <f t="shared" si="47"/>
        <v>0</v>
      </c>
      <c r="H257" s="78">
        <v>0</v>
      </c>
      <c r="I257" s="76">
        <v>0</v>
      </c>
      <c r="J257" s="46">
        <f t="shared" si="48"/>
        <v>0</v>
      </c>
      <c r="K257" s="72"/>
      <c r="L257" s="20">
        <v>10</v>
      </c>
      <c r="M257" s="65">
        <f t="shared" si="32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3"/>
        <v>0</v>
      </c>
    </row>
    <row r="258" spans="1:19" ht="25.5" x14ac:dyDescent="0.55000000000000004">
      <c r="A258" s="10"/>
      <c r="B258" s="10">
        <v>3000000</v>
      </c>
      <c r="C258" s="19" t="s">
        <v>1438</v>
      </c>
      <c r="D258" s="10" t="s">
        <v>434</v>
      </c>
      <c r="E258" s="64">
        <f>+'30'!J258</f>
        <v>0</v>
      </c>
      <c r="F258" s="71"/>
      <c r="G258" s="46">
        <f t="shared" si="47"/>
        <v>0</v>
      </c>
      <c r="H258" s="78">
        <v>0</v>
      </c>
      <c r="I258" s="76">
        <v>0</v>
      </c>
      <c r="J258" s="46">
        <f t="shared" si="48"/>
        <v>0</v>
      </c>
      <c r="K258" s="72"/>
      <c r="L258" s="20">
        <v>29</v>
      </c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5.5" x14ac:dyDescent="0.55000000000000004">
      <c r="A259" s="10"/>
      <c r="B259" s="10">
        <v>3000001</v>
      </c>
      <c r="C259" s="19" t="s">
        <v>1439</v>
      </c>
      <c r="D259" s="10" t="s">
        <v>434</v>
      </c>
      <c r="E259" s="64">
        <f>+'30'!J259</f>
        <v>0</v>
      </c>
      <c r="F259" s="71"/>
      <c r="G259" s="46">
        <f t="shared" si="47"/>
        <v>0</v>
      </c>
      <c r="H259" s="78">
        <v>0</v>
      </c>
      <c r="I259" s="76">
        <v>0</v>
      </c>
      <c r="J259" s="46">
        <f t="shared" si="48"/>
        <v>0</v>
      </c>
      <c r="K259" s="72"/>
      <c r="L259" s="20">
        <v>29</v>
      </c>
      <c r="M259" s="65">
        <f t="shared" si="32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>
        <v>3000002</v>
      </c>
      <c r="C260" s="19" t="s">
        <v>1440</v>
      </c>
      <c r="D260" s="10" t="s">
        <v>434</v>
      </c>
      <c r="E260" s="64">
        <f>+'30'!J260</f>
        <v>0</v>
      </c>
      <c r="F260" s="71"/>
      <c r="G260" s="46">
        <f t="shared" si="47"/>
        <v>0</v>
      </c>
      <c r="H260" s="78">
        <v>0</v>
      </c>
      <c r="I260" s="76">
        <v>0</v>
      </c>
      <c r="J260" s="46">
        <f t="shared" si="48"/>
        <v>0</v>
      </c>
      <c r="K260" s="72"/>
      <c r="L260" s="20">
        <v>29</v>
      </c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5.5" x14ac:dyDescent="0.55000000000000004">
      <c r="A261" s="10"/>
      <c r="B261" s="10">
        <v>3000003</v>
      </c>
      <c r="C261" s="19" t="s">
        <v>1441</v>
      </c>
      <c r="D261" s="10" t="s">
        <v>434</v>
      </c>
      <c r="E261" s="64">
        <f>+'30'!J261</f>
        <v>0</v>
      </c>
      <c r="F261" s="71"/>
      <c r="G261" s="46">
        <f t="shared" si="47"/>
        <v>0</v>
      </c>
      <c r="H261" s="78">
        <v>0</v>
      </c>
      <c r="I261" s="76">
        <v>0</v>
      </c>
      <c r="J261" s="46">
        <f t="shared" si="48"/>
        <v>0</v>
      </c>
      <c r="K261" s="72"/>
      <c r="L261" s="20">
        <v>29</v>
      </c>
      <c r="M261" s="65">
        <f t="shared" si="32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>
        <v>3000003</v>
      </c>
      <c r="C262" s="19" t="s">
        <v>1442</v>
      </c>
      <c r="D262" s="10" t="s">
        <v>434</v>
      </c>
      <c r="E262" s="64">
        <f>+'30'!J262</f>
        <v>0</v>
      </c>
      <c r="F262" s="71"/>
      <c r="G262" s="46">
        <f t="shared" ref="G262" si="49">E262+F262</f>
        <v>0</v>
      </c>
      <c r="H262" s="78">
        <v>0</v>
      </c>
      <c r="I262" s="76">
        <v>0</v>
      </c>
      <c r="J262" s="46">
        <f t="shared" si="48"/>
        <v>0</v>
      </c>
      <c r="K262" s="72"/>
      <c r="L262" s="20">
        <v>28</v>
      </c>
      <c r="M262" s="65">
        <f t="shared" ref="M262:M265" si="50">+L262*K262</f>
        <v>0</v>
      </c>
      <c r="N262" s="17" t="s">
        <v>16</v>
      </c>
      <c r="O262" s="18"/>
      <c r="P262" s="23">
        <f t="shared" si="36"/>
        <v>0</v>
      </c>
      <c r="Q262" s="90"/>
      <c r="R262" s="43">
        <f t="shared" ref="R262:R267" si="51">+K262*Q262</f>
        <v>0</v>
      </c>
    </row>
    <row r="263" spans="1:19" ht="25.5" x14ac:dyDescent="0.55000000000000004">
      <c r="A263" s="10"/>
      <c r="B263" s="10">
        <v>1100044</v>
      </c>
      <c r="C263" s="19" t="s">
        <v>1443</v>
      </c>
      <c r="D263" s="10" t="s">
        <v>434</v>
      </c>
      <c r="E263" s="64">
        <f>+'30'!J263</f>
        <v>6</v>
      </c>
      <c r="F263" s="71"/>
      <c r="G263" s="46"/>
      <c r="H263" s="78"/>
      <c r="I263" s="76"/>
      <c r="J263" s="46">
        <f t="shared" si="48"/>
        <v>0</v>
      </c>
      <c r="K263" s="72"/>
      <c r="L263" s="20">
        <v>35</v>
      </c>
      <c r="M263" s="65">
        <f t="shared" si="50"/>
        <v>0</v>
      </c>
      <c r="N263" s="17" t="s">
        <v>16</v>
      </c>
      <c r="O263" s="18"/>
      <c r="P263" s="23">
        <f t="shared" si="36"/>
        <v>0</v>
      </c>
      <c r="Q263" s="90"/>
      <c r="R263" s="43">
        <f t="shared" si="51"/>
        <v>0</v>
      </c>
    </row>
    <row r="264" spans="1:19" ht="25.5" x14ac:dyDescent="0.55000000000000004">
      <c r="A264" s="10"/>
      <c r="B264" s="10"/>
      <c r="C264" s="19"/>
      <c r="D264" s="10"/>
      <c r="E264" s="64">
        <f>+'30'!J264</f>
        <v>0</v>
      </c>
      <c r="F264" s="71"/>
      <c r="G264" s="46"/>
      <c r="H264" s="78"/>
      <c r="I264" s="76"/>
      <c r="J264" s="46">
        <f t="shared" si="48"/>
        <v>0</v>
      </c>
      <c r="K264" s="72"/>
      <c r="L264" s="20"/>
      <c r="M264" s="65">
        <f t="shared" si="50"/>
        <v>0</v>
      </c>
      <c r="N264" s="17" t="s">
        <v>16</v>
      </c>
      <c r="O264" s="18"/>
      <c r="P264" s="23">
        <f t="shared" si="36"/>
        <v>0</v>
      </c>
      <c r="Q264" s="90"/>
      <c r="R264" s="43">
        <f t="shared" si="51"/>
        <v>0</v>
      </c>
    </row>
    <row r="265" spans="1:19" ht="25.5" x14ac:dyDescent="0.55000000000000004">
      <c r="A265" s="10"/>
      <c r="B265" s="10"/>
      <c r="C265" s="19"/>
      <c r="D265" s="10"/>
      <c r="E265" s="64">
        <f>+'30'!J265</f>
        <v>0</v>
      </c>
      <c r="F265" s="71"/>
      <c r="G265" s="46"/>
      <c r="H265" s="78"/>
      <c r="I265" s="76"/>
      <c r="J265" s="46">
        <f t="shared" si="48"/>
        <v>0</v>
      </c>
      <c r="K265" s="72"/>
      <c r="L265" s="20"/>
      <c r="M265" s="65">
        <f t="shared" si="50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51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>
        <f t="shared" si="36"/>
        <v>0</v>
      </c>
      <c r="Q266" s="90"/>
      <c r="R266" s="43">
        <f t="shared" si="51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>
        <f t="shared" si="36"/>
        <v>0</v>
      </c>
      <c r="Q267" s="90"/>
      <c r="R267" s="43">
        <f t="shared" si="51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>
        <f t="shared" ref="M268" si="52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3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708.04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1920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/>
    </row>
    <row r="273" spans="1:19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630</v>
      </c>
      <c r="O273" s="2">
        <v>100</v>
      </c>
      <c r="P273" s="2">
        <v>120</v>
      </c>
      <c r="Q273" s="2">
        <v>50</v>
      </c>
      <c r="R273" s="2">
        <v>240</v>
      </c>
      <c r="S273" s="2">
        <v>120</v>
      </c>
    </row>
    <row r="274" spans="1:19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485</v>
      </c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805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24"/>
      <c r="J278" s="31"/>
      <c r="L278" s="34" t="s">
        <v>209</v>
      </c>
      <c r="M278" s="35"/>
      <c r="N278" s="37">
        <v>805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24"/>
      <c r="J279" s="31"/>
      <c r="L279" s="34" t="s">
        <v>210</v>
      </c>
      <c r="M279" s="35"/>
      <c r="N279" s="33">
        <f>+N278-N277</f>
        <v>0</v>
      </c>
    </row>
    <row r="280" spans="1:19" ht="25.5" x14ac:dyDescent="0.55000000000000004">
      <c r="B280" s="119"/>
      <c r="C280" s="120"/>
      <c r="D280" s="119"/>
      <c r="E280" s="119"/>
      <c r="F280" s="119"/>
      <c r="G280" s="31"/>
      <c r="J280" s="2"/>
      <c r="L280" s="34" t="s">
        <v>211</v>
      </c>
      <c r="M280" s="35"/>
      <c r="N280" s="33">
        <f>+N278-N277</f>
        <v>0</v>
      </c>
    </row>
    <row r="281" spans="1:19" x14ac:dyDescent="0.5">
      <c r="J281" s="2"/>
      <c r="L281" s="2"/>
    </row>
    <row r="282" spans="1:19" ht="25.5" x14ac:dyDescent="0.55000000000000004">
      <c r="J282" s="2"/>
      <c r="L282" s="73" t="s">
        <v>272</v>
      </c>
      <c r="M282" s="2" t="s">
        <v>307</v>
      </c>
    </row>
    <row r="283" spans="1:19" x14ac:dyDescent="0.5">
      <c r="J283" s="2"/>
      <c r="L283" s="2"/>
    </row>
    <row r="284" spans="1:19" x14ac:dyDescent="0.5">
      <c r="J284" s="2"/>
      <c r="L284" s="2"/>
    </row>
    <row r="285" spans="1:19" x14ac:dyDescent="0.5">
      <c r="J285" s="2"/>
      <c r="L285" s="2"/>
    </row>
    <row r="286" spans="1:19" x14ac:dyDescent="0.5">
      <c r="J286" s="2"/>
      <c r="L286" s="2"/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2025-08-01T04:42:34Z</cp:lastPrinted>
  <dcterms:created xsi:type="dcterms:W3CDTF">2023-12-01T06:41:03Z</dcterms:created>
  <dcterms:modified xsi:type="dcterms:W3CDTF">2025-08-01T04:42:39Z</dcterms:modified>
</cp:coreProperties>
</file>