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ก.ค. 68\"/>
    </mc:Choice>
  </mc:AlternateContent>
  <xr:revisionPtr revIDLastSave="0" documentId="13_ncr:1_{098A345A-8EDB-4BD5-B2E4-628D6A86C4D5}" xr6:coauthVersionLast="47" xr6:coauthVersionMax="47" xr10:uidLastSave="{00000000-0000-0000-0000-000000000000}"/>
  <bookViews>
    <workbookView xWindow="-120" yWindow="-120" windowWidth="29040" windowHeight="15720" tabRatio="936" firstSheet="1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'1'!$A$1:$S$281</definedName>
    <definedName name="_xlnm._FilterDatabase" localSheetId="13" hidden="1">'10'!$A$1:$S$279</definedName>
    <definedName name="_xlnm._FilterDatabase" localSheetId="14" hidden="1">'11'!$A$1:$S$281</definedName>
    <definedName name="_xlnm._FilterDatabase" localSheetId="15" hidden="1">'12'!$A$1:$S$280</definedName>
    <definedName name="_xlnm._FilterDatabase" localSheetId="16" hidden="1">'13'!$A$1:$S$280</definedName>
    <definedName name="_xlnm._FilterDatabase" localSheetId="17" hidden="1">'14'!$A$1:$S$280</definedName>
    <definedName name="_xlnm._FilterDatabase" localSheetId="18" hidden="1">'15'!$A$1:$S$280</definedName>
    <definedName name="_xlnm._FilterDatabase" localSheetId="19" hidden="1">'16'!$A$1:$S$281</definedName>
    <definedName name="_xlnm._FilterDatabase" localSheetId="20" hidden="1">'17'!$A$1:$S$281</definedName>
    <definedName name="_xlnm._FilterDatabase" localSheetId="21" hidden="1">'18'!$A$1:$S$280</definedName>
    <definedName name="_xlnm._FilterDatabase" localSheetId="22" hidden="1">'19'!$A$1:$S$281</definedName>
    <definedName name="_xlnm._FilterDatabase" localSheetId="5" hidden="1">'2'!$A$1:$S$280</definedName>
    <definedName name="_xlnm._FilterDatabase" localSheetId="23" hidden="1">'20'!$A$1:$S$281</definedName>
    <definedName name="_xlnm._FilterDatabase" localSheetId="24" hidden="1">'21'!$A$1:$S$280</definedName>
    <definedName name="_xlnm._FilterDatabase" localSheetId="25" hidden="1">'22'!$A$1:$S$281</definedName>
    <definedName name="_xlnm._FilterDatabase" localSheetId="26" hidden="1">'23'!$A$1:$S$280</definedName>
    <definedName name="_xlnm._FilterDatabase" localSheetId="27" hidden="1">'24'!$A$1:$S$280</definedName>
    <definedName name="_xlnm._FilterDatabase" localSheetId="28" hidden="1">'25'!$A$1:$S$281</definedName>
    <definedName name="_xlnm._FilterDatabase" localSheetId="29" hidden="1">'26'!$A$1:$S$279</definedName>
    <definedName name="_xlnm._FilterDatabase" localSheetId="30" hidden="1">'27'!$A$1:$S$280</definedName>
    <definedName name="_xlnm._FilterDatabase" localSheetId="31" hidden="1">'28'!$A$1:$S$281</definedName>
    <definedName name="_xlnm._FilterDatabase" localSheetId="32" hidden="1">'29'!$A$1:$S$281</definedName>
    <definedName name="_xlnm._FilterDatabase" localSheetId="6" hidden="1">'3'!$A$1:$S$278</definedName>
    <definedName name="_xlnm._FilterDatabase" localSheetId="33" hidden="1">'30'!$A$1:$S$280</definedName>
    <definedName name="_xlnm._FilterDatabase" localSheetId="35" hidden="1">'31'!$A$1:$Y$216</definedName>
    <definedName name="_xlnm._FilterDatabase" localSheetId="34" hidden="1">'31.'!$A$1:$S$280</definedName>
    <definedName name="_xlnm._FilterDatabase" localSheetId="7" hidden="1">'4'!$A$1:$S$281</definedName>
    <definedName name="_xlnm._FilterDatabase" localSheetId="8" hidden="1">'5'!$A$1:$S$280</definedName>
    <definedName name="_xlnm._FilterDatabase" localSheetId="9" hidden="1">'6'!$A$1:$S$280</definedName>
    <definedName name="_xlnm._FilterDatabase" localSheetId="10" hidden="1">'7'!$A$1:$S$281</definedName>
    <definedName name="_xlnm._FilterDatabase" localSheetId="11" hidden="1">'8'!$A$1:$S$281</definedName>
    <definedName name="_xlnm._FilterDatabase" localSheetId="12" hidden="1">'9'!$A$1:$S$281</definedName>
    <definedName name="_xlnm._FilterDatabase" localSheetId="0" hidden="1">'DATA POS'!$A$1:$J$536</definedName>
    <definedName name="_xlnm._FilterDatabase" localSheetId="3" hidden="1">ยกมา!$A$1:$S$279</definedName>
    <definedName name="_xlnm._FilterDatabase" localSheetId="2" hidden="1">สรุป!$A$4:$AC$279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77" i="8" l="1"/>
  <c r="U35" i="8"/>
  <c r="E249" i="107"/>
  <c r="E265" i="107"/>
  <c r="E266" i="107"/>
  <c r="E267" i="107"/>
  <c r="E249" i="106"/>
  <c r="E265" i="106"/>
  <c r="G265" i="106" s="1"/>
  <c r="J265" i="106" s="1"/>
  <c r="E266" i="106"/>
  <c r="E267" i="106"/>
  <c r="E249" i="105"/>
  <c r="E265" i="105"/>
  <c r="E266" i="105"/>
  <c r="E267" i="105"/>
  <c r="G267" i="105" s="1"/>
  <c r="J267" i="105" s="1"/>
  <c r="E249" i="104"/>
  <c r="E265" i="104"/>
  <c r="E266" i="104"/>
  <c r="E267" i="104"/>
  <c r="E268" i="104"/>
  <c r="G268" i="104" s="1"/>
  <c r="J268" i="104" s="1"/>
  <c r="E249" i="103"/>
  <c r="E265" i="103"/>
  <c r="E266" i="103"/>
  <c r="P94" i="102"/>
  <c r="E249" i="102"/>
  <c r="E265" i="102"/>
  <c r="E266" i="102"/>
  <c r="K260" i="8"/>
  <c r="P260" i="8" s="1"/>
  <c r="K261" i="8"/>
  <c r="P261" i="8" s="1"/>
  <c r="K262" i="8"/>
  <c r="P262" i="8" s="1"/>
  <c r="K263" i="8"/>
  <c r="K264" i="8"/>
  <c r="P264" i="8" s="1"/>
  <c r="K265" i="8"/>
  <c r="K266" i="8"/>
  <c r="P266" i="8" s="1"/>
  <c r="K267" i="8"/>
  <c r="P267" i="8" s="1"/>
  <c r="F259" i="8"/>
  <c r="F260" i="8"/>
  <c r="F261" i="8"/>
  <c r="F262" i="8"/>
  <c r="F263" i="8"/>
  <c r="F264" i="8"/>
  <c r="F265" i="8"/>
  <c r="F266" i="8"/>
  <c r="G266" i="8" s="1"/>
  <c r="F267" i="8"/>
  <c r="E265" i="8"/>
  <c r="M265" i="103"/>
  <c r="G265" i="103"/>
  <c r="J265" i="103" s="1"/>
  <c r="M264" i="103"/>
  <c r="M265" i="104"/>
  <c r="G265" i="104"/>
  <c r="J265" i="104" s="1"/>
  <c r="M264" i="104"/>
  <c r="M265" i="105"/>
  <c r="G265" i="105"/>
  <c r="J265" i="105" s="1"/>
  <c r="M264" i="105"/>
  <c r="M265" i="106"/>
  <c r="M264" i="106"/>
  <c r="M265" i="107"/>
  <c r="G265" i="107"/>
  <c r="J265" i="107" s="1"/>
  <c r="M264" i="107"/>
  <c r="M265" i="102"/>
  <c r="G265" i="102"/>
  <c r="J265" i="102" s="1"/>
  <c r="M264" i="102"/>
  <c r="E249" i="101"/>
  <c r="E265" i="101"/>
  <c r="E266" i="101"/>
  <c r="E249" i="100"/>
  <c r="E249" i="99"/>
  <c r="E249" i="98"/>
  <c r="E266" i="98"/>
  <c r="E267" i="98"/>
  <c r="E249" i="97"/>
  <c r="E266" i="97"/>
  <c r="E249" i="96"/>
  <c r="E266" i="96"/>
  <c r="E267" i="96"/>
  <c r="E268" i="96"/>
  <c r="E249" i="95"/>
  <c r="E266" i="95"/>
  <c r="G266" i="95" s="1"/>
  <c r="J266" i="95" s="1"/>
  <c r="E267" i="95"/>
  <c r="E268" i="95"/>
  <c r="E249" i="94"/>
  <c r="E266" i="94"/>
  <c r="G266" i="94" s="1"/>
  <c r="J266" i="94" s="1"/>
  <c r="E249" i="93"/>
  <c r="E266" i="93"/>
  <c r="E267" i="93"/>
  <c r="E268" i="93"/>
  <c r="E249" i="92"/>
  <c r="E266" i="92"/>
  <c r="E267" i="92"/>
  <c r="G267" i="92" s="1"/>
  <c r="J267" i="92" s="1"/>
  <c r="K256" i="8"/>
  <c r="P256" i="8" s="1"/>
  <c r="K257" i="8"/>
  <c r="P257" i="8" s="1"/>
  <c r="K258" i="8"/>
  <c r="P258" i="8" s="1"/>
  <c r="K259" i="8"/>
  <c r="P259" i="8" s="1"/>
  <c r="P263" i="8"/>
  <c r="P265" i="8"/>
  <c r="M263" i="93"/>
  <c r="M263" i="94"/>
  <c r="M263" i="95"/>
  <c r="M263" i="96"/>
  <c r="P263" i="96" s="1"/>
  <c r="M263" i="97"/>
  <c r="P263" i="97" s="1"/>
  <c r="M263" i="98"/>
  <c r="M263" i="99"/>
  <c r="M263" i="100"/>
  <c r="M263" i="101"/>
  <c r="M263" i="102"/>
  <c r="M263" i="103"/>
  <c r="M263" i="104"/>
  <c r="M263" i="105"/>
  <c r="M263" i="106"/>
  <c r="M263" i="107"/>
  <c r="M263" i="92"/>
  <c r="E249" i="91"/>
  <c r="E266" i="91"/>
  <c r="E249" i="90"/>
  <c r="E266" i="90"/>
  <c r="E249" i="89"/>
  <c r="E266" i="89"/>
  <c r="E249" i="88"/>
  <c r="E266" i="88"/>
  <c r="E267" i="88"/>
  <c r="F257" i="8"/>
  <c r="F258" i="8"/>
  <c r="M262" i="89"/>
  <c r="P262" i="89" s="1"/>
  <c r="M261" i="89"/>
  <c r="M260" i="89"/>
  <c r="P260" i="89" s="1"/>
  <c r="M259" i="89"/>
  <c r="M258" i="89"/>
  <c r="P258" i="89" s="1"/>
  <c r="M262" i="90"/>
  <c r="M261" i="90"/>
  <c r="P261" i="90" s="1"/>
  <c r="M260" i="90"/>
  <c r="M259" i="90"/>
  <c r="P259" i="90" s="1"/>
  <c r="M258" i="90"/>
  <c r="M262" i="91"/>
  <c r="P262" i="91" s="1"/>
  <c r="M261" i="91"/>
  <c r="M260" i="91"/>
  <c r="P260" i="91" s="1"/>
  <c r="M259" i="91"/>
  <c r="M258" i="91"/>
  <c r="P258" i="91" s="1"/>
  <c r="M262" i="92"/>
  <c r="M261" i="92"/>
  <c r="P261" i="92" s="1"/>
  <c r="M260" i="92"/>
  <c r="M259" i="92"/>
  <c r="P259" i="92" s="1"/>
  <c r="M258" i="92"/>
  <c r="M262" i="93"/>
  <c r="P262" i="93" s="1"/>
  <c r="M261" i="93"/>
  <c r="P261" i="93" s="1"/>
  <c r="M260" i="93"/>
  <c r="P260" i="93" s="1"/>
  <c r="M259" i="93"/>
  <c r="M258" i="93"/>
  <c r="P258" i="93" s="1"/>
  <c r="M262" i="94"/>
  <c r="M261" i="94"/>
  <c r="P261" i="94" s="1"/>
  <c r="M260" i="94"/>
  <c r="M259" i="94"/>
  <c r="P259" i="94" s="1"/>
  <c r="M258" i="94"/>
  <c r="P258" i="94" s="1"/>
  <c r="M262" i="95"/>
  <c r="P262" i="95" s="1"/>
  <c r="M261" i="95"/>
  <c r="M260" i="95"/>
  <c r="P260" i="95" s="1"/>
  <c r="M259" i="95"/>
  <c r="P259" i="95" s="1"/>
  <c r="M258" i="95"/>
  <c r="M262" i="96"/>
  <c r="M261" i="96"/>
  <c r="P261" i="96" s="1"/>
  <c r="M260" i="96"/>
  <c r="M259" i="96"/>
  <c r="P259" i="96" s="1"/>
  <c r="M258" i="96"/>
  <c r="M262" i="97"/>
  <c r="P262" i="97" s="1"/>
  <c r="M261" i="97"/>
  <c r="M260" i="97"/>
  <c r="P260" i="97" s="1"/>
  <c r="M259" i="97"/>
  <c r="M258" i="97"/>
  <c r="P258" i="97" s="1"/>
  <c r="M262" i="98"/>
  <c r="P262" i="98" s="1"/>
  <c r="M261" i="98"/>
  <c r="P261" i="98" s="1"/>
  <c r="M260" i="98"/>
  <c r="M259" i="98"/>
  <c r="P259" i="98" s="1"/>
  <c r="M258" i="98"/>
  <c r="M262" i="99"/>
  <c r="P262" i="99" s="1"/>
  <c r="M261" i="99"/>
  <c r="M260" i="99"/>
  <c r="P260" i="99" s="1"/>
  <c r="M259" i="99"/>
  <c r="M258" i="99"/>
  <c r="P258" i="99" s="1"/>
  <c r="M262" i="100"/>
  <c r="M261" i="100"/>
  <c r="P261" i="100" s="1"/>
  <c r="M260" i="100"/>
  <c r="M259" i="100"/>
  <c r="P259" i="100" s="1"/>
  <c r="M258" i="100"/>
  <c r="M262" i="101"/>
  <c r="P262" i="101" s="1"/>
  <c r="M261" i="101"/>
  <c r="M260" i="101"/>
  <c r="P260" i="101" s="1"/>
  <c r="M259" i="101"/>
  <c r="M258" i="101"/>
  <c r="P258" i="101" s="1"/>
  <c r="M262" i="102"/>
  <c r="M261" i="102"/>
  <c r="P261" i="102" s="1"/>
  <c r="M260" i="102"/>
  <c r="M259" i="102"/>
  <c r="P259" i="102" s="1"/>
  <c r="M258" i="102"/>
  <c r="M262" i="103"/>
  <c r="M261" i="103"/>
  <c r="M260" i="103"/>
  <c r="P260" i="103" s="1"/>
  <c r="M259" i="103"/>
  <c r="M258" i="103"/>
  <c r="P258" i="103" s="1"/>
  <c r="M262" i="104"/>
  <c r="M261" i="104"/>
  <c r="P261" i="104" s="1"/>
  <c r="M260" i="104"/>
  <c r="M259" i="104"/>
  <c r="P259" i="104" s="1"/>
  <c r="M258" i="104"/>
  <c r="M262" i="105"/>
  <c r="P262" i="105" s="1"/>
  <c r="M261" i="105"/>
  <c r="M260" i="105"/>
  <c r="P260" i="105" s="1"/>
  <c r="M259" i="105"/>
  <c r="M258" i="105"/>
  <c r="P258" i="105" s="1"/>
  <c r="M262" i="106"/>
  <c r="P262" i="106" s="1"/>
  <c r="M261" i="106"/>
  <c r="P261" i="106" s="1"/>
  <c r="M260" i="106"/>
  <c r="M259" i="106"/>
  <c r="P259" i="106" s="1"/>
  <c r="M258" i="106"/>
  <c r="P258" i="106" s="1"/>
  <c r="M262" i="107"/>
  <c r="P262" i="107" s="1"/>
  <c r="M261" i="107"/>
  <c r="M260" i="107"/>
  <c r="P260" i="107" s="1"/>
  <c r="M259" i="107"/>
  <c r="M258" i="107"/>
  <c r="P258" i="107" s="1"/>
  <c r="M262" i="88"/>
  <c r="M261" i="88"/>
  <c r="P261" i="88" s="1"/>
  <c r="M260" i="88"/>
  <c r="M259" i="88"/>
  <c r="P259" i="88" s="1"/>
  <c r="M258" i="88"/>
  <c r="P258" i="88" s="1"/>
  <c r="E249" i="87"/>
  <c r="E266" i="87"/>
  <c r="E267" i="87"/>
  <c r="E249" i="86"/>
  <c r="E249" i="85"/>
  <c r="E249" i="84"/>
  <c r="E249" i="83"/>
  <c r="E268" i="83"/>
  <c r="G268" i="83" s="1"/>
  <c r="J268" i="83" s="1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P255" i="8" s="1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66" i="8"/>
  <c r="I267" i="8"/>
  <c r="I268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66" i="8"/>
  <c r="H267" i="8"/>
  <c r="H26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F26" i="8"/>
  <c r="G26" i="8" s="1"/>
  <c r="F27" i="8"/>
  <c r="G27" i="8" s="1"/>
  <c r="F28" i="8"/>
  <c r="G28" i="8" s="1"/>
  <c r="F29" i="8"/>
  <c r="G29" i="8" s="1"/>
  <c r="F30" i="8"/>
  <c r="G30" i="8" s="1"/>
  <c r="F31" i="8"/>
  <c r="G31" i="8" s="1"/>
  <c r="F32" i="8"/>
  <c r="F33" i="8"/>
  <c r="F34" i="8"/>
  <c r="F35" i="8"/>
  <c r="F36" i="8"/>
  <c r="G36" i="8" s="1"/>
  <c r="F37" i="8"/>
  <c r="G37" i="8" s="1"/>
  <c r="F38" i="8"/>
  <c r="G38" i="8" s="1"/>
  <c r="F39" i="8"/>
  <c r="G39" i="8" s="1"/>
  <c r="F40" i="8"/>
  <c r="G40" i="8" s="1"/>
  <c r="F41" i="8"/>
  <c r="F42" i="8"/>
  <c r="F43" i="8"/>
  <c r="F44" i="8"/>
  <c r="G44" i="8" s="1"/>
  <c r="F45" i="8"/>
  <c r="F46" i="8"/>
  <c r="G46" i="8" s="1"/>
  <c r="F47" i="8"/>
  <c r="F48" i="8"/>
  <c r="G48" i="8" s="1"/>
  <c r="F49" i="8"/>
  <c r="G49" i="8" s="1"/>
  <c r="F50" i="8"/>
  <c r="G50" i="8" s="1"/>
  <c r="F51" i="8"/>
  <c r="F52" i="8"/>
  <c r="F53" i="8"/>
  <c r="F54" i="8"/>
  <c r="G54" i="8" s="1"/>
  <c r="F55" i="8"/>
  <c r="F56" i="8"/>
  <c r="F57" i="8"/>
  <c r="F58" i="8"/>
  <c r="G58" i="8" s="1"/>
  <c r="F59" i="8"/>
  <c r="F60" i="8"/>
  <c r="F61" i="8"/>
  <c r="F62" i="8"/>
  <c r="G62" i="8" s="1"/>
  <c r="F63" i="8"/>
  <c r="F64" i="8"/>
  <c r="F65" i="8"/>
  <c r="F66" i="8"/>
  <c r="G66" i="8" s="1"/>
  <c r="F67" i="8"/>
  <c r="G67" i="8" s="1"/>
  <c r="F68" i="8"/>
  <c r="F69" i="8"/>
  <c r="F70" i="8"/>
  <c r="G70" i="8" s="1"/>
  <c r="F71" i="8"/>
  <c r="F72" i="8"/>
  <c r="G72" i="8" s="1"/>
  <c r="F73" i="8"/>
  <c r="F74" i="8"/>
  <c r="G74" i="8" s="1"/>
  <c r="F75" i="8"/>
  <c r="F76" i="8"/>
  <c r="F77" i="8"/>
  <c r="F78" i="8"/>
  <c r="G78" i="8" s="1"/>
  <c r="F79" i="8"/>
  <c r="F80" i="8"/>
  <c r="F81" i="8"/>
  <c r="F82" i="8"/>
  <c r="G82" i="8" s="1"/>
  <c r="F83" i="8"/>
  <c r="F84" i="8"/>
  <c r="F85" i="8"/>
  <c r="F86" i="8"/>
  <c r="G86" i="8" s="1"/>
  <c r="F87" i="8"/>
  <c r="G87" i="8" s="1"/>
  <c r="F88" i="8"/>
  <c r="F89" i="8"/>
  <c r="F90" i="8"/>
  <c r="G90" i="8" s="1"/>
  <c r="F91" i="8"/>
  <c r="F92" i="8"/>
  <c r="F93" i="8"/>
  <c r="F94" i="8"/>
  <c r="G94" i="8" s="1"/>
  <c r="F95" i="8"/>
  <c r="F96" i="8"/>
  <c r="G96" i="8" s="1"/>
  <c r="F97" i="8"/>
  <c r="F98" i="8"/>
  <c r="F99" i="8"/>
  <c r="F100" i="8"/>
  <c r="F101" i="8"/>
  <c r="G101" i="8" s="1"/>
  <c r="F102" i="8"/>
  <c r="G102" i="8" s="1"/>
  <c r="F103" i="8"/>
  <c r="F104" i="8"/>
  <c r="F105" i="8"/>
  <c r="G105" i="8" s="1"/>
  <c r="F106" i="8"/>
  <c r="G106" i="8" s="1"/>
  <c r="F107" i="8"/>
  <c r="F108" i="8"/>
  <c r="F109" i="8"/>
  <c r="F110" i="8"/>
  <c r="G110" i="8" s="1"/>
  <c r="F111" i="8"/>
  <c r="F112" i="8"/>
  <c r="G112" i="8" s="1"/>
  <c r="F113" i="8"/>
  <c r="G113" i="8" s="1"/>
  <c r="F114" i="8"/>
  <c r="F115" i="8"/>
  <c r="F116" i="8"/>
  <c r="G116" i="8" s="1"/>
  <c r="F117" i="8"/>
  <c r="F118" i="8"/>
  <c r="G118" i="8" s="1"/>
  <c r="F119" i="8"/>
  <c r="F120" i="8"/>
  <c r="F121" i="8"/>
  <c r="F122" i="8"/>
  <c r="G122" i="8" s="1"/>
  <c r="F123" i="8"/>
  <c r="F124" i="8"/>
  <c r="F125" i="8"/>
  <c r="F126" i="8"/>
  <c r="G126" i="8" s="1"/>
  <c r="F127" i="8"/>
  <c r="F128" i="8"/>
  <c r="F129" i="8"/>
  <c r="F130" i="8"/>
  <c r="G130" i="8" s="1"/>
  <c r="F131" i="8"/>
  <c r="F132" i="8"/>
  <c r="F133" i="8"/>
  <c r="F134" i="8"/>
  <c r="G134" i="8" s="1"/>
  <c r="F135" i="8"/>
  <c r="G135" i="8" s="1"/>
  <c r="F136" i="8"/>
  <c r="F137" i="8"/>
  <c r="F138" i="8"/>
  <c r="G138" i="8" s="1"/>
  <c r="F139" i="8"/>
  <c r="F140" i="8"/>
  <c r="F141" i="8"/>
  <c r="G141" i="8" s="1"/>
  <c r="F142" i="8"/>
  <c r="G142" i="8" s="1"/>
  <c r="F143" i="8"/>
  <c r="F144" i="8"/>
  <c r="G144" i="8" s="1"/>
  <c r="F145" i="8"/>
  <c r="F146" i="8"/>
  <c r="G146" i="8" s="1"/>
  <c r="F147" i="8"/>
  <c r="F148" i="8"/>
  <c r="F149" i="8"/>
  <c r="F150" i="8"/>
  <c r="G150" i="8" s="1"/>
  <c r="F151" i="8"/>
  <c r="F152" i="8"/>
  <c r="F153" i="8"/>
  <c r="F154" i="8"/>
  <c r="G154" i="8" s="1"/>
  <c r="F155" i="8"/>
  <c r="F156" i="8"/>
  <c r="F157" i="8"/>
  <c r="F158" i="8"/>
  <c r="G158" i="8" s="1"/>
  <c r="F159" i="8"/>
  <c r="F160" i="8"/>
  <c r="F161" i="8"/>
  <c r="F162" i="8"/>
  <c r="G162" i="8" s="1"/>
  <c r="F163" i="8"/>
  <c r="F164" i="8"/>
  <c r="F165" i="8"/>
  <c r="G165" i="8" s="1"/>
  <c r="F166" i="8"/>
  <c r="G166" i="8" s="1"/>
  <c r="F167" i="8"/>
  <c r="F168" i="8"/>
  <c r="F169" i="8"/>
  <c r="F170" i="8"/>
  <c r="G170" i="8" s="1"/>
  <c r="F171" i="8"/>
  <c r="F172" i="8"/>
  <c r="F173" i="8"/>
  <c r="F174" i="8"/>
  <c r="G174" i="8" s="1"/>
  <c r="F175" i="8"/>
  <c r="F176" i="8"/>
  <c r="F177" i="8"/>
  <c r="F178" i="8"/>
  <c r="F179" i="8"/>
  <c r="F180" i="8"/>
  <c r="G180" i="8" s="1"/>
  <c r="F181" i="8"/>
  <c r="F182" i="8"/>
  <c r="G182" i="8" s="1"/>
  <c r="F183" i="8"/>
  <c r="F184" i="8"/>
  <c r="F185" i="8"/>
  <c r="F186" i="8"/>
  <c r="G186" i="8" s="1"/>
  <c r="F187" i="8"/>
  <c r="F188" i="8"/>
  <c r="F189" i="8"/>
  <c r="G189" i="8" s="1"/>
  <c r="F190" i="8"/>
  <c r="G190" i="8" s="1"/>
  <c r="F191" i="8"/>
  <c r="F192" i="8"/>
  <c r="F193" i="8"/>
  <c r="F194" i="8"/>
  <c r="G194" i="8" s="1"/>
  <c r="F195" i="8"/>
  <c r="F196" i="8"/>
  <c r="F197" i="8"/>
  <c r="F198" i="8"/>
  <c r="G198" i="8" s="1"/>
  <c r="F199" i="8"/>
  <c r="F200" i="8"/>
  <c r="G200" i="8" s="1"/>
  <c r="F201" i="8"/>
  <c r="F202" i="8"/>
  <c r="G202" i="8" s="1"/>
  <c r="F203" i="8"/>
  <c r="F204" i="8"/>
  <c r="F205" i="8"/>
  <c r="G205" i="8" s="1"/>
  <c r="F206" i="8"/>
  <c r="G206" i="8" s="1"/>
  <c r="F207" i="8"/>
  <c r="F208" i="8"/>
  <c r="F209" i="8"/>
  <c r="F210" i="8"/>
  <c r="F211" i="8"/>
  <c r="F212" i="8"/>
  <c r="F213" i="8"/>
  <c r="F214" i="8"/>
  <c r="G214" i="8" s="1"/>
  <c r="F215" i="8"/>
  <c r="F216" i="8"/>
  <c r="F217" i="8"/>
  <c r="F218" i="8"/>
  <c r="G218" i="8" s="1"/>
  <c r="F219" i="8"/>
  <c r="F220" i="8"/>
  <c r="F221" i="8"/>
  <c r="F222" i="8"/>
  <c r="G222" i="8" s="1"/>
  <c r="F223" i="8"/>
  <c r="F224" i="8"/>
  <c r="F225" i="8"/>
  <c r="F226" i="8"/>
  <c r="F227" i="8"/>
  <c r="F228" i="8"/>
  <c r="G228" i="8" s="1"/>
  <c r="F229" i="8"/>
  <c r="G229" i="8" s="1"/>
  <c r="F230" i="8"/>
  <c r="G230" i="8" s="1"/>
  <c r="F231" i="8"/>
  <c r="F232" i="8"/>
  <c r="F233" i="8"/>
  <c r="F234" i="8"/>
  <c r="G234" i="8" s="1"/>
  <c r="F235" i="8"/>
  <c r="F236" i="8"/>
  <c r="F237" i="8"/>
  <c r="F238" i="8"/>
  <c r="G238" i="8" s="1"/>
  <c r="F239" i="8"/>
  <c r="F240" i="8"/>
  <c r="F241" i="8"/>
  <c r="F242" i="8"/>
  <c r="F243" i="8"/>
  <c r="F244" i="8"/>
  <c r="F245" i="8"/>
  <c r="F246" i="8"/>
  <c r="G246" i="8" s="1"/>
  <c r="F247" i="8"/>
  <c r="F248" i="8"/>
  <c r="F249" i="8"/>
  <c r="F250" i="8"/>
  <c r="G250" i="8" s="1"/>
  <c r="F251" i="8"/>
  <c r="F252" i="8"/>
  <c r="F253" i="8"/>
  <c r="G253" i="8" s="1"/>
  <c r="F254" i="8"/>
  <c r="G254" i="8" s="1"/>
  <c r="F255" i="8"/>
  <c r="F256" i="8"/>
  <c r="F6" i="8"/>
  <c r="G6" i="8" s="1"/>
  <c r="F7" i="8"/>
  <c r="F8" i="8"/>
  <c r="F9" i="8"/>
  <c r="F10" i="8"/>
  <c r="F11" i="8"/>
  <c r="G11" i="8" s="1"/>
  <c r="F12" i="8"/>
  <c r="F13" i="8"/>
  <c r="G13" i="8" s="1"/>
  <c r="F14" i="8"/>
  <c r="F15" i="8"/>
  <c r="F16" i="8"/>
  <c r="F17" i="8"/>
  <c r="F18" i="8"/>
  <c r="F19" i="8"/>
  <c r="F20" i="8"/>
  <c r="F21" i="8"/>
  <c r="G21" i="8" s="1"/>
  <c r="F22" i="8"/>
  <c r="F23" i="8"/>
  <c r="F24" i="8"/>
  <c r="F25" i="8"/>
  <c r="G25" i="8" s="1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66" i="8"/>
  <c r="E267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R255" i="107"/>
  <c r="R256" i="107"/>
  <c r="R257" i="107"/>
  <c r="R258" i="107"/>
  <c r="R259" i="107"/>
  <c r="R260" i="107"/>
  <c r="R261" i="107"/>
  <c r="R262" i="107"/>
  <c r="R263" i="107"/>
  <c r="R264" i="107"/>
  <c r="R265" i="107"/>
  <c r="R266" i="107"/>
  <c r="P259" i="107"/>
  <c r="P261" i="107"/>
  <c r="P263" i="107"/>
  <c r="P264" i="107"/>
  <c r="P265" i="107"/>
  <c r="P267" i="107"/>
  <c r="M254" i="107"/>
  <c r="M255" i="107"/>
  <c r="P255" i="107" s="1"/>
  <c r="M256" i="107"/>
  <c r="P256" i="107" s="1"/>
  <c r="M257" i="107"/>
  <c r="P257" i="107" s="1"/>
  <c r="M266" i="107"/>
  <c r="P266" i="107" s="1"/>
  <c r="M267" i="107"/>
  <c r="G266" i="107"/>
  <c r="J266" i="107" s="1"/>
  <c r="G267" i="107"/>
  <c r="J267" i="107" s="1"/>
  <c r="R253" i="106"/>
  <c r="R254" i="106"/>
  <c r="R255" i="106"/>
  <c r="R256" i="106"/>
  <c r="R257" i="106"/>
  <c r="R258" i="106"/>
  <c r="R259" i="106"/>
  <c r="R260" i="106"/>
  <c r="R261" i="106"/>
  <c r="R262" i="106"/>
  <c r="R263" i="106"/>
  <c r="R264" i="106"/>
  <c r="R265" i="106"/>
  <c r="R266" i="106"/>
  <c r="R267" i="106"/>
  <c r="P260" i="106"/>
  <c r="P263" i="106"/>
  <c r="P264" i="106"/>
  <c r="P265" i="106"/>
  <c r="P266" i="106"/>
  <c r="M256" i="106"/>
  <c r="P256" i="106" s="1"/>
  <c r="M257" i="106"/>
  <c r="P257" i="106" s="1"/>
  <c r="M266" i="106"/>
  <c r="G266" i="106"/>
  <c r="J266" i="106" s="1"/>
  <c r="R254" i="105"/>
  <c r="R255" i="105"/>
  <c r="R256" i="105"/>
  <c r="R257" i="105"/>
  <c r="R258" i="105"/>
  <c r="R259" i="105"/>
  <c r="R260" i="105"/>
  <c r="R261" i="105"/>
  <c r="R262" i="105"/>
  <c r="R263" i="105"/>
  <c r="R264" i="105"/>
  <c r="R265" i="105"/>
  <c r="R266" i="105"/>
  <c r="R267" i="105"/>
  <c r="R268" i="105"/>
  <c r="P259" i="105"/>
  <c r="P261" i="105"/>
  <c r="P263" i="105"/>
  <c r="P264" i="105"/>
  <c r="P265" i="105"/>
  <c r="M256" i="105"/>
  <c r="P256" i="105" s="1"/>
  <c r="M257" i="105"/>
  <c r="P257" i="105" s="1"/>
  <c r="M266" i="105"/>
  <c r="P266" i="105" s="1"/>
  <c r="M267" i="105"/>
  <c r="P267" i="105" s="1"/>
  <c r="M268" i="105"/>
  <c r="P268" i="105" s="1"/>
  <c r="G266" i="105"/>
  <c r="J266" i="105" s="1"/>
  <c r="G268" i="105"/>
  <c r="J268" i="105" s="1"/>
  <c r="R256" i="104"/>
  <c r="R257" i="104"/>
  <c r="R258" i="104"/>
  <c r="R259" i="104"/>
  <c r="R260" i="104"/>
  <c r="R261" i="104"/>
  <c r="R262" i="104"/>
  <c r="R263" i="104"/>
  <c r="R264" i="104"/>
  <c r="R265" i="104"/>
  <c r="R266" i="104"/>
  <c r="R267" i="104"/>
  <c r="R268" i="104"/>
  <c r="P258" i="104"/>
  <c r="P260" i="104"/>
  <c r="P262" i="104"/>
  <c r="P263" i="104"/>
  <c r="P264" i="104"/>
  <c r="P265" i="104"/>
  <c r="M257" i="104"/>
  <c r="P257" i="104" s="1"/>
  <c r="M266" i="104"/>
  <c r="P266" i="104" s="1"/>
  <c r="M267" i="104"/>
  <c r="P267" i="104" s="1"/>
  <c r="M268" i="104"/>
  <c r="P268" i="104" s="1"/>
  <c r="G266" i="104"/>
  <c r="J266" i="104" s="1"/>
  <c r="G267" i="104"/>
  <c r="J267" i="104" s="1"/>
  <c r="R258" i="103"/>
  <c r="R259" i="103"/>
  <c r="R260" i="103"/>
  <c r="R261" i="103"/>
  <c r="R262" i="103"/>
  <c r="R263" i="103"/>
  <c r="R264" i="103"/>
  <c r="R265" i="103"/>
  <c r="R266" i="103"/>
  <c r="R267" i="103"/>
  <c r="R255" i="103"/>
  <c r="R256" i="103"/>
  <c r="R257" i="103"/>
  <c r="P259" i="103"/>
  <c r="P261" i="103"/>
  <c r="P262" i="103"/>
  <c r="P263" i="103"/>
  <c r="P264" i="103"/>
  <c r="P265" i="103"/>
  <c r="M254" i="103"/>
  <c r="M255" i="103"/>
  <c r="M256" i="103"/>
  <c r="M257" i="103"/>
  <c r="M266" i="103"/>
  <c r="P266" i="103" s="1"/>
  <c r="M267" i="103"/>
  <c r="G266" i="103"/>
  <c r="J266" i="103" s="1"/>
  <c r="G267" i="103"/>
  <c r="R257" i="102"/>
  <c r="R258" i="102"/>
  <c r="R259" i="102"/>
  <c r="R260" i="102"/>
  <c r="R261" i="102"/>
  <c r="R262" i="102"/>
  <c r="R263" i="102"/>
  <c r="R264" i="102"/>
  <c r="R265" i="102"/>
  <c r="P258" i="102"/>
  <c r="P260" i="102"/>
  <c r="P262" i="102"/>
  <c r="P263" i="102"/>
  <c r="P264" i="102"/>
  <c r="P265" i="102"/>
  <c r="M256" i="102"/>
  <c r="M257" i="102"/>
  <c r="P257" i="102" s="1"/>
  <c r="M266" i="102"/>
  <c r="P266" i="102" s="1"/>
  <c r="R248" i="102"/>
  <c r="R249" i="102"/>
  <c r="R250" i="102"/>
  <c r="R251" i="102"/>
  <c r="R252" i="102"/>
  <c r="R253" i="102"/>
  <c r="R254" i="102"/>
  <c r="R255" i="102"/>
  <c r="R256" i="102"/>
  <c r="R266" i="102"/>
  <c r="R255" i="101"/>
  <c r="R256" i="101"/>
  <c r="R257" i="101"/>
  <c r="R258" i="101"/>
  <c r="R259" i="101"/>
  <c r="R260" i="101"/>
  <c r="R261" i="101"/>
  <c r="R262" i="101"/>
  <c r="R263" i="101"/>
  <c r="R264" i="101"/>
  <c r="R265" i="101"/>
  <c r="R266" i="101"/>
  <c r="R267" i="101"/>
  <c r="P259" i="101"/>
  <c r="P261" i="101"/>
  <c r="P263" i="101"/>
  <c r="P267" i="101"/>
  <c r="M253" i="101"/>
  <c r="M254" i="101"/>
  <c r="M255" i="101"/>
  <c r="M256" i="101"/>
  <c r="P256" i="101" s="1"/>
  <c r="M257" i="101"/>
  <c r="P257" i="101" s="1"/>
  <c r="M264" i="101"/>
  <c r="P264" i="101" s="1"/>
  <c r="M265" i="101"/>
  <c r="P265" i="101" s="1"/>
  <c r="M266" i="101"/>
  <c r="M267" i="101"/>
  <c r="M268" i="101"/>
  <c r="G265" i="101"/>
  <c r="J265" i="101" s="1"/>
  <c r="G266" i="101"/>
  <c r="J266" i="101" s="1"/>
  <c r="G267" i="101"/>
  <c r="J267" i="101" s="1"/>
  <c r="G268" i="101"/>
  <c r="J268" i="101" s="1"/>
  <c r="R255" i="100"/>
  <c r="R256" i="100"/>
  <c r="R257" i="100"/>
  <c r="R258" i="100"/>
  <c r="R259" i="100"/>
  <c r="R260" i="100"/>
  <c r="R261" i="100"/>
  <c r="R262" i="100"/>
  <c r="R263" i="100"/>
  <c r="R264" i="100"/>
  <c r="R265" i="100"/>
  <c r="R266" i="100"/>
  <c r="P257" i="100"/>
  <c r="P258" i="100"/>
  <c r="P260" i="100"/>
  <c r="P262" i="100"/>
  <c r="P263" i="100"/>
  <c r="P266" i="100"/>
  <c r="P267" i="100"/>
  <c r="M255" i="100"/>
  <c r="P255" i="100" s="1"/>
  <c r="M256" i="100"/>
  <c r="P256" i="100" s="1"/>
  <c r="M257" i="100"/>
  <c r="M264" i="100"/>
  <c r="P264" i="100" s="1"/>
  <c r="M265" i="100"/>
  <c r="P265" i="100" s="1"/>
  <c r="M266" i="100"/>
  <c r="M267" i="100"/>
  <c r="J265" i="100"/>
  <c r="G265" i="100"/>
  <c r="G266" i="100"/>
  <c r="J266" i="100" s="1"/>
  <c r="G267" i="100"/>
  <c r="R255" i="99"/>
  <c r="R256" i="99"/>
  <c r="R257" i="99"/>
  <c r="R258" i="99"/>
  <c r="R259" i="99"/>
  <c r="R260" i="99"/>
  <c r="R261" i="99"/>
  <c r="R262" i="99"/>
  <c r="R263" i="99"/>
  <c r="R264" i="99"/>
  <c r="R265" i="99"/>
  <c r="R266" i="99"/>
  <c r="R267" i="99"/>
  <c r="P252" i="99"/>
  <c r="P259" i="99"/>
  <c r="P261" i="99"/>
  <c r="P263" i="99"/>
  <c r="M252" i="99"/>
  <c r="M253" i="99"/>
  <c r="P253" i="99" s="1"/>
  <c r="M254" i="99"/>
  <c r="P254" i="99" s="1"/>
  <c r="M255" i="99"/>
  <c r="P255" i="99" s="1"/>
  <c r="M256" i="99"/>
  <c r="P256" i="99" s="1"/>
  <c r="M257" i="99"/>
  <c r="P257" i="99" s="1"/>
  <c r="M264" i="99"/>
  <c r="P264" i="99" s="1"/>
  <c r="M265" i="99"/>
  <c r="P265" i="99" s="1"/>
  <c r="M266" i="99"/>
  <c r="P266" i="99" s="1"/>
  <c r="G266" i="99"/>
  <c r="J266" i="99" s="1"/>
  <c r="G267" i="99"/>
  <c r="J267" i="99" s="1"/>
  <c r="R254" i="98"/>
  <c r="R255" i="98"/>
  <c r="R256" i="98"/>
  <c r="R257" i="98"/>
  <c r="R258" i="98"/>
  <c r="R259" i="98"/>
  <c r="R260" i="98"/>
  <c r="R261" i="98"/>
  <c r="R262" i="98"/>
  <c r="R263" i="98"/>
  <c r="R264" i="98"/>
  <c r="R265" i="98"/>
  <c r="R266" i="98"/>
  <c r="R267" i="98"/>
  <c r="R268" i="98"/>
  <c r="P256" i="98"/>
  <c r="P258" i="98"/>
  <c r="P260" i="98"/>
  <c r="P263" i="98"/>
  <c r="M253" i="98"/>
  <c r="P253" i="98" s="1"/>
  <c r="M254" i="98"/>
  <c r="P254" i="98" s="1"/>
  <c r="M255" i="98"/>
  <c r="P255" i="98" s="1"/>
  <c r="M256" i="98"/>
  <c r="M257" i="98"/>
  <c r="P257" i="98" s="1"/>
  <c r="M264" i="98"/>
  <c r="P264" i="98" s="1"/>
  <c r="M265" i="98"/>
  <c r="P265" i="98" s="1"/>
  <c r="M266" i="98"/>
  <c r="P266" i="98" s="1"/>
  <c r="M267" i="98"/>
  <c r="P267" i="98" s="1"/>
  <c r="G266" i="98"/>
  <c r="J266" i="98" s="1"/>
  <c r="G267" i="98"/>
  <c r="J267" i="98" s="1"/>
  <c r="R254" i="97"/>
  <c r="R255" i="97"/>
  <c r="R256" i="97"/>
  <c r="R257" i="97"/>
  <c r="R258" i="97"/>
  <c r="R259" i="97"/>
  <c r="R260" i="97"/>
  <c r="R261" i="97"/>
  <c r="R262" i="97"/>
  <c r="R263" i="97"/>
  <c r="R264" i="97"/>
  <c r="R265" i="97"/>
  <c r="R266" i="97"/>
  <c r="P259" i="97"/>
  <c r="P261" i="97"/>
  <c r="M255" i="97"/>
  <c r="P255" i="97" s="1"/>
  <c r="M256" i="97"/>
  <c r="P256" i="97" s="1"/>
  <c r="M257" i="97"/>
  <c r="P257" i="97" s="1"/>
  <c r="M264" i="97"/>
  <c r="P264" i="97" s="1"/>
  <c r="M265" i="97"/>
  <c r="P265" i="97" s="1"/>
  <c r="M266" i="97"/>
  <c r="P266" i="97" s="1"/>
  <c r="G266" i="97"/>
  <c r="J266" i="97" s="1"/>
  <c r="G267" i="97"/>
  <c r="J267" i="97" s="1"/>
  <c r="R254" i="96"/>
  <c r="R255" i="96"/>
  <c r="R256" i="96"/>
  <c r="R257" i="96"/>
  <c r="R258" i="96"/>
  <c r="R259" i="96"/>
  <c r="R260" i="96"/>
  <c r="R261" i="96"/>
  <c r="R262" i="96"/>
  <c r="R263" i="96"/>
  <c r="R264" i="96"/>
  <c r="R265" i="96"/>
  <c r="R266" i="96"/>
  <c r="R267" i="96"/>
  <c r="P258" i="96"/>
  <c r="P260" i="96"/>
  <c r="P262" i="96"/>
  <c r="P266" i="96"/>
  <c r="M252" i="96"/>
  <c r="P252" i="96" s="1"/>
  <c r="M253" i="96"/>
  <c r="P253" i="96" s="1"/>
  <c r="M254" i="96"/>
  <c r="P254" i="96" s="1"/>
  <c r="M255" i="96"/>
  <c r="P255" i="96" s="1"/>
  <c r="M256" i="96"/>
  <c r="P256" i="96" s="1"/>
  <c r="M257" i="96"/>
  <c r="P257" i="96" s="1"/>
  <c r="M264" i="96"/>
  <c r="P264" i="96" s="1"/>
  <c r="M265" i="96"/>
  <c r="P265" i="96" s="1"/>
  <c r="M266" i="96"/>
  <c r="M267" i="96"/>
  <c r="P267" i="96" s="1"/>
  <c r="M268" i="96"/>
  <c r="G266" i="96"/>
  <c r="J266" i="96" s="1"/>
  <c r="G267" i="96"/>
  <c r="J267" i="96" s="1"/>
  <c r="R256" i="95"/>
  <c r="R257" i="95"/>
  <c r="R258" i="95"/>
  <c r="R259" i="95"/>
  <c r="R260" i="95"/>
  <c r="R261" i="95"/>
  <c r="R262" i="95"/>
  <c r="R263" i="95"/>
  <c r="R264" i="95"/>
  <c r="R265" i="95"/>
  <c r="R266" i="95"/>
  <c r="R267" i="95"/>
  <c r="R268" i="95"/>
  <c r="P258" i="95"/>
  <c r="P261" i="95"/>
  <c r="P263" i="95"/>
  <c r="M255" i="95"/>
  <c r="M256" i="95"/>
  <c r="M257" i="95"/>
  <c r="P257" i="95" s="1"/>
  <c r="M264" i="95"/>
  <c r="P264" i="95" s="1"/>
  <c r="M265" i="95"/>
  <c r="P265" i="95" s="1"/>
  <c r="M266" i="95"/>
  <c r="P266" i="95" s="1"/>
  <c r="M267" i="95"/>
  <c r="P267" i="95" s="1"/>
  <c r="M268" i="95"/>
  <c r="P268" i="95" s="1"/>
  <c r="G267" i="95"/>
  <c r="J267" i="95" s="1"/>
  <c r="R254" i="94"/>
  <c r="R255" i="94"/>
  <c r="R256" i="94"/>
  <c r="R257" i="94"/>
  <c r="R258" i="94"/>
  <c r="R259" i="94"/>
  <c r="R260" i="94"/>
  <c r="R261" i="94"/>
  <c r="R262" i="94"/>
  <c r="R263" i="94"/>
  <c r="R264" i="94"/>
  <c r="R265" i="94"/>
  <c r="R266" i="94"/>
  <c r="R267" i="94"/>
  <c r="P260" i="94"/>
  <c r="P262" i="94"/>
  <c r="P263" i="94"/>
  <c r="M256" i="94"/>
  <c r="P256" i="94" s="1"/>
  <c r="M257" i="94"/>
  <c r="P257" i="94" s="1"/>
  <c r="M264" i="94"/>
  <c r="P264" i="94" s="1"/>
  <c r="M265" i="94"/>
  <c r="P265" i="94" s="1"/>
  <c r="M266" i="94"/>
  <c r="P266" i="94" s="1"/>
  <c r="M267" i="94"/>
  <c r="P267" i="94" s="1"/>
  <c r="M255" i="94"/>
  <c r="P255" i="94" s="1"/>
  <c r="G267" i="94"/>
  <c r="R256" i="93"/>
  <c r="R257" i="93"/>
  <c r="R258" i="93"/>
  <c r="R259" i="93"/>
  <c r="R260" i="93"/>
  <c r="R261" i="93"/>
  <c r="R262" i="93"/>
  <c r="R263" i="93"/>
  <c r="R264" i="93"/>
  <c r="R265" i="93"/>
  <c r="R266" i="93"/>
  <c r="R267" i="93"/>
  <c r="R268" i="93"/>
  <c r="P256" i="93"/>
  <c r="P259" i="93"/>
  <c r="P263" i="93"/>
  <c r="M254" i="93"/>
  <c r="M255" i="93"/>
  <c r="M256" i="93"/>
  <c r="M257" i="93"/>
  <c r="P257" i="93" s="1"/>
  <c r="M264" i="93"/>
  <c r="P264" i="93" s="1"/>
  <c r="M265" i="93"/>
  <c r="P265" i="93" s="1"/>
  <c r="M266" i="93"/>
  <c r="P266" i="93" s="1"/>
  <c r="M267" i="93"/>
  <c r="P267" i="93" s="1"/>
  <c r="G266" i="93"/>
  <c r="J266" i="93" s="1"/>
  <c r="G267" i="93"/>
  <c r="J267" i="93" s="1"/>
  <c r="R257" i="92"/>
  <c r="R258" i="92"/>
  <c r="R259" i="92"/>
  <c r="R260" i="92"/>
  <c r="R261" i="92"/>
  <c r="R262" i="92"/>
  <c r="R263" i="92"/>
  <c r="R264" i="92"/>
  <c r="R265" i="92"/>
  <c r="R266" i="92"/>
  <c r="R267" i="92"/>
  <c r="R268" i="92"/>
  <c r="P258" i="92"/>
  <c r="P260" i="92"/>
  <c r="P262" i="92"/>
  <c r="P263" i="92"/>
  <c r="M255" i="92"/>
  <c r="M256" i="92"/>
  <c r="P256" i="92" s="1"/>
  <c r="M257" i="92"/>
  <c r="P257" i="92" s="1"/>
  <c r="M264" i="92"/>
  <c r="P264" i="92" s="1"/>
  <c r="M265" i="92"/>
  <c r="P265" i="92" s="1"/>
  <c r="M266" i="92"/>
  <c r="P266" i="92" s="1"/>
  <c r="M267" i="92"/>
  <c r="P267" i="92" s="1"/>
  <c r="M268" i="92"/>
  <c r="P268" i="92" s="1"/>
  <c r="J268" i="92"/>
  <c r="G266" i="92"/>
  <c r="J266" i="92" s="1"/>
  <c r="G268" i="92"/>
  <c r="R255" i="91"/>
  <c r="R256" i="91"/>
  <c r="R257" i="91"/>
  <c r="R258" i="91"/>
  <c r="R259" i="91"/>
  <c r="R260" i="91"/>
  <c r="R261" i="91"/>
  <c r="R262" i="91"/>
  <c r="R263" i="91"/>
  <c r="R264" i="91"/>
  <c r="R265" i="91"/>
  <c r="R266" i="91"/>
  <c r="P255" i="91"/>
  <c r="P259" i="91"/>
  <c r="P261" i="91"/>
  <c r="M255" i="91"/>
  <c r="M256" i="91"/>
  <c r="P256" i="91" s="1"/>
  <c r="M257" i="91"/>
  <c r="M263" i="91"/>
  <c r="P263" i="91" s="1"/>
  <c r="M264" i="91"/>
  <c r="P264" i="91" s="1"/>
  <c r="M265" i="91"/>
  <c r="P265" i="91" s="1"/>
  <c r="M266" i="91"/>
  <c r="P266" i="91" s="1"/>
  <c r="M267" i="91"/>
  <c r="G266" i="91"/>
  <c r="J266" i="91" s="1"/>
  <c r="R258" i="90"/>
  <c r="R259" i="90"/>
  <c r="R260" i="90"/>
  <c r="R261" i="90"/>
  <c r="R262" i="90"/>
  <c r="R263" i="90"/>
  <c r="R264" i="90"/>
  <c r="R265" i="90"/>
  <c r="R266" i="90"/>
  <c r="R267" i="90"/>
  <c r="R257" i="90"/>
  <c r="P258" i="90"/>
  <c r="P260" i="90"/>
  <c r="P262" i="90"/>
  <c r="P263" i="90"/>
  <c r="P267" i="90"/>
  <c r="M263" i="90"/>
  <c r="M264" i="90"/>
  <c r="P264" i="90" s="1"/>
  <c r="M265" i="90"/>
  <c r="P265" i="90" s="1"/>
  <c r="M266" i="90"/>
  <c r="P266" i="90" s="1"/>
  <c r="M267" i="90"/>
  <c r="M256" i="90"/>
  <c r="P256" i="90" s="1"/>
  <c r="M257" i="90"/>
  <c r="P257" i="90" s="1"/>
  <c r="J266" i="90"/>
  <c r="G266" i="90"/>
  <c r="G267" i="90"/>
  <c r="J267" i="90" s="1"/>
  <c r="R256" i="89"/>
  <c r="R257" i="89"/>
  <c r="R258" i="89"/>
  <c r="R259" i="89"/>
  <c r="R260" i="89"/>
  <c r="R261" i="89"/>
  <c r="R262" i="89"/>
  <c r="R263" i="89"/>
  <c r="R264" i="89"/>
  <c r="R265" i="89"/>
  <c r="R266" i="89"/>
  <c r="R267" i="89"/>
  <c r="P256" i="89"/>
  <c r="P259" i="89"/>
  <c r="P261" i="89"/>
  <c r="M255" i="89"/>
  <c r="M256" i="89"/>
  <c r="M257" i="89"/>
  <c r="P257" i="89" s="1"/>
  <c r="M263" i="89"/>
  <c r="P263" i="89" s="1"/>
  <c r="M264" i="89"/>
  <c r="P264" i="89" s="1"/>
  <c r="M265" i="89"/>
  <c r="P265" i="89" s="1"/>
  <c r="M266" i="89"/>
  <c r="P266" i="89" s="1"/>
  <c r="M267" i="89"/>
  <c r="P267" i="89" s="1"/>
  <c r="G266" i="89"/>
  <c r="J266" i="89" s="1"/>
  <c r="G267" i="89"/>
  <c r="R255" i="88"/>
  <c r="R256" i="88"/>
  <c r="R257" i="88"/>
  <c r="R258" i="88"/>
  <c r="R259" i="88"/>
  <c r="R260" i="88"/>
  <c r="R261" i="88"/>
  <c r="R262" i="88"/>
  <c r="R263" i="88"/>
  <c r="R264" i="88"/>
  <c r="R265" i="88"/>
  <c r="R266" i="88"/>
  <c r="P256" i="88"/>
  <c r="P260" i="88"/>
  <c r="P262" i="88"/>
  <c r="P263" i="88"/>
  <c r="M256" i="88"/>
  <c r="M257" i="88"/>
  <c r="P257" i="88" s="1"/>
  <c r="M263" i="88"/>
  <c r="M264" i="88"/>
  <c r="P264" i="88" s="1"/>
  <c r="M265" i="88"/>
  <c r="P265" i="88" s="1"/>
  <c r="M266" i="88"/>
  <c r="P266" i="88" s="1"/>
  <c r="G266" i="88"/>
  <c r="J266" i="88" s="1"/>
  <c r="G267" i="88"/>
  <c r="R258" i="87"/>
  <c r="R259" i="87"/>
  <c r="R260" i="87"/>
  <c r="R261" i="87"/>
  <c r="R262" i="87"/>
  <c r="R263" i="87"/>
  <c r="R264" i="87"/>
  <c r="R265" i="87"/>
  <c r="R266" i="87"/>
  <c r="R267" i="87"/>
  <c r="R268" i="87"/>
  <c r="M258" i="87"/>
  <c r="P258" i="87" s="1"/>
  <c r="M259" i="87"/>
  <c r="P259" i="87" s="1"/>
  <c r="M260" i="87"/>
  <c r="P260" i="87" s="1"/>
  <c r="M261" i="87"/>
  <c r="P261" i="87" s="1"/>
  <c r="M262" i="87"/>
  <c r="P262" i="87" s="1"/>
  <c r="M263" i="87"/>
  <c r="M264" i="87"/>
  <c r="P264" i="87" s="1"/>
  <c r="M265" i="87"/>
  <c r="P265" i="87" s="1"/>
  <c r="M266" i="87"/>
  <c r="P266" i="87" s="1"/>
  <c r="M267" i="87"/>
  <c r="P267" i="87" s="1"/>
  <c r="M268" i="87"/>
  <c r="P268" i="87" s="1"/>
  <c r="M255" i="87"/>
  <c r="M256" i="87"/>
  <c r="M257" i="87"/>
  <c r="G266" i="87"/>
  <c r="J266" i="87" s="1"/>
  <c r="G267" i="87"/>
  <c r="J267" i="87" s="1"/>
  <c r="G268" i="87"/>
  <c r="J268" i="87" s="1"/>
  <c r="G269" i="87"/>
  <c r="J269" i="87" s="1"/>
  <c r="M269" i="87"/>
  <c r="P269" i="87" s="1"/>
  <c r="R269" i="87"/>
  <c r="R257" i="86"/>
  <c r="R258" i="86"/>
  <c r="R259" i="86"/>
  <c r="R260" i="86"/>
  <c r="R261" i="86"/>
  <c r="R262" i="86"/>
  <c r="R263" i="86"/>
  <c r="R264" i="86"/>
  <c r="R265" i="86"/>
  <c r="R266" i="86"/>
  <c r="P258" i="86"/>
  <c r="M256" i="86"/>
  <c r="P256" i="86" s="1"/>
  <c r="M257" i="86"/>
  <c r="P257" i="86" s="1"/>
  <c r="M258" i="86"/>
  <c r="M259" i="86"/>
  <c r="P259" i="86" s="1"/>
  <c r="M260" i="86"/>
  <c r="P260" i="86" s="1"/>
  <c r="M261" i="86"/>
  <c r="P261" i="86" s="1"/>
  <c r="M262" i="86"/>
  <c r="P262" i="86" s="1"/>
  <c r="M263" i="86"/>
  <c r="P263" i="86" s="1"/>
  <c r="M264" i="86"/>
  <c r="P264" i="86" s="1"/>
  <c r="M265" i="86"/>
  <c r="P265" i="86" s="1"/>
  <c r="M266" i="86"/>
  <c r="G266" i="86"/>
  <c r="J266" i="86" s="1"/>
  <c r="R258" i="85"/>
  <c r="R259" i="85"/>
  <c r="R260" i="85"/>
  <c r="R261" i="85"/>
  <c r="R262" i="85"/>
  <c r="R263" i="85"/>
  <c r="R264" i="85"/>
  <c r="R265" i="85"/>
  <c r="R266" i="85"/>
  <c r="R267" i="85"/>
  <c r="R268" i="85"/>
  <c r="P259" i="85"/>
  <c r="P260" i="85"/>
  <c r="M255" i="85"/>
  <c r="M256" i="85"/>
  <c r="M257" i="85"/>
  <c r="P257" i="85" s="1"/>
  <c r="M258" i="85"/>
  <c r="P258" i="85" s="1"/>
  <c r="M259" i="85"/>
  <c r="M260" i="85"/>
  <c r="M261" i="85"/>
  <c r="P261" i="85" s="1"/>
  <c r="M262" i="85"/>
  <c r="P262" i="85" s="1"/>
  <c r="M263" i="85"/>
  <c r="P263" i="85" s="1"/>
  <c r="M264" i="85"/>
  <c r="P264" i="85" s="1"/>
  <c r="M265" i="85"/>
  <c r="P265" i="85" s="1"/>
  <c r="M266" i="85"/>
  <c r="P266" i="85" s="1"/>
  <c r="M267" i="85"/>
  <c r="P267" i="85" s="1"/>
  <c r="M268" i="85"/>
  <c r="P268" i="85" s="1"/>
  <c r="G267" i="85"/>
  <c r="J267" i="85" s="1"/>
  <c r="G268" i="85"/>
  <c r="J268" i="85" s="1"/>
  <c r="R256" i="84"/>
  <c r="R257" i="84"/>
  <c r="R258" i="84"/>
  <c r="R259" i="84"/>
  <c r="R260" i="84"/>
  <c r="R261" i="84"/>
  <c r="R262" i="84"/>
  <c r="R263" i="84"/>
  <c r="R264" i="84"/>
  <c r="R265" i="84"/>
  <c r="R266" i="84"/>
  <c r="R267" i="84"/>
  <c r="R268" i="84"/>
  <c r="P259" i="84"/>
  <c r="P265" i="84"/>
  <c r="M257" i="84"/>
  <c r="P257" i="84" s="1"/>
  <c r="M258" i="84"/>
  <c r="P258" i="84" s="1"/>
  <c r="M259" i="84"/>
  <c r="M260" i="84"/>
  <c r="P260" i="84" s="1"/>
  <c r="M261" i="84"/>
  <c r="P261" i="84" s="1"/>
  <c r="M262" i="84"/>
  <c r="P262" i="84" s="1"/>
  <c r="M263" i="84"/>
  <c r="P263" i="84" s="1"/>
  <c r="M264" i="84"/>
  <c r="P264" i="84" s="1"/>
  <c r="M265" i="84"/>
  <c r="M266" i="84"/>
  <c r="P266" i="84" s="1"/>
  <c r="M267" i="84"/>
  <c r="P267" i="84" s="1"/>
  <c r="G267" i="84"/>
  <c r="J267" i="84" s="1"/>
  <c r="G268" i="84"/>
  <c r="J268" i="84" s="1"/>
  <c r="R257" i="83"/>
  <c r="R258" i="83"/>
  <c r="R259" i="83"/>
  <c r="R260" i="83"/>
  <c r="R261" i="83"/>
  <c r="R262" i="83"/>
  <c r="R263" i="83"/>
  <c r="R264" i="83"/>
  <c r="R265" i="83"/>
  <c r="R266" i="83"/>
  <c r="R267" i="83"/>
  <c r="R268" i="83"/>
  <c r="P261" i="83"/>
  <c r="P263" i="83"/>
  <c r="M252" i="83"/>
  <c r="M253" i="83"/>
  <c r="M254" i="83"/>
  <c r="M255" i="83"/>
  <c r="M256" i="83"/>
  <c r="M257" i="83"/>
  <c r="M258" i="83"/>
  <c r="M259" i="83"/>
  <c r="M260" i="83"/>
  <c r="M261" i="83"/>
  <c r="M262" i="83"/>
  <c r="M263" i="83"/>
  <c r="M264" i="83"/>
  <c r="M265" i="83"/>
  <c r="P265" i="83" s="1"/>
  <c r="M266" i="83"/>
  <c r="M267" i="83"/>
  <c r="M268" i="83"/>
  <c r="P268" i="83" s="1"/>
  <c r="R255" i="82"/>
  <c r="R256" i="82"/>
  <c r="R257" i="82"/>
  <c r="R258" i="82"/>
  <c r="R259" i="82"/>
  <c r="R260" i="82"/>
  <c r="R261" i="82"/>
  <c r="R262" i="82"/>
  <c r="R263" i="82"/>
  <c r="R264" i="82"/>
  <c r="R265" i="82"/>
  <c r="R266" i="82"/>
  <c r="P256" i="82"/>
  <c r="P257" i="82"/>
  <c r="P258" i="82"/>
  <c r="P259" i="82"/>
  <c r="P260" i="82"/>
  <c r="P261" i="82"/>
  <c r="P262" i="82"/>
  <c r="P263" i="82"/>
  <c r="P264" i="82"/>
  <c r="P265" i="82"/>
  <c r="P266" i="82"/>
  <c r="P267" i="82"/>
  <c r="M251" i="82"/>
  <c r="M252" i="82"/>
  <c r="M253" i="82"/>
  <c r="M254" i="82"/>
  <c r="M255" i="82"/>
  <c r="M256" i="82"/>
  <c r="M257" i="82"/>
  <c r="M258" i="82"/>
  <c r="M259" i="82"/>
  <c r="M260" i="82"/>
  <c r="M261" i="82"/>
  <c r="M262" i="82"/>
  <c r="M263" i="82"/>
  <c r="M264" i="82"/>
  <c r="M265" i="82"/>
  <c r="M266" i="82"/>
  <c r="M267" i="82"/>
  <c r="J251" i="82"/>
  <c r="E251" i="83" s="1"/>
  <c r="G251" i="83" s="1"/>
  <c r="J251" i="83" s="1"/>
  <c r="E251" i="84" s="1"/>
  <c r="G251" i="84" s="1"/>
  <c r="J251" i="84" s="1"/>
  <c r="E251" i="85" s="1"/>
  <c r="G251" i="85" s="1"/>
  <c r="J251" i="85" s="1"/>
  <c r="E251" i="86" s="1"/>
  <c r="G251" i="86" s="1"/>
  <c r="J251" i="86" s="1"/>
  <c r="E251" i="87" s="1"/>
  <c r="G251" i="87" s="1"/>
  <c r="J251" i="87" s="1"/>
  <c r="E251" i="88" s="1"/>
  <c r="G251" i="88" s="1"/>
  <c r="J251" i="88" s="1"/>
  <c r="E251" i="89" s="1"/>
  <c r="G251" i="89" s="1"/>
  <c r="J251" i="89" s="1"/>
  <c r="E251" i="90" s="1"/>
  <c r="G251" i="90" s="1"/>
  <c r="J251" i="90" s="1"/>
  <c r="E251" i="91" s="1"/>
  <c r="G251" i="91" s="1"/>
  <c r="J251" i="91" s="1"/>
  <c r="E251" i="92" s="1"/>
  <c r="G251" i="92" s="1"/>
  <c r="J251" i="92" s="1"/>
  <c r="E251" i="93" s="1"/>
  <c r="G251" i="93" s="1"/>
  <c r="J251" i="93" s="1"/>
  <c r="E251" i="94" s="1"/>
  <c r="G251" i="94" s="1"/>
  <c r="J251" i="94" s="1"/>
  <c r="E251" i="95" s="1"/>
  <c r="G251" i="95" s="1"/>
  <c r="J251" i="95" s="1"/>
  <c r="E251" i="96" s="1"/>
  <c r="G251" i="96" s="1"/>
  <c r="J251" i="96" s="1"/>
  <c r="E251" i="97" s="1"/>
  <c r="G251" i="97" s="1"/>
  <c r="J251" i="97" s="1"/>
  <c r="E251" i="98" s="1"/>
  <c r="G251" i="98" s="1"/>
  <c r="J251" i="98" s="1"/>
  <c r="E251" i="99" s="1"/>
  <c r="G251" i="99" s="1"/>
  <c r="J251" i="99" s="1"/>
  <c r="E251" i="100" s="1"/>
  <c r="G251" i="100" s="1"/>
  <c r="J251" i="100" s="1"/>
  <c r="E251" i="101" s="1"/>
  <c r="G251" i="101" s="1"/>
  <c r="J251" i="101" s="1"/>
  <c r="E251" i="102" s="1"/>
  <c r="G251" i="102" s="1"/>
  <c r="J251" i="102" s="1"/>
  <c r="E251" i="103" s="1"/>
  <c r="G251" i="103" s="1"/>
  <c r="J251" i="103" s="1"/>
  <c r="E251" i="104" s="1"/>
  <c r="G251" i="104" s="1"/>
  <c r="J251" i="104" s="1"/>
  <c r="E251" i="105" s="1"/>
  <c r="G251" i="105" s="1"/>
  <c r="J251" i="105" s="1"/>
  <c r="E251" i="106" s="1"/>
  <c r="G251" i="106" s="1"/>
  <c r="J251" i="106" s="1"/>
  <c r="E251" i="107" s="1"/>
  <c r="G251" i="107" s="1"/>
  <c r="J251" i="107" s="1"/>
  <c r="R256" i="81"/>
  <c r="R257" i="81"/>
  <c r="R258" i="81"/>
  <c r="R259" i="81"/>
  <c r="R260" i="81"/>
  <c r="R261" i="81"/>
  <c r="R262" i="81"/>
  <c r="R263" i="81"/>
  <c r="R264" i="81"/>
  <c r="R265" i="81"/>
  <c r="R266" i="81"/>
  <c r="R267" i="81"/>
  <c r="P257" i="81"/>
  <c r="P258" i="81"/>
  <c r="P259" i="81"/>
  <c r="P260" i="81"/>
  <c r="P261" i="81"/>
  <c r="P262" i="81"/>
  <c r="P263" i="81"/>
  <c r="P264" i="81"/>
  <c r="P265" i="81"/>
  <c r="P266" i="81"/>
  <c r="P267" i="81"/>
  <c r="M256" i="81"/>
  <c r="M257" i="81"/>
  <c r="M258" i="81"/>
  <c r="M259" i="81"/>
  <c r="M260" i="81"/>
  <c r="M261" i="81"/>
  <c r="M262" i="81"/>
  <c r="M263" i="81"/>
  <c r="M264" i="81"/>
  <c r="M265" i="81"/>
  <c r="M266" i="81"/>
  <c r="M267" i="81"/>
  <c r="P258" i="80"/>
  <c r="P262" i="80"/>
  <c r="P263" i="80"/>
  <c r="R254" i="80"/>
  <c r="R255" i="80"/>
  <c r="R256" i="80"/>
  <c r="R257" i="80"/>
  <c r="R258" i="80"/>
  <c r="R259" i="80"/>
  <c r="R260" i="80"/>
  <c r="R261" i="80"/>
  <c r="R262" i="80"/>
  <c r="R263" i="80"/>
  <c r="R264" i="80"/>
  <c r="R265" i="80"/>
  <c r="R266" i="80"/>
  <c r="R267" i="80"/>
  <c r="M253" i="80"/>
  <c r="M254" i="80"/>
  <c r="M255" i="80"/>
  <c r="M256" i="80"/>
  <c r="M257" i="80"/>
  <c r="P257" i="80" s="1"/>
  <c r="M258" i="80"/>
  <c r="M259" i="80"/>
  <c r="P259" i="80" s="1"/>
  <c r="M260" i="80"/>
  <c r="P260" i="80" s="1"/>
  <c r="M261" i="80"/>
  <c r="P261" i="80" s="1"/>
  <c r="M262" i="80"/>
  <c r="M263" i="80"/>
  <c r="M264" i="80"/>
  <c r="P264" i="80" s="1"/>
  <c r="M265" i="80"/>
  <c r="P265" i="80" s="1"/>
  <c r="M266" i="80"/>
  <c r="P266" i="80" s="1"/>
  <c r="M267" i="80"/>
  <c r="P267" i="80" s="1"/>
  <c r="M268" i="80"/>
  <c r="P268" i="80" s="1"/>
  <c r="J263" i="80"/>
  <c r="E263" i="81" s="1"/>
  <c r="G263" i="81" s="1"/>
  <c r="J263" i="81" s="1"/>
  <c r="E263" i="82" s="1"/>
  <c r="G263" i="82" s="1"/>
  <c r="J263" i="82" s="1"/>
  <c r="E263" i="83" s="1"/>
  <c r="G263" i="83" s="1"/>
  <c r="J263" i="83" s="1"/>
  <c r="E263" i="84" s="1"/>
  <c r="G263" i="84" s="1"/>
  <c r="J263" i="84" s="1"/>
  <c r="E263" i="85" s="1"/>
  <c r="G263" i="85" s="1"/>
  <c r="J263" i="85" s="1"/>
  <c r="E263" i="86" s="1"/>
  <c r="G263" i="86" s="1"/>
  <c r="J263" i="86" s="1"/>
  <c r="E263" i="87" s="1"/>
  <c r="G263" i="87" s="1"/>
  <c r="J263" i="87" s="1"/>
  <c r="E263" i="88" s="1"/>
  <c r="G263" i="88" s="1"/>
  <c r="J263" i="88" s="1"/>
  <c r="E263" i="89" s="1"/>
  <c r="G263" i="89" s="1"/>
  <c r="J263" i="89" s="1"/>
  <c r="E263" i="90" s="1"/>
  <c r="G263" i="90" s="1"/>
  <c r="J263" i="90" s="1"/>
  <c r="G252" i="80"/>
  <c r="J252" i="80" s="1"/>
  <c r="G253" i="80"/>
  <c r="J253" i="80" s="1"/>
  <c r="G254" i="80"/>
  <c r="J254" i="80" s="1"/>
  <c r="G255" i="80"/>
  <c r="J255" i="80" s="1"/>
  <c r="E255" i="81" s="1"/>
  <c r="G255" i="81" s="1"/>
  <c r="J255" i="81" s="1"/>
  <c r="E255" i="82" s="1"/>
  <c r="G255" i="82" s="1"/>
  <c r="J255" i="82" s="1"/>
  <c r="E255" i="83" s="1"/>
  <c r="G255" i="83" s="1"/>
  <c r="J255" i="83" s="1"/>
  <c r="E255" i="84" s="1"/>
  <c r="G255" i="84" s="1"/>
  <c r="J255" i="84" s="1"/>
  <c r="E255" i="85" s="1"/>
  <c r="G255" i="85" s="1"/>
  <c r="J255" i="85" s="1"/>
  <c r="E255" i="86" s="1"/>
  <c r="G255" i="86" s="1"/>
  <c r="J255" i="86" s="1"/>
  <c r="E255" i="87" s="1"/>
  <c r="G255" i="87" s="1"/>
  <c r="J255" i="87" s="1"/>
  <c r="E255" i="88" s="1"/>
  <c r="G255" i="88" s="1"/>
  <c r="J255" i="88" s="1"/>
  <c r="E255" i="89" s="1"/>
  <c r="G255" i="89" s="1"/>
  <c r="J255" i="89" s="1"/>
  <c r="E255" i="90" s="1"/>
  <c r="G255" i="90" s="1"/>
  <c r="J255" i="90" s="1"/>
  <c r="E255" i="91" s="1"/>
  <c r="G255" i="91" s="1"/>
  <c r="J255" i="91" s="1"/>
  <c r="E255" i="92" s="1"/>
  <c r="G255" i="92" s="1"/>
  <c r="J255" i="92" s="1"/>
  <c r="E255" i="93" s="1"/>
  <c r="G255" i="93" s="1"/>
  <c r="J255" i="93" s="1"/>
  <c r="E255" i="94" s="1"/>
  <c r="G255" i="94" s="1"/>
  <c r="J255" i="94" s="1"/>
  <c r="E255" i="95" s="1"/>
  <c r="G255" i="95" s="1"/>
  <c r="J255" i="95" s="1"/>
  <c r="E255" i="96" s="1"/>
  <c r="G255" i="96" s="1"/>
  <c r="J255" i="96" s="1"/>
  <c r="E255" i="97" s="1"/>
  <c r="G255" i="97" s="1"/>
  <c r="J255" i="97" s="1"/>
  <c r="E255" i="98" s="1"/>
  <c r="G255" i="98" s="1"/>
  <c r="J255" i="98" s="1"/>
  <c r="E255" i="99" s="1"/>
  <c r="G255" i="99" s="1"/>
  <c r="J255" i="99" s="1"/>
  <c r="E255" i="100" s="1"/>
  <c r="G255" i="100" s="1"/>
  <c r="J255" i="100" s="1"/>
  <c r="E255" i="101" s="1"/>
  <c r="G255" i="101" s="1"/>
  <c r="J255" i="101" s="1"/>
  <c r="E255" i="102" s="1"/>
  <c r="G255" i="102" s="1"/>
  <c r="J255" i="102" s="1"/>
  <c r="E255" i="103" s="1"/>
  <c r="G255" i="103" s="1"/>
  <c r="J255" i="103" s="1"/>
  <c r="E255" i="104" s="1"/>
  <c r="G255" i="104" s="1"/>
  <c r="J255" i="104" s="1"/>
  <c r="E255" i="105" s="1"/>
  <c r="G255" i="105" s="1"/>
  <c r="J255" i="105" s="1"/>
  <c r="E255" i="106" s="1"/>
  <c r="G255" i="106" s="1"/>
  <c r="J255" i="106" s="1"/>
  <c r="E255" i="107" s="1"/>
  <c r="G255" i="107" s="1"/>
  <c r="J255" i="107" s="1"/>
  <c r="G256" i="80"/>
  <c r="J256" i="80" s="1"/>
  <c r="E256" i="81" s="1"/>
  <c r="G256" i="81" s="1"/>
  <c r="J256" i="81" s="1"/>
  <c r="E256" i="82" s="1"/>
  <c r="G256" i="82" s="1"/>
  <c r="J256" i="82" s="1"/>
  <c r="E256" i="83" s="1"/>
  <c r="G256" i="83" s="1"/>
  <c r="J256" i="83" s="1"/>
  <c r="E256" i="84" s="1"/>
  <c r="G256" i="84" s="1"/>
  <c r="J256" i="84" s="1"/>
  <c r="E256" i="85" s="1"/>
  <c r="G256" i="85" s="1"/>
  <c r="J256" i="85" s="1"/>
  <c r="E256" i="86" s="1"/>
  <c r="G256" i="86" s="1"/>
  <c r="J256" i="86" s="1"/>
  <c r="E256" i="87" s="1"/>
  <c r="G256" i="87" s="1"/>
  <c r="J256" i="87" s="1"/>
  <c r="E256" i="88" s="1"/>
  <c r="G256" i="88" s="1"/>
  <c r="J256" i="88" s="1"/>
  <c r="E256" i="89" s="1"/>
  <c r="G256" i="89" s="1"/>
  <c r="J256" i="89" s="1"/>
  <c r="E256" i="90" s="1"/>
  <c r="G256" i="90" s="1"/>
  <c r="J256" i="90" s="1"/>
  <c r="E256" i="91" s="1"/>
  <c r="G256" i="91" s="1"/>
  <c r="J256" i="91" s="1"/>
  <c r="E256" i="92" s="1"/>
  <c r="G256" i="92" s="1"/>
  <c r="J256" i="92" s="1"/>
  <c r="E256" i="93" s="1"/>
  <c r="G256" i="93" s="1"/>
  <c r="J256" i="93" s="1"/>
  <c r="E256" i="94" s="1"/>
  <c r="G256" i="94" s="1"/>
  <c r="J256" i="94" s="1"/>
  <c r="E256" i="95" s="1"/>
  <c r="G256" i="95" s="1"/>
  <c r="J256" i="95" s="1"/>
  <c r="E256" i="96" s="1"/>
  <c r="G256" i="96" s="1"/>
  <c r="J256" i="96" s="1"/>
  <c r="E256" i="97" s="1"/>
  <c r="G256" i="97" s="1"/>
  <c r="J256" i="97" s="1"/>
  <c r="E256" i="98" s="1"/>
  <c r="G256" i="98" s="1"/>
  <c r="J256" i="98" s="1"/>
  <c r="E256" i="99" s="1"/>
  <c r="G256" i="99" s="1"/>
  <c r="J256" i="99" s="1"/>
  <c r="E256" i="100" s="1"/>
  <c r="G256" i="100" s="1"/>
  <c r="J256" i="100" s="1"/>
  <c r="E256" i="101" s="1"/>
  <c r="G256" i="101" s="1"/>
  <c r="J256" i="101" s="1"/>
  <c r="E256" i="102" s="1"/>
  <c r="G256" i="102" s="1"/>
  <c r="J256" i="102" s="1"/>
  <c r="E256" i="103" s="1"/>
  <c r="G256" i="103" s="1"/>
  <c r="J256" i="103" s="1"/>
  <c r="E256" i="104" s="1"/>
  <c r="G256" i="104" s="1"/>
  <c r="J256" i="104" s="1"/>
  <c r="E256" i="105" s="1"/>
  <c r="G256" i="105" s="1"/>
  <c r="J256" i="105" s="1"/>
  <c r="E256" i="106" s="1"/>
  <c r="G256" i="106" s="1"/>
  <c r="J256" i="106" s="1"/>
  <c r="E256" i="107" s="1"/>
  <c r="G256" i="107" s="1"/>
  <c r="J256" i="107" s="1"/>
  <c r="G257" i="80"/>
  <c r="J257" i="80" s="1"/>
  <c r="E257" i="81" s="1"/>
  <c r="G257" i="81" s="1"/>
  <c r="J257" i="81" s="1"/>
  <c r="E257" i="82" s="1"/>
  <c r="G257" i="82" s="1"/>
  <c r="J257" i="82" s="1"/>
  <c r="E257" i="83" s="1"/>
  <c r="G257" i="83" s="1"/>
  <c r="J257" i="83" s="1"/>
  <c r="E257" i="84" s="1"/>
  <c r="G257" i="84" s="1"/>
  <c r="J257" i="84" s="1"/>
  <c r="E257" i="85" s="1"/>
  <c r="G257" i="85" s="1"/>
  <c r="J257" i="85" s="1"/>
  <c r="E257" i="86" s="1"/>
  <c r="G257" i="86" s="1"/>
  <c r="J257" i="86" s="1"/>
  <c r="E257" i="87" s="1"/>
  <c r="G257" i="87" s="1"/>
  <c r="J257" i="87" s="1"/>
  <c r="E257" i="88" s="1"/>
  <c r="G257" i="88" s="1"/>
  <c r="J257" i="88" s="1"/>
  <c r="E257" i="89" s="1"/>
  <c r="G257" i="89" s="1"/>
  <c r="J257" i="89" s="1"/>
  <c r="E257" i="90" s="1"/>
  <c r="G257" i="90" s="1"/>
  <c r="J257" i="90" s="1"/>
  <c r="E257" i="91" s="1"/>
  <c r="G257" i="91" s="1"/>
  <c r="J257" i="91" s="1"/>
  <c r="E257" i="92" s="1"/>
  <c r="G257" i="92" s="1"/>
  <c r="J257" i="92" s="1"/>
  <c r="E257" i="93" s="1"/>
  <c r="G257" i="93" s="1"/>
  <c r="J257" i="93" s="1"/>
  <c r="E257" i="94" s="1"/>
  <c r="G257" i="94" s="1"/>
  <c r="J257" i="94" s="1"/>
  <c r="E257" i="95" s="1"/>
  <c r="G257" i="95" s="1"/>
  <c r="J257" i="95" s="1"/>
  <c r="E257" i="96" s="1"/>
  <c r="G257" i="96" s="1"/>
  <c r="J257" i="96" s="1"/>
  <c r="E257" i="97" s="1"/>
  <c r="G257" i="97" s="1"/>
  <c r="J257" i="97" s="1"/>
  <c r="E257" i="98" s="1"/>
  <c r="G257" i="98" s="1"/>
  <c r="J257" i="98" s="1"/>
  <c r="E257" i="99" s="1"/>
  <c r="G257" i="99" s="1"/>
  <c r="J257" i="99" s="1"/>
  <c r="E257" i="100" s="1"/>
  <c r="G257" i="100" s="1"/>
  <c r="J257" i="100" s="1"/>
  <c r="E257" i="101" s="1"/>
  <c r="G257" i="101" s="1"/>
  <c r="J257" i="101" s="1"/>
  <c r="E257" i="102" s="1"/>
  <c r="G257" i="102" s="1"/>
  <c r="J257" i="102" s="1"/>
  <c r="E257" i="103" s="1"/>
  <c r="G257" i="103" s="1"/>
  <c r="J257" i="103" s="1"/>
  <c r="E257" i="104" s="1"/>
  <c r="G257" i="104" s="1"/>
  <c r="J257" i="104" s="1"/>
  <c r="E257" i="105" s="1"/>
  <c r="G257" i="105" s="1"/>
  <c r="J257" i="105" s="1"/>
  <c r="E257" i="106" s="1"/>
  <c r="G257" i="106" s="1"/>
  <c r="J257" i="106" s="1"/>
  <c r="E257" i="107" s="1"/>
  <c r="G257" i="107" s="1"/>
  <c r="J257" i="107" s="1"/>
  <c r="G258" i="80"/>
  <c r="J258" i="80" s="1"/>
  <c r="E258" i="81" s="1"/>
  <c r="G258" i="81" s="1"/>
  <c r="J258" i="81" s="1"/>
  <c r="E258" i="82" s="1"/>
  <c r="G258" i="82" s="1"/>
  <c r="J258" i="82" s="1"/>
  <c r="E258" i="83" s="1"/>
  <c r="G258" i="83" s="1"/>
  <c r="J258" i="83" s="1"/>
  <c r="E258" i="84" s="1"/>
  <c r="G258" i="84" s="1"/>
  <c r="J258" i="84" s="1"/>
  <c r="E258" i="85" s="1"/>
  <c r="G258" i="85" s="1"/>
  <c r="J258" i="85" s="1"/>
  <c r="E258" i="86" s="1"/>
  <c r="G258" i="86" s="1"/>
  <c r="J258" i="86" s="1"/>
  <c r="G259" i="80"/>
  <c r="J259" i="80" s="1"/>
  <c r="E259" i="81" s="1"/>
  <c r="G259" i="81" s="1"/>
  <c r="J259" i="81" s="1"/>
  <c r="E259" i="82" s="1"/>
  <c r="G259" i="82" s="1"/>
  <c r="J259" i="82" s="1"/>
  <c r="E259" i="83" s="1"/>
  <c r="G259" i="83" s="1"/>
  <c r="J259" i="83" s="1"/>
  <c r="E259" i="84" s="1"/>
  <c r="G259" i="84" s="1"/>
  <c r="J259" i="84" s="1"/>
  <c r="E259" i="85" s="1"/>
  <c r="G259" i="85" s="1"/>
  <c r="J259" i="85" s="1"/>
  <c r="E259" i="86" s="1"/>
  <c r="G259" i="86" s="1"/>
  <c r="J259" i="86" s="1"/>
  <c r="G260" i="80"/>
  <c r="J260" i="80" s="1"/>
  <c r="E260" i="81" s="1"/>
  <c r="G260" i="81" s="1"/>
  <c r="J260" i="81" s="1"/>
  <c r="E260" i="82" s="1"/>
  <c r="G260" i="82" s="1"/>
  <c r="J260" i="82" s="1"/>
  <c r="E260" i="83" s="1"/>
  <c r="G260" i="83" s="1"/>
  <c r="J260" i="83" s="1"/>
  <c r="E260" i="84" s="1"/>
  <c r="G260" i="84" s="1"/>
  <c r="J260" i="84" s="1"/>
  <c r="E260" i="85" s="1"/>
  <c r="G260" i="85" s="1"/>
  <c r="J260" i="85" s="1"/>
  <c r="E260" i="86" s="1"/>
  <c r="G260" i="86" s="1"/>
  <c r="J260" i="86" s="1"/>
  <c r="G261" i="80"/>
  <c r="J261" i="80" s="1"/>
  <c r="E261" i="81" s="1"/>
  <c r="G261" i="81" s="1"/>
  <c r="J261" i="81" s="1"/>
  <c r="E261" i="82" s="1"/>
  <c r="G261" i="82" s="1"/>
  <c r="J261" i="82" s="1"/>
  <c r="E261" i="83" s="1"/>
  <c r="G261" i="83" s="1"/>
  <c r="J261" i="83" s="1"/>
  <c r="E261" i="84" s="1"/>
  <c r="G261" i="84" s="1"/>
  <c r="J261" i="84" s="1"/>
  <c r="E261" i="85" s="1"/>
  <c r="G261" i="85" s="1"/>
  <c r="J261" i="85" s="1"/>
  <c r="E261" i="86" s="1"/>
  <c r="G261" i="86" s="1"/>
  <c r="J261" i="86" s="1"/>
  <c r="G262" i="80"/>
  <c r="J262" i="80" s="1"/>
  <c r="E262" i="81" s="1"/>
  <c r="G262" i="81" s="1"/>
  <c r="J262" i="81" s="1"/>
  <c r="E262" i="82" s="1"/>
  <c r="G262" i="82" s="1"/>
  <c r="J262" i="82" s="1"/>
  <c r="E262" i="83" s="1"/>
  <c r="G262" i="83" s="1"/>
  <c r="J262" i="83" s="1"/>
  <c r="E262" i="84" s="1"/>
  <c r="G262" i="84" s="1"/>
  <c r="J262" i="84" s="1"/>
  <c r="E262" i="85" s="1"/>
  <c r="G262" i="85" s="1"/>
  <c r="J262" i="85" s="1"/>
  <c r="E262" i="86" s="1"/>
  <c r="G262" i="86" s="1"/>
  <c r="J262" i="86" s="1"/>
  <c r="G263" i="80"/>
  <c r="G264" i="80"/>
  <c r="J264" i="80" s="1"/>
  <c r="E264" i="81" s="1"/>
  <c r="G264" i="81" s="1"/>
  <c r="J264" i="81" s="1"/>
  <c r="E264" i="82" s="1"/>
  <c r="G264" i="82" s="1"/>
  <c r="J264" i="82" s="1"/>
  <c r="E264" i="83" s="1"/>
  <c r="G264" i="83" s="1"/>
  <c r="J264" i="83" s="1"/>
  <c r="E264" i="84" s="1"/>
  <c r="G264" i="84" s="1"/>
  <c r="J264" i="84" s="1"/>
  <c r="E264" i="85" s="1"/>
  <c r="G264" i="85" s="1"/>
  <c r="J264" i="85" s="1"/>
  <c r="E264" i="86" s="1"/>
  <c r="G264" i="86" s="1"/>
  <c r="J264" i="86" s="1"/>
  <c r="E264" i="87" s="1"/>
  <c r="G264" i="87" s="1"/>
  <c r="J264" i="87" s="1"/>
  <c r="E264" i="88" s="1"/>
  <c r="G264" i="88" s="1"/>
  <c r="J264" i="88" s="1"/>
  <c r="E264" i="89" s="1"/>
  <c r="G264" i="89" s="1"/>
  <c r="J264" i="89" s="1"/>
  <c r="E264" i="90" s="1"/>
  <c r="G264" i="90" s="1"/>
  <c r="J264" i="90" s="1"/>
  <c r="E264" i="91" s="1"/>
  <c r="G264" i="91" s="1"/>
  <c r="J264" i="91" s="1"/>
  <c r="E264" i="92" s="1"/>
  <c r="G264" i="92" s="1"/>
  <c r="J264" i="92" s="1"/>
  <c r="E264" i="93" s="1"/>
  <c r="G264" i="93" s="1"/>
  <c r="J264" i="93" s="1"/>
  <c r="E264" i="94" s="1"/>
  <c r="G264" i="94" s="1"/>
  <c r="J264" i="94" s="1"/>
  <c r="E264" i="95" s="1"/>
  <c r="G264" i="95" s="1"/>
  <c r="J264" i="95" s="1"/>
  <c r="E264" i="96" s="1"/>
  <c r="G264" i="96" s="1"/>
  <c r="J264" i="96" s="1"/>
  <c r="E264" i="97" s="1"/>
  <c r="G264" i="97" s="1"/>
  <c r="J264" i="97" s="1"/>
  <c r="E264" i="98" s="1"/>
  <c r="G264" i="98" s="1"/>
  <c r="J264" i="98" s="1"/>
  <c r="E264" i="99" s="1"/>
  <c r="G264" i="99" s="1"/>
  <c r="J264" i="99" s="1"/>
  <c r="E264" i="100" s="1"/>
  <c r="G264" i="100" s="1"/>
  <c r="J264" i="100" s="1"/>
  <c r="G265" i="80"/>
  <c r="J265" i="80" s="1"/>
  <c r="E265" i="81" s="1"/>
  <c r="G265" i="81" s="1"/>
  <c r="J265" i="81" s="1"/>
  <c r="E265" i="82" s="1"/>
  <c r="G265" i="82" s="1"/>
  <c r="J265" i="82" s="1"/>
  <c r="E265" i="83" s="1"/>
  <c r="G265" i="83" s="1"/>
  <c r="J265" i="83" s="1"/>
  <c r="E265" i="84" s="1"/>
  <c r="G265" i="84" s="1"/>
  <c r="J265" i="84" s="1"/>
  <c r="E265" i="85" s="1"/>
  <c r="G265" i="85" s="1"/>
  <c r="J265" i="85" s="1"/>
  <c r="E265" i="86" s="1"/>
  <c r="G265" i="86" s="1"/>
  <c r="J265" i="86" s="1"/>
  <c r="E265" i="87" s="1"/>
  <c r="G265" i="87" s="1"/>
  <c r="J265" i="87" s="1"/>
  <c r="E265" i="88" s="1"/>
  <c r="G265" i="88" s="1"/>
  <c r="J265" i="88" s="1"/>
  <c r="E265" i="89" s="1"/>
  <c r="G265" i="89" s="1"/>
  <c r="J265" i="89" s="1"/>
  <c r="E265" i="90" s="1"/>
  <c r="G265" i="90" s="1"/>
  <c r="J265" i="90" s="1"/>
  <c r="E265" i="91" s="1"/>
  <c r="G265" i="91" s="1"/>
  <c r="J265" i="91" s="1"/>
  <c r="E265" i="92" s="1"/>
  <c r="G265" i="92" s="1"/>
  <c r="J265" i="92" s="1"/>
  <c r="E265" i="93" s="1"/>
  <c r="G265" i="93" s="1"/>
  <c r="J265" i="93" s="1"/>
  <c r="E265" i="94" s="1"/>
  <c r="G265" i="94" s="1"/>
  <c r="J265" i="94" s="1"/>
  <c r="E265" i="95" s="1"/>
  <c r="G265" i="95" s="1"/>
  <c r="J265" i="95" s="1"/>
  <c r="E265" i="96" s="1"/>
  <c r="G265" i="96" s="1"/>
  <c r="J265" i="96" s="1"/>
  <c r="E265" i="97" s="1"/>
  <c r="G265" i="97" s="1"/>
  <c r="J265" i="97" s="1"/>
  <c r="E265" i="98" s="1"/>
  <c r="G265" i="98" s="1"/>
  <c r="J265" i="98" s="1"/>
  <c r="E265" i="99" s="1"/>
  <c r="G265" i="99" s="1"/>
  <c r="J265" i="99" s="1"/>
  <c r="G266" i="80"/>
  <c r="J266" i="80" s="1"/>
  <c r="E266" i="81" s="1"/>
  <c r="G266" i="81" s="1"/>
  <c r="J266" i="81" s="1"/>
  <c r="E266" i="82" s="1"/>
  <c r="G266" i="82" s="1"/>
  <c r="J266" i="82" s="1"/>
  <c r="E266" i="83" s="1"/>
  <c r="G266" i="83" s="1"/>
  <c r="J266" i="83" s="1"/>
  <c r="E266" i="84" s="1"/>
  <c r="G266" i="84" s="1"/>
  <c r="J266" i="84" s="1"/>
  <c r="E266" i="85" s="1"/>
  <c r="G266" i="85" s="1"/>
  <c r="J266" i="85" s="1"/>
  <c r="G267" i="80"/>
  <c r="J267" i="80" s="1"/>
  <c r="E267" i="81" s="1"/>
  <c r="G267" i="81" s="1"/>
  <c r="J267" i="81" s="1"/>
  <c r="E267" i="82" s="1"/>
  <c r="E251" i="80"/>
  <c r="E252" i="80"/>
  <c r="E253" i="80"/>
  <c r="E254" i="80"/>
  <c r="E255" i="80"/>
  <c r="E256" i="80"/>
  <c r="E257" i="80"/>
  <c r="E258" i="80"/>
  <c r="E259" i="80"/>
  <c r="E260" i="80"/>
  <c r="E261" i="80"/>
  <c r="E262" i="80"/>
  <c r="E263" i="80"/>
  <c r="E264" i="80"/>
  <c r="E265" i="80"/>
  <c r="E266" i="80"/>
  <c r="E267" i="80"/>
  <c r="E268" i="80"/>
  <c r="R257" i="79"/>
  <c r="R258" i="79"/>
  <c r="R259" i="79"/>
  <c r="R260" i="79"/>
  <c r="R261" i="79"/>
  <c r="R262" i="79"/>
  <c r="R263" i="79"/>
  <c r="R264" i="79"/>
  <c r="R265" i="79"/>
  <c r="P256" i="79"/>
  <c r="P257" i="79"/>
  <c r="P258" i="79"/>
  <c r="P259" i="79"/>
  <c r="P260" i="79"/>
  <c r="P261" i="79"/>
  <c r="P262" i="79"/>
  <c r="P263" i="79"/>
  <c r="P264" i="79"/>
  <c r="P265" i="79"/>
  <c r="M247" i="79"/>
  <c r="M248" i="79"/>
  <c r="M249" i="79"/>
  <c r="M250" i="79"/>
  <c r="M251" i="79"/>
  <c r="M252" i="79"/>
  <c r="M253" i="79"/>
  <c r="M254" i="79"/>
  <c r="M255" i="79"/>
  <c r="M256" i="79"/>
  <c r="M257" i="79"/>
  <c r="M258" i="79"/>
  <c r="M259" i="79"/>
  <c r="M260" i="79"/>
  <c r="M261" i="79"/>
  <c r="M262" i="79"/>
  <c r="M263" i="79"/>
  <c r="M264" i="79"/>
  <c r="M265" i="79"/>
  <c r="J249" i="79"/>
  <c r="E249" i="80" s="1"/>
  <c r="J250" i="79"/>
  <c r="J251" i="79"/>
  <c r="J252" i="79"/>
  <c r="J253" i="79"/>
  <c r="J254" i="79"/>
  <c r="J255" i="79"/>
  <c r="J256" i="79"/>
  <c r="J257" i="79"/>
  <c r="J258" i="79"/>
  <c r="J259" i="79"/>
  <c r="J260" i="79"/>
  <c r="J261" i="79"/>
  <c r="J262" i="79"/>
  <c r="J263" i="79"/>
  <c r="J264" i="79"/>
  <c r="J265" i="79"/>
  <c r="G247" i="79"/>
  <c r="G248" i="79"/>
  <c r="G249" i="79"/>
  <c r="G250" i="79"/>
  <c r="G251" i="79"/>
  <c r="G252" i="79"/>
  <c r="G253" i="79"/>
  <c r="G254" i="79"/>
  <c r="G255" i="79"/>
  <c r="G256" i="79"/>
  <c r="G257" i="79"/>
  <c r="G258" i="79"/>
  <c r="G259" i="79"/>
  <c r="G260" i="79"/>
  <c r="G261" i="79"/>
  <c r="G262" i="79"/>
  <c r="G263" i="79"/>
  <c r="G264" i="79"/>
  <c r="G265" i="79"/>
  <c r="E249" i="79"/>
  <c r="E250" i="79"/>
  <c r="E251" i="79"/>
  <c r="E252" i="79"/>
  <c r="E253" i="79"/>
  <c r="E254" i="79"/>
  <c r="E255" i="79"/>
  <c r="E256" i="79"/>
  <c r="E257" i="79"/>
  <c r="E258" i="79"/>
  <c r="E259" i="79"/>
  <c r="E260" i="79"/>
  <c r="E261" i="79"/>
  <c r="E262" i="79"/>
  <c r="E263" i="79"/>
  <c r="E264" i="79"/>
  <c r="E265" i="79"/>
  <c r="R256" i="78"/>
  <c r="R257" i="78"/>
  <c r="R258" i="78"/>
  <c r="R259" i="78"/>
  <c r="R260" i="78"/>
  <c r="R261" i="78"/>
  <c r="R262" i="78"/>
  <c r="R263" i="78"/>
  <c r="R264" i="78"/>
  <c r="R265" i="78"/>
  <c r="R266" i="78"/>
  <c r="P256" i="78"/>
  <c r="P257" i="78"/>
  <c r="P258" i="78"/>
  <c r="P259" i="78"/>
  <c r="P260" i="78"/>
  <c r="P261" i="78"/>
  <c r="P262" i="78"/>
  <c r="P263" i="78"/>
  <c r="P264" i="78"/>
  <c r="P265" i="78"/>
  <c r="P266" i="78"/>
  <c r="P267" i="78"/>
  <c r="M256" i="78"/>
  <c r="M257" i="78"/>
  <c r="M258" i="78"/>
  <c r="M259" i="78"/>
  <c r="M260" i="78"/>
  <c r="M261" i="78"/>
  <c r="M262" i="78"/>
  <c r="M263" i="78"/>
  <c r="M264" i="78"/>
  <c r="M265" i="78"/>
  <c r="J255" i="78"/>
  <c r="J256" i="78"/>
  <c r="J257" i="78"/>
  <c r="J258" i="78"/>
  <c r="J259" i="78"/>
  <c r="J260" i="78"/>
  <c r="J261" i="78"/>
  <c r="J262" i="78"/>
  <c r="J263" i="78"/>
  <c r="J264" i="78"/>
  <c r="J265" i="78"/>
  <c r="J266" i="78"/>
  <c r="J267" i="78"/>
  <c r="G255" i="78"/>
  <c r="G256" i="78"/>
  <c r="G257" i="78"/>
  <c r="G258" i="78"/>
  <c r="G259" i="78"/>
  <c r="G260" i="78"/>
  <c r="G261" i="78"/>
  <c r="G262" i="78"/>
  <c r="G263" i="78"/>
  <c r="G264" i="78"/>
  <c r="G265" i="78"/>
  <c r="G266" i="78"/>
  <c r="G267" i="78"/>
  <c r="R255" i="77"/>
  <c r="R256" i="77"/>
  <c r="R257" i="77"/>
  <c r="R258" i="77"/>
  <c r="R259" i="77"/>
  <c r="R260" i="77"/>
  <c r="R261" i="77"/>
  <c r="R262" i="77"/>
  <c r="R263" i="77"/>
  <c r="R264" i="77"/>
  <c r="R265" i="77"/>
  <c r="R266" i="77"/>
  <c r="R267" i="77"/>
  <c r="P252" i="77"/>
  <c r="P253" i="77"/>
  <c r="P254" i="77"/>
  <c r="P255" i="77"/>
  <c r="P256" i="77"/>
  <c r="P257" i="77"/>
  <c r="P258" i="77"/>
  <c r="P259" i="77"/>
  <c r="P260" i="77"/>
  <c r="P261" i="77"/>
  <c r="P262" i="77"/>
  <c r="P263" i="77"/>
  <c r="P264" i="77"/>
  <c r="P265" i="77"/>
  <c r="P266" i="77"/>
  <c r="P267" i="77"/>
  <c r="P268" i="77"/>
  <c r="M252" i="77"/>
  <c r="M253" i="77"/>
  <c r="M254" i="77"/>
  <c r="M255" i="77"/>
  <c r="M256" i="77"/>
  <c r="M257" i="77"/>
  <c r="M258" i="77"/>
  <c r="M259" i="77"/>
  <c r="M260" i="77"/>
  <c r="M261" i="77"/>
  <c r="M262" i="77"/>
  <c r="M263" i="77"/>
  <c r="M264" i="77"/>
  <c r="M265" i="77"/>
  <c r="M266" i="77"/>
  <c r="M267" i="77"/>
  <c r="M268" i="77"/>
  <c r="J251" i="77"/>
  <c r="J252" i="77"/>
  <c r="J253" i="77"/>
  <c r="J254" i="77"/>
  <c r="J255" i="77"/>
  <c r="J256" i="77"/>
  <c r="J257" i="77"/>
  <c r="J258" i="77"/>
  <c r="J259" i="77"/>
  <c r="J260" i="77"/>
  <c r="J261" i="77"/>
  <c r="J262" i="77"/>
  <c r="J263" i="77"/>
  <c r="J264" i="77"/>
  <c r="J265" i="77"/>
  <c r="J266" i="77"/>
  <c r="J267" i="77"/>
  <c r="G249" i="77"/>
  <c r="G250" i="77"/>
  <c r="G251" i="77"/>
  <c r="G252" i="77"/>
  <c r="G253" i="77"/>
  <c r="G254" i="77"/>
  <c r="G255" i="77"/>
  <c r="G256" i="77"/>
  <c r="G257" i="77"/>
  <c r="G258" i="77"/>
  <c r="G259" i="77"/>
  <c r="G260" i="77"/>
  <c r="G261" i="77"/>
  <c r="G262" i="77"/>
  <c r="G263" i="77"/>
  <c r="G264" i="77"/>
  <c r="G265" i="77"/>
  <c r="G266" i="77"/>
  <c r="G267" i="77"/>
  <c r="G268" i="77"/>
  <c r="E249" i="77"/>
  <c r="E250" i="77"/>
  <c r="E251" i="77"/>
  <c r="E252" i="77"/>
  <c r="E253" i="77"/>
  <c r="E254" i="77"/>
  <c r="E255" i="77"/>
  <c r="E256" i="77"/>
  <c r="E257" i="77"/>
  <c r="E258" i="77"/>
  <c r="E259" i="77"/>
  <c r="E260" i="77"/>
  <c r="E261" i="77"/>
  <c r="E262" i="77"/>
  <c r="E263" i="77"/>
  <c r="E264" i="77"/>
  <c r="E265" i="77"/>
  <c r="E266" i="77"/>
  <c r="E267" i="77"/>
  <c r="E268" i="77"/>
  <c r="R258" i="74"/>
  <c r="R259" i="74"/>
  <c r="R260" i="74"/>
  <c r="R261" i="74"/>
  <c r="R262" i="74"/>
  <c r="R263" i="74"/>
  <c r="R264" i="74"/>
  <c r="R265" i="74"/>
  <c r="R266" i="74"/>
  <c r="R253" i="74"/>
  <c r="R254" i="74"/>
  <c r="R255" i="74"/>
  <c r="R256" i="74"/>
  <c r="R257" i="74"/>
  <c r="P253" i="74"/>
  <c r="P254" i="74"/>
  <c r="P255" i="74"/>
  <c r="P256" i="74"/>
  <c r="P257" i="74"/>
  <c r="P258" i="74"/>
  <c r="P259" i="74"/>
  <c r="P260" i="74"/>
  <c r="P261" i="74"/>
  <c r="P262" i="74"/>
  <c r="P263" i="74"/>
  <c r="P264" i="74"/>
  <c r="P265" i="74"/>
  <c r="M252" i="74"/>
  <c r="M253" i="74"/>
  <c r="M254" i="74"/>
  <c r="M255" i="74"/>
  <c r="M256" i="74"/>
  <c r="M257" i="74"/>
  <c r="M258" i="74"/>
  <c r="M259" i="74"/>
  <c r="M260" i="74"/>
  <c r="M261" i="74"/>
  <c r="M262" i="74"/>
  <c r="M263" i="74"/>
  <c r="M264" i="74"/>
  <c r="M265" i="74"/>
  <c r="M266" i="74"/>
  <c r="J253" i="74"/>
  <c r="J254" i="74"/>
  <c r="J255" i="74"/>
  <c r="J256" i="74"/>
  <c r="J257" i="74"/>
  <c r="J258" i="74"/>
  <c r="J259" i="74"/>
  <c r="J260" i="74"/>
  <c r="J261" i="74"/>
  <c r="J262" i="74"/>
  <c r="J263" i="74"/>
  <c r="J264" i="74"/>
  <c r="J265" i="74"/>
  <c r="G250" i="74"/>
  <c r="G251" i="74"/>
  <c r="G252" i="74"/>
  <c r="G253" i="74"/>
  <c r="G254" i="74"/>
  <c r="G255" i="74"/>
  <c r="G256" i="74"/>
  <c r="G257" i="74"/>
  <c r="G258" i="74"/>
  <c r="G259" i="74"/>
  <c r="G260" i="74"/>
  <c r="G261" i="74"/>
  <c r="G262" i="74"/>
  <c r="G263" i="74"/>
  <c r="G264" i="74"/>
  <c r="G265" i="74"/>
  <c r="G266" i="74"/>
  <c r="K268" i="8"/>
  <c r="P268" i="8" s="1"/>
  <c r="M268" i="8"/>
  <c r="M269" i="8"/>
  <c r="F268" i="8"/>
  <c r="E249" i="82"/>
  <c r="E249" i="81"/>
  <c r="M131" i="80"/>
  <c r="P131" i="80" s="1"/>
  <c r="R17" i="107"/>
  <c r="R18" i="107"/>
  <c r="R19" i="107"/>
  <c r="R20" i="107"/>
  <c r="R21" i="107"/>
  <c r="R22" i="107"/>
  <c r="R23" i="107"/>
  <c r="R24" i="107"/>
  <c r="R25" i="107"/>
  <c r="R26" i="107"/>
  <c r="R27" i="107"/>
  <c r="R28" i="107"/>
  <c r="R18" i="106"/>
  <c r="R19" i="106"/>
  <c r="R20" i="106"/>
  <c r="R21" i="106"/>
  <c r="R22" i="106"/>
  <c r="R23" i="106"/>
  <c r="R24" i="106"/>
  <c r="R25" i="106"/>
  <c r="R26" i="106"/>
  <c r="R27" i="106"/>
  <c r="R16" i="105"/>
  <c r="R17" i="105"/>
  <c r="R18" i="105"/>
  <c r="R19" i="105"/>
  <c r="R20" i="105"/>
  <c r="R21" i="105"/>
  <c r="R22" i="105"/>
  <c r="R23" i="105"/>
  <c r="R24" i="105"/>
  <c r="R25" i="105"/>
  <c r="R26" i="105"/>
  <c r="R27" i="105"/>
  <c r="R28" i="105"/>
  <c r="R29" i="105"/>
  <c r="R17" i="104"/>
  <c r="R18" i="104"/>
  <c r="R19" i="104"/>
  <c r="R20" i="104"/>
  <c r="R21" i="104"/>
  <c r="R22" i="104"/>
  <c r="R23" i="104"/>
  <c r="R24" i="104"/>
  <c r="R25" i="104"/>
  <c r="R26" i="104"/>
  <c r="R27" i="104"/>
  <c r="R28" i="104"/>
  <c r="R17" i="103"/>
  <c r="R18" i="103"/>
  <c r="R19" i="103"/>
  <c r="R20" i="103"/>
  <c r="R21" i="103"/>
  <c r="R22" i="103"/>
  <c r="R23" i="103"/>
  <c r="R24" i="103"/>
  <c r="R25" i="103"/>
  <c r="R26" i="103"/>
  <c r="R27" i="103"/>
  <c r="R28" i="103"/>
  <c r="R17" i="102"/>
  <c r="R18" i="102"/>
  <c r="R19" i="102"/>
  <c r="R20" i="102"/>
  <c r="R21" i="102"/>
  <c r="R22" i="102"/>
  <c r="R23" i="102"/>
  <c r="R24" i="102"/>
  <c r="R25" i="102"/>
  <c r="R26" i="102"/>
  <c r="R27" i="102"/>
  <c r="R28" i="102"/>
  <c r="R29" i="102"/>
  <c r="R30" i="102"/>
  <c r="R18" i="101"/>
  <c r="R19" i="101"/>
  <c r="R20" i="101"/>
  <c r="R21" i="101"/>
  <c r="R22" i="101"/>
  <c r="R23" i="101"/>
  <c r="R24" i="101"/>
  <c r="R25" i="101"/>
  <c r="R26" i="101"/>
  <c r="R27" i="101"/>
  <c r="R17" i="100"/>
  <c r="R18" i="100"/>
  <c r="R19" i="100"/>
  <c r="R20" i="100"/>
  <c r="R21" i="100"/>
  <c r="R22" i="100"/>
  <c r="R23" i="100"/>
  <c r="R24" i="100"/>
  <c r="R25" i="100"/>
  <c r="R26" i="100"/>
  <c r="R27" i="100"/>
  <c r="R28" i="100"/>
  <c r="R18" i="99"/>
  <c r="R19" i="99"/>
  <c r="R20" i="99"/>
  <c r="R21" i="99"/>
  <c r="R22" i="99"/>
  <c r="R23" i="99"/>
  <c r="R24" i="99"/>
  <c r="R25" i="99"/>
  <c r="R26" i="99"/>
  <c r="R27" i="99"/>
  <c r="R17" i="98"/>
  <c r="R18" i="98"/>
  <c r="R19" i="98"/>
  <c r="R20" i="98"/>
  <c r="R21" i="98"/>
  <c r="R22" i="98"/>
  <c r="R23" i="98"/>
  <c r="R24" i="98"/>
  <c r="R25" i="98"/>
  <c r="R26" i="98"/>
  <c r="R27" i="98"/>
  <c r="R17" i="97"/>
  <c r="R18" i="97"/>
  <c r="R19" i="97"/>
  <c r="R20" i="97"/>
  <c r="R21" i="97"/>
  <c r="R22" i="97"/>
  <c r="R23" i="97"/>
  <c r="R24" i="97"/>
  <c r="R25" i="97"/>
  <c r="R26" i="97"/>
  <c r="R27" i="97"/>
  <c r="R28" i="97"/>
  <c r="R29" i="97"/>
  <c r="R16" i="96"/>
  <c r="R17" i="96"/>
  <c r="R18" i="96"/>
  <c r="R19" i="96"/>
  <c r="R20" i="96"/>
  <c r="R21" i="96"/>
  <c r="R22" i="96"/>
  <c r="R23" i="96"/>
  <c r="R24" i="96"/>
  <c r="R25" i="96"/>
  <c r="R26" i="96"/>
  <c r="R27" i="96"/>
  <c r="R28" i="96"/>
  <c r="R18" i="95"/>
  <c r="R19" i="95"/>
  <c r="R20" i="95"/>
  <c r="R21" i="95"/>
  <c r="R22" i="95"/>
  <c r="R23" i="95"/>
  <c r="R24" i="95"/>
  <c r="R25" i="95"/>
  <c r="R26" i="95"/>
  <c r="R18" i="94"/>
  <c r="R19" i="94"/>
  <c r="R20" i="94"/>
  <c r="R21" i="94"/>
  <c r="R22" i="94"/>
  <c r="R23" i="94"/>
  <c r="R24" i="94"/>
  <c r="R25" i="94"/>
  <c r="R26" i="94"/>
  <c r="R27" i="94"/>
  <c r="R18" i="93"/>
  <c r="R19" i="93"/>
  <c r="R20" i="93"/>
  <c r="R21" i="93"/>
  <c r="R22" i="93"/>
  <c r="R23" i="93"/>
  <c r="R24" i="93"/>
  <c r="R25" i="93"/>
  <c r="R26" i="93"/>
  <c r="R27" i="93"/>
  <c r="R28" i="93"/>
  <c r="R17" i="92"/>
  <c r="R18" i="92"/>
  <c r="R19" i="92"/>
  <c r="R20" i="92"/>
  <c r="R21" i="92"/>
  <c r="R22" i="92"/>
  <c r="R23" i="92"/>
  <c r="R24" i="92"/>
  <c r="R25" i="92"/>
  <c r="R26" i="92"/>
  <c r="R27" i="92"/>
  <c r="R28" i="92"/>
  <c r="R16" i="91"/>
  <c r="R17" i="91"/>
  <c r="R18" i="91"/>
  <c r="R19" i="91"/>
  <c r="R20" i="91"/>
  <c r="R21" i="91"/>
  <c r="R22" i="91"/>
  <c r="R23" i="91"/>
  <c r="R24" i="91"/>
  <c r="R25" i="91"/>
  <c r="R26" i="91"/>
  <c r="R15" i="90"/>
  <c r="R16" i="90"/>
  <c r="R17" i="90"/>
  <c r="R18" i="90"/>
  <c r="R19" i="90"/>
  <c r="R20" i="90"/>
  <c r="R21" i="90"/>
  <c r="R22" i="90"/>
  <c r="R23" i="90"/>
  <c r="R24" i="90"/>
  <c r="R25" i="90"/>
  <c r="R26" i="90"/>
  <c r="R27" i="90"/>
  <c r="R17" i="89"/>
  <c r="R18" i="89"/>
  <c r="R19" i="89"/>
  <c r="R20" i="89"/>
  <c r="R21" i="89"/>
  <c r="R22" i="89"/>
  <c r="R23" i="89"/>
  <c r="R24" i="89"/>
  <c r="R25" i="89"/>
  <c r="R26" i="89"/>
  <c r="R16" i="88"/>
  <c r="R17" i="88"/>
  <c r="R18" i="88"/>
  <c r="R19" i="88"/>
  <c r="R20" i="88"/>
  <c r="R21" i="88"/>
  <c r="R22" i="88"/>
  <c r="R23" i="88"/>
  <c r="R24" i="88"/>
  <c r="R25" i="88"/>
  <c r="R26" i="88"/>
  <c r="R27" i="88"/>
  <c r="R28" i="88"/>
  <c r="R18" i="87"/>
  <c r="R19" i="87"/>
  <c r="R20" i="87"/>
  <c r="R21" i="87"/>
  <c r="R22" i="87"/>
  <c r="R23" i="87"/>
  <c r="R24" i="87"/>
  <c r="R25" i="87"/>
  <c r="R26" i="87"/>
  <c r="R27" i="87"/>
  <c r="R28" i="87"/>
  <c r="R19" i="86"/>
  <c r="R20" i="86"/>
  <c r="R21" i="86"/>
  <c r="R22" i="86"/>
  <c r="R23" i="86"/>
  <c r="R24" i="86"/>
  <c r="R25" i="86"/>
  <c r="R26" i="86"/>
  <c r="R27" i="86"/>
  <c r="R28" i="86"/>
  <c r="R29" i="86"/>
  <c r="R19" i="85"/>
  <c r="R20" i="85"/>
  <c r="R21" i="85"/>
  <c r="R22" i="85"/>
  <c r="R23" i="85"/>
  <c r="R24" i="85"/>
  <c r="R25" i="85"/>
  <c r="R26" i="85"/>
  <c r="R27" i="85"/>
  <c r="R28" i="85"/>
  <c r="R19" i="84"/>
  <c r="R20" i="84"/>
  <c r="R21" i="84"/>
  <c r="R22" i="84"/>
  <c r="R23" i="84"/>
  <c r="R24" i="84"/>
  <c r="R25" i="84"/>
  <c r="R26" i="84"/>
  <c r="R27" i="84"/>
  <c r="R28" i="84"/>
  <c r="R17" i="83"/>
  <c r="R18" i="83"/>
  <c r="R19" i="83"/>
  <c r="R20" i="83"/>
  <c r="R21" i="83"/>
  <c r="R22" i="83"/>
  <c r="R23" i="83"/>
  <c r="R24" i="83"/>
  <c r="R25" i="83"/>
  <c r="R26" i="83"/>
  <c r="R27" i="83"/>
  <c r="R28" i="83"/>
  <c r="R29" i="83"/>
  <c r="R30" i="83"/>
  <c r="R31" i="83"/>
  <c r="R18" i="82"/>
  <c r="R19" i="82"/>
  <c r="R20" i="82"/>
  <c r="R21" i="82"/>
  <c r="R22" i="82"/>
  <c r="R23" i="82"/>
  <c r="R24" i="82"/>
  <c r="R25" i="82"/>
  <c r="R26" i="82"/>
  <c r="R27" i="82"/>
  <c r="R28" i="82"/>
  <c r="R29" i="82"/>
  <c r="M38" i="81"/>
  <c r="P38" i="81" s="1"/>
  <c r="R38" i="81"/>
  <c r="M39" i="81"/>
  <c r="P39" i="81" s="1"/>
  <c r="R39" i="81"/>
  <c r="M40" i="81"/>
  <c r="P40" i="81" s="1"/>
  <c r="R40" i="81"/>
  <c r="M41" i="81"/>
  <c r="P41" i="81" s="1"/>
  <c r="R41" i="81"/>
  <c r="M42" i="81"/>
  <c r="P42" i="81" s="1"/>
  <c r="R42" i="81"/>
  <c r="M43" i="81"/>
  <c r="P43" i="81" s="1"/>
  <c r="R43" i="81"/>
  <c r="M44" i="81"/>
  <c r="P44" i="81" s="1"/>
  <c r="R44" i="81"/>
  <c r="M25" i="83"/>
  <c r="M24" i="83"/>
  <c r="M23" i="83"/>
  <c r="P23" i="83" s="1"/>
  <c r="M22" i="83"/>
  <c r="M21" i="83"/>
  <c r="M20" i="83"/>
  <c r="P20" i="83" s="1"/>
  <c r="M19" i="83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25" i="95"/>
  <c r="P25" i="95" s="1"/>
  <c r="M24" i="95"/>
  <c r="P24" i="95" s="1"/>
  <c r="M23" i="95"/>
  <c r="P23" i="95" s="1"/>
  <c r="M22" i="95"/>
  <c r="P22" i="95" s="1"/>
  <c r="M21" i="95"/>
  <c r="P21" i="95" s="1"/>
  <c r="M20" i="95"/>
  <c r="P20" i="95" s="1"/>
  <c r="M19" i="95"/>
  <c r="P19" i="95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R25" i="81"/>
  <c r="M25" i="81"/>
  <c r="P25" i="81" s="1"/>
  <c r="R24" i="81"/>
  <c r="M24" i="81"/>
  <c r="P24" i="81" s="1"/>
  <c r="R23" i="81"/>
  <c r="M23" i="81"/>
  <c r="P23" i="81" s="1"/>
  <c r="R22" i="81"/>
  <c r="P22" i="81"/>
  <c r="M22" i="81"/>
  <c r="R21" i="81"/>
  <c r="M21" i="81"/>
  <c r="P21" i="81" s="1"/>
  <c r="R20" i="81"/>
  <c r="M20" i="81"/>
  <c r="P20" i="81" s="1"/>
  <c r="R19" i="81"/>
  <c r="M19" i="81"/>
  <c r="P19" i="81" s="1"/>
  <c r="M16" i="79"/>
  <c r="P16" i="79" s="1"/>
  <c r="M17" i="79"/>
  <c r="P17" i="79" s="1"/>
  <c r="M18" i="79"/>
  <c r="P18" i="79" s="1"/>
  <c r="M19" i="79"/>
  <c r="P19" i="79" s="1"/>
  <c r="M20" i="79"/>
  <c r="P20" i="79" s="1"/>
  <c r="M21" i="79"/>
  <c r="P21" i="79" s="1"/>
  <c r="M22" i="79"/>
  <c r="P22" i="79" s="1"/>
  <c r="M23" i="79"/>
  <c r="P23" i="79" s="1"/>
  <c r="M24" i="79"/>
  <c r="P24" i="79" s="1"/>
  <c r="M25" i="79"/>
  <c r="P25" i="79" s="1"/>
  <c r="M26" i="79"/>
  <c r="P26" i="79" s="1"/>
  <c r="M27" i="79"/>
  <c r="P27" i="79" s="1"/>
  <c r="M28" i="79"/>
  <c r="P28" i="79" s="1"/>
  <c r="M29" i="79"/>
  <c r="P29" i="79" s="1"/>
  <c r="M30" i="79"/>
  <c r="P30" i="79" s="1"/>
  <c r="M31" i="79"/>
  <c r="P31" i="79" s="1"/>
  <c r="M32" i="79"/>
  <c r="M33" i="79"/>
  <c r="R18" i="79"/>
  <c r="R19" i="79"/>
  <c r="R20" i="79"/>
  <c r="R21" i="79"/>
  <c r="R22" i="79"/>
  <c r="R23" i="79"/>
  <c r="R24" i="79"/>
  <c r="R25" i="79"/>
  <c r="R26" i="79"/>
  <c r="R27" i="79"/>
  <c r="R28" i="79"/>
  <c r="R12" i="79"/>
  <c r="R13" i="79"/>
  <c r="R14" i="79"/>
  <c r="R15" i="79"/>
  <c r="R16" i="79"/>
  <c r="R17" i="79"/>
  <c r="M15" i="80"/>
  <c r="M16" i="80"/>
  <c r="M17" i="80"/>
  <c r="M18" i="80"/>
  <c r="M19" i="80"/>
  <c r="P19" i="80" s="1"/>
  <c r="M20" i="80"/>
  <c r="P20" i="80" s="1"/>
  <c r="M21" i="80"/>
  <c r="P21" i="80" s="1"/>
  <c r="M22" i="80"/>
  <c r="P22" i="80" s="1"/>
  <c r="M23" i="80"/>
  <c r="P23" i="80" s="1"/>
  <c r="M24" i="80"/>
  <c r="P24" i="80" s="1"/>
  <c r="M25" i="80"/>
  <c r="P25" i="80" s="1"/>
  <c r="M26" i="80"/>
  <c r="M27" i="80"/>
  <c r="M28" i="80"/>
  <c r="M29" i="80"/>
  <c r="M30" i="80"/>
  <c r="M31" i="80"/>
  <c r="M32" i="80"/>
  <c r="M33" i="80"/>
  <c r="M34" i="80"/>
  <c r="M35" i="80"/>
  <c r="M36" i="80"/>
  <c r="M37" i="80"/>
  <c r="R15" i="80"/>
  <c r="R16" i="80"/>
  <c r="R17" i="80"/>
  <c r="R18" i="80"/>
  <c r="R19" i="80"/>
  <c r="R20" i="80"/>
  <c r="R21" i="80"/>
  <c r="R22" i="80"/>
  <c r="R23" i="80"/>
  <c r="R24" i="80"/>
  <c r="R25" i="80"/>
  <c r="R26" i="80"/>
  <c r="R27" i="80"/>
  <c r="R28" i="80"/>
  <c r="R29" i="80"/>
  <c r="R30" i="80"/>
  <c r="R31" i="80"/>
  <c r="R32" i="80"/>
  <c r="R33" i="80"/>
  <c r="J252" i="74"/>
  <c r="J251" i="74"/>
  <c r="G254" i="78"/>
  <c r="J254" i="78" s="1"/>
  <c r="E254" i="81" s="1"/>
  <c r="G254" i="81" s="1"/>
  <c r="J254" i="81" s="1"/>
  <c r="E254" i="82" s="1"/>
  <c r="G254" i="82" s="1"/>
  <c r="J254" i="82" s="1"/>
  <c r="E254" i="83" s="1"/>
  <c r="G254" i="83" s="1"/>
  <c r="J254" i="83" s="1"/>
  <c r="E254" i="84" s="1"/>
  <c r="G254" i="84" s="1"/>
  <c r="J254" i="84" s="1"/>
  <c r="E254" i="85" s="1"/>
  <c r="G254" i="85" s="1"/>
  <c r="J254" i="85" s="1"/>
  <c r="E254" i="86" s="1"/>
  <c r="G254" i="86" s="1"/>
  <c r="J254" i="86" s="1"/>
  <c r="E254" i="87" s="1"/>
  <c r="G254" i="87" s="1"/>
  <c r="J254" i="87" s="1"/>
  <c r="E254" i="88" s="1"/>
  <c r="G254" i="88" s="1"/>
  <c r="J254" i="88" s="1"/>
  <c r="E254" i="89" s="1"/>
  <c r="G254" i="89" s="1"/>
  <c r="J254" i="89" s="1"/>
  <c r="E254" i="90" s="1"/>
  <c r="G254" i="90" s="1"/>
  <c r="J254" i="90" s="1"/>
  <c r="E254" i="91" s="1"/>
  <c r="G254" i="91" s="1"/>
  <c r="J254" i="91" s="1"/>
  <c r="E254" i="92" s="1"/>
  <c r="G254" i="92" s="1"/>
  <c r="J254" i="92" s="1"/>
  <c r="E254" i="93" s="1"/>
  <c r="G254" i="93" s="1"/>
  <c r="J254" i="93" s="1"/>
  <c r="E254" i="94" s="1"/>
  <c r="G254" i="94" s="1"/>
  <c r="J254" i="94" s="1"/>
  <c r="E254" i="95" s="1"/>
  <c r="G254" i="95" s="1"/>
  <c r="J254" i="95" s="1"/>
  <c r="E254" i="96" s="1"/>
  <c r="G254" i="96" s="1"/>
  <c r="J254" i="96" s="1"/>
  <c r="E254" i="97" s="1"/>
  <c r="G254" i="97" s="1"/>
  <c r="J254" i="97" s="1"/>
  <c r="E254" i="98" s="1"/>
  <c r="G254" i="98" s="1"/>
  <c r="J254" i="98" s="1"/>
  <c r="E254" i="99" s="1"/>
  <c r="G254" i="99" s="1"/>
  <c r="J254" i="99" s="1"/>
  <c r="E254" i="100" s="1"/>
  <c r="G254" i="100" s="1"/>
  <c r="J254" i="100" s="1"/>
  <c r="E254" i="101" s="1"/>
  <c r="G254" i="101" s="1"/>
  <c r="J254" i="101" s="1"/>
  <c r="E254" i="102" s="1"/>
  <c r="G254" i="102" s="1"/>
  <c r="J254" i="102" s="1"/>
  <c r="E254" i="103" s="1"/>
  <c r="G254" i="103" s="1"/>
  <c r="J254" i="103" s="1"/>
  <c r="E254" i="104" s="1"/>
  <c r="G254" i="104" s="1"/>
  <c r="J254" i="104" s="1"/>
  <c r="E254" i="105" s="1"/>
  <c r="G254" i="105" s="1"/>
  <c r="J254" i="105" s="1"/>
  <c r="E254" i="106" s="1"/>
  <c r="G254" i="106" s="1"/>
  <c r="J254" i="106" s="1"/>
  <c r="E254" i="107" s="1"/>
  <c r="G254" i="107" s="1"/>
  <c r="J254" i="107" s="1"/>
  <c r="G253" i="78"/>
  <c r="J253" i="78" s="1"/>
  <c r="E253" i="81" s="1"/>
  <c r="G253" i="81" s="1"/>
  <c r="J253" i="81" s="1"/>
  <c r="E253" i="82" s="1"/>
  <c r="G253" i="82" s="1"/>
  <c r="J253" i="82" s="1"/>
  <c r="E253" i="83" s="1"/>
  <c r="G253" i="83" s="1"/>
  <c r="J253" i="83" s="1"/>
  <c r="E253" i="84" s="1"/>
  <c r="G253" i="84" s="1"/>
  <c r="J253" i="84" s="1"/>
  <c r="E253" i="85" s="1"/>
  <c r="G253" i="85" s="1"/>
  <c r="J253" i="85" s="1"/>
  <c r="E253" i="86" s="1"/>
  <c r="G253" i="86" s="1"/>
  <c r="J253" i="86" s="1"/>
  <c r="E253" i="87" s="1"/>
  <c r="G253" i="87" s="1"/>
  <c r="J253" i="87" s="1"/>
  <c r="E253" i="88" s="1"/>
  <c r="G253" i="88" s="1"/>
  <c r="J253" i="88" s="1"/>
  <c r="E253" i="89" s="1"/>
  <c r="G253" i="89" s="1"/>
  <c r="J253" i="89" s="1"/>
  <c r="E253" i="90" s="1"/>
  <c r="G253" i="90" s="1"/>
  <c r="J253" i="90" s="1"/>
  <c r="E253" i="91" s="1"/>
  <c r="G253" i="91" s="1"/>
  <c r="J253" i="91" s="1"/>
  <c r="E253" i="92" s="1"/>
  <c r="G253" i="92" s="1"/>
  <c r="J253" i="92" s="1"/>
  <c r="E253" i="93" s="1"/>
  <c r="G253" i="93" s="1"/>
  <c r="J253" i="93" s="1"/>
  <c r="E253" i="94" s="1"/>
  <c r="G253" i="94" s="1"/>
  <c r="J253" i="94" s="1"/>
  <c r="E253" i="95" s="1"/>
  <c r="G253" i="95" s="1"/>
  <c r="J253" i="95" s="1"/>
  <c r="E253" i="96" s="1"/>
  <c r="G253" i="96" s="1"/>
  <c r="J253" i="96" s="1"/>
  <c r="E253" i="97" s="1"/>
  <c r="G253" i="97" s="1"/>
  <c r="J253" i="97" s="1"/>
  <c r="E253" i="98" s="1"/>
  <c r="G253" i="98" s="1"/>
  <c r="J253" i="98" s="1"/>
  <c r="E253" i="99" s="1"/>
  <c r="G253" i="99" s="1"/>
  <c r="J253" i="99" s="1"/>
  <c r="E253" i="100" s="1"/>
  <c r="G253" i="100" s="1"/>
  <c r="J253" i="100" s="1"/>
  <c r="E253" i="101" s="1"/>
  <c r="G253" i="101" s="1"/>
  <c r="J253" i="101" s="1"/>
  <c r="E253" i="102" s="1"/>
  <c r="G253" i="102" s="1"/>
  <c r="J253" i="102" s="1"/>
  <c r="E253" i="103" s="1"/>
  <c r="G253" i="103" s="1"/>
  <c r="J253" i="103" s="1"/>
  <c r="E253" i="104" s="1"/>
  <c r="G253" i="104" s="1"/>
  <c r="J253" i="104" s="1"/>
  <c r="E253" i="105" s="1"/>
  <c r="G253" i="105" s="1"/>
  <c r="J253" i="105" s="1"/>
  <c r="E253" i="106" s="1"/>
  <c r="G253" i="106" s="1"/>
  <c r="J253" i="106" s="1"/>
  <c r="E253" i="107" s="1"/>
  <c r="G253" i="107" s="1"/>
  <c r="J253" i="107" s="1"/>
  <c r="G252" i="78"/>
  <c r="J252" i="78" s="1"/>
  <c r="G251" i="78"/>
  <c r="J251" i="78" s="1"/>
  <c r="G251" i="80" s="1"/>
  <c r="J251" i="80" s="1"/>
  <c r="E251" i="81" s="1"/>
  <c r="G251" i="81" s="1"/>
  <c r="J251" i="81" s="1"/>
  <c r="E251" i="82" s="1"/>
  <c r="G251" i="82" s="1"/>
  <c r="E252" i="81" l="1"/>
  <c r="G252" i="81" s="1"/>
  <c r="J252" i="81" s="1"/>
  <c r="E252" i="82" s="1"/>
  <c r="G252" i="82" s="1"/>
  <c r="J252" i="82" s="1"/>
  <c r="E252" i="83" s="1"/>
  <c r="G252" i="83" s="1"/>
  <c r="J252" i="83" s="1"/>
  <c r="E252" i="84" s="1"/>
  <c r="G252" i="84" s="1"/>
  <c r="J252" i="84" s="1"/>
  <c r="E252" i="85" s="1"/>
  <c r="G252" i="85" s="1"/>
  <c r="J252" i="85" s="1"/>
  <c r="E252" i="86" s="1"/>
  <c r="G252" i="86" s="1"/>
  <c r="J252" i="86" s="1"/>
  <c r="E252" i="87" s="1"/>
  <c r="G252" i="87" s="1"/>
  <c r="J252" i="87" s="1"/>
  <c r="E252" i="88" s="1"/>
  <c r="G252" i="88" s="1"/>
  <c r="J252" i="88" s="1"/>
  <c r="E252" i="89" s="1"/>
  <c r="G252" i="89" s="1"/>
  <c r="J252" i="89" s="1"/>
  <c r="E252" i="90" s="1"/>
  <c r="G252" i="90" s="1"/>
  <c r="J252" i="90" s="1"/>
  <c r="E252" i="91" s="1"/>
  <c r="G252" i="91" s="1"/>
  <c r="J252" i="91" s="1"/>
  <c r="E252" i="92" s="1"/>
  <c r="G252" i="92" s="1"/>
  <c r="J252" i="92" s="1"/>
  <c r="E252" i="93" s="1"/>
  <c r="G252" i="93" s="1"/>
  <c r="J252" i="93" s="1"/>
  <c r="E252" i="94" s="1"/>
  <c r="G252" i="94" s="1"/>
  <c r="J252" i="94" s="1"/>
  <c r="E252" i="95" s="1"/>
  <c r="G252" i="95" s="1"/>
  <c r="J252" i="95" s="1"/>
  <c r="E252" i="96" s="1"/>
  <c r="G252" i="96" s="1"/>
  <c r="J252" i="96" s="1"/>
  <c r="E252" i="97" s="1"/>
  <c r="G252" i="97" s="1"/>
  <c r="J252" i="97" s="1"/>
  <c r="E252" i="98" s="1"/>
  <c r="G252" i="98" s="1"/>
  <c r="J252" i="98" s="1"/>
  <c r="E252" i="99" s="1"/>
  <c r="G252" i="99" s="1"/>
  <c r="J252" i="99" s="1"/>
  <c r="E252" i="100" s="1"/>
  <c r="G252" i="100" s="1"/>
  <c r="J252" i="100" s="1"/>
  <c r="E252" i="101" s="1"/>
  <c r="G252" i="101" s="1"/>
  <c r="J252" i="101" s="1"/>
  <c r="E252" i="102" s="1"/>
  <c r="G252" i="102" s="1"/>
  <c r="J252" i="102" s="1"/>
  <c r="E252" i="103" s="1"/>
  <c r="G252" i="103" s="1"/>
  <c r="J252" i="103" s="1"/>
  <c r="E252" i="104" s="1"/>
  <c r="G252" i="104" s="1"/>
  <c r="J252" i="104" s="1"/>
  <c r="E252" i="105" s="1"/>
  <c r="G252" i="105" s="1"/>
  <c r="J252" i="105" s="1"/>
  <c r="E252" i="106" s="1"/>
  <c r="G252" i="106" s="1"/>
  <c r="J252" i="106" s="1"/>
  <c r="E252" i="107" s="1"/>
  <c r="G252" i="107" s="1"/>
  <c r="J252" i="107" s="1"/>
  <c r="E264" i="8"/>
  <c r="E264" i="101"/>
  <c r="G264" i="101" s="1"/>
  <c r="J264" i="101" s="1"/>
  <c r="E264" i="102" s="1"/>
  <c r="G264" i="102" s="1"/>
  <c r="J264" i="102" s="1"/>
  <c r="E264" i="103" s="1"/>
  <c r="G264" i="103" s="1"/>
  <c r="J264" i="103" s="1"/>
  <c r="E264" i="104" s="1"/>
  <c r="G264" i="104" s="1"/>
  <c r="J264" i="104" s="1"/>
  <c r="E264" i="105" s="1"/>
  <c r="G264" i="105" s="1"/>
  <c r="J264" i="105" s="1"/>
  <c r="E264" i="106" s="1"/>
  <c r="G264" i="106" s="1"/>
  <c r="J264" i="106" s="1"/>
  <c r="E264" i="107" s="1"/>
  <c r="G264" i="107" s="1"/>
  <c r="J264" i="107" s="1"/>
  <c r="E258" i="8"/>
  <c r="E258" i="87"/>
  <c r="G258" i="87" s="1"/>
  <c r="J258" i="87" s="1"/>
  <c r="E258" i="88" s="1"/>
  <c r="G258" i="88" s="1"/>
  <c r="J258" i="88" s="1"/>
  <c r="E258" i="89" s="1"/>
  <c r="G258" i="89" s="1"/>
  <c r="J258" i="89" s="1"/>
  <c r="E258" i="90" s="1"/>
  <c r="G258" i="90" s="1"/>
  <c r="J258" i="90" s="1"/>
  <c r="E258" i="91" s="1"/>
  <c r="G258" i="91" s="1"/>
  <c r="J258" i="91" s="1"/>
  <c r="E258" i="92" s="1"/>
  <c r="G258" i="92" s="1"/>
  <c r="J258" i="92" s="1"/>
  <c r="E258" i="93" s="1"/>
  <c r="G258" i="93" s="1"/>
  <c r="J258" i="93" s="1"/>
  <c r="E258" i="94" s="1"/>
  <c r="G258" i="94" s="1"/>
  <c r="J258" i="94" s="1"/>
  <c r="E258" i="95" s="1"/>
  <c r="G258" i="95" s="1"/>
  <c r="J258" i="95" s="1"/>
  <c r="E258" i="96" s="1"/>
  <c r="G258" i="96" s="1"/>
  <c r="J258" i="96" s="1"/>
  <c r="E258" i="97" s="1"/>
  <c r="G258" i="97" s="1"/>
  <c r="J258" i="97" s="1"/>
  <c r="E258" i="98" s="1"/>
  <c r="G258" i="98" s="1"/>
  <c r="J258" i="98" s="1"/>
  <c r="E258" i="99" s="1"/>
  <c r="G258" i="99" s="1"/>
  <c r="J258" i="99" s="1"/>
  <c r="E258" i="100" s="1"/>
  <c r="G258" i="100" s="1"/>
  <c r="J258" i="100" s="1"/>
  <c r="E258" i="101" s="1"/>
  <c r="G258" i="101" s="1"/>
  <c r="J258" i="101" s="1"/>
  <c r="E258" i="102" s="1"/>
  <c r="G258" i="102" s="1"/>
  <c r="J258" i="102" s="1"/>
  <c r="E258" i="103" s="1"/>
  <c r="G258" i="103" s="1"/>
  <c r="J258" i="103" s="1"/>
  <c r="E258" i="104" s="1"/>
  <c r="G258" i="104" s="1"/>
  <c r="J258" i="104" s="1"/>
  <c r="E258" i="105" s="1"/>
  <c r="G258" i="105" s="1"/>
  <c r="J258" i="105" s="1"/>
  <c r="E258" i="106" s="1"/>
  <c r="G258" i="106" s="1"/>
  <c r="J258" i="106" s="1"/>
  <c r="E258" i="107" s="1"/>
  <c r="G258" i="107" s="1"/>
  <c r="J258" i="107" s="1"/>
  <c r="E263" i="8"/>
  <c r="E263" i="91"/>
  <c r="G263" i="91" s="1"/>
  <c r="J263" i="91" s="1"/>
  <c r="E263" i="92" s="1"/>
  <c r="G263" i="92" s="1"/>
  <c r="J263" i="92" s="1"/>
  <c r="E263" i="93" s="1"/>
  <c r="G263" i="93" s="1"/>
  <c r="J263" i="93" s="1"/>
  <c r="E263" i="94" s="1"/>
  <c r="G263" i="94" s="1"/>
  <c r="J263" i="94" s="1"/>
  <c r="E263" i="95" s="1"/>
  <c r="G263" i="95" s="1"/>
  <c r="J263" i="95" s="1"/>
  <c r="E263" i="96" s="1"/>
  <c r="G263" i="96" s="1"/>
  <c r="J263" i="96" s="1"/>
  <c r="E263" i="97" s="1"/>
  <c r="G263" i="97" s="1"/>
  <c r="J263" i="97" s="1"/>
  <c r="E263" i="98" s="1"/>
  <c r="G263" i="98" s="1"/>
  <c r="J263" i="98" s="1"/>
  <c r="E263" i="99" s="1"/>
  <c r="G263" i="99" s="1"/>
  <c r="J263" i="99" s="1"/>
  <c r="E263" i="100" s="1"/>
  <c r="G263" i="100" s="1"/>
  <c r="J263" i="100" s="1"/>
  <c r="E263" i="101" s="1"/>
  <c r="G263" i="101" s="1"/>
  <c r="J263" i="101" s="1"/>
  <c r="E263" i="102" s="1"/>
  <c r="G263" i="102" s="1"/>
  <c r="J263" i="102" s="1"/>
  <c r="E263" i="103" s="1"/>
  <c r="G263" i="103" s="1"/>
  <c r="J263" i="103" s="1"/>
  <c r="E263" i="104" s="1"/>
  <c r="G263" i="104" s="1"/>
  <c r="J263" i="104" s="1"/>
  <c r="E263" i="105" s="1"/>
  <c r="G263" i="105" s="1"/>
  <c r="J263" i="105" s="1"/>
  <c r="E263" i="106" s="1"/>
  <c r="G263" i="106" s="1"/>
  <c r="J263" i="106" s="1"/>
  <c r="E263" i="107" s="1"/>
  <c r="G263" i="107" s="1"/>
  <c r="J263" i="107" s="1"/>
  <c r="E260" i="87"/>
  <c r="G260" i="87" s="1"/>
  <c r="J260" i="87" s="1"/>
  <c r="E260" i="88" s="1"/>
  <c r="G260" i="88" s="1"/>
  <c r="J260" i="88" s="1"/>
  <c r="E260" i="89" s="1"/>
  <c r="G260" i="89" s="1"/>
  <c r="J260" i="89" s="1"/>
  <c r="E260" i="90" s="1"/>
  <c r="G260" i="90" s="1"/>
  <c r="J260" i="90" s="1"/>
  <c r="E260" i="91" s="1"/>
  <c r="G260" i="91" s="1"/>
  <c r="J260" i="91" s="1"/>
  <c r="E260" i="92" s="1"/>
  <c r="G260" i="92" s="1"/>
  <c r="J260" i="92" s="1"/>
  <c r="E260" i="93" s="1"/>
  <c r="G260" i="93" s="1"/>
  <c r="J260" i="93" s="1"/>
  <c r="E260" i="94" s="1"/>
  <c r="G260" i="94" s="1"/>
  <c r="J260" i="94" s="1"/>
  <c r="E260" i="95" s="1"/>
  <c r="G260" i="95" s="1"/>
  <c r="J260" i="95" s="1"/>
  <c r="E260" i="96" s="1"/>
  <c r="G260" i="96" s="1"/>
  <c r="J260" i="96" s="1"/>
  <c r="E260" i="97" s="1"/>
  <c r="G260" i="97" s="1"/>
  <c r="J260" i="97" s="1"/>
  <c r="E260" i="98" s="1"/>
  <c r="G260" i="98" s="1"/>
  <c r="J260" i="98" s="1"/>
  <c r="E260" i="99" s="1"/>
  <c r="G260" i="99" s="1"/>
  <c r="J260" i="99" s="1"/>
  <c r="E260" i="100" s="1"/>
  <c r="G260" i="100" s="1"/>
  <c r="J260" i="100" s="1"/>
  <c r="E260" i="101" s="1"/>
  <c r="G260" i="101" s="1"/>
  <c r="J260" i="101" s="1"/>
  <c r="E260" i="102" s="1"/>
  <c r="G260" i="102" s="1"/>
  <c r="J260" i="102" s="1"/>
  <c r="E260" i="103" s="1"/>
  <c r="G260" i="103" s="1"/>
  <c r="J260" i="103" s="1"/>
  <c r="E260" i="104" s="1"/>
  <c r="G260" i="104" s="1"/>
  <c r="J260" i="104" s="1"/>
  <c r="E260" i="105" s="1"/>
  <c r="G260" i="105" s="1"/>
  <c r="J260" i="105" s="1"/>
  <c r="E260" i="106" s="1"/>
  <c r="G260" i="106" s="1"/>
  <c r="J260" i="106" s="1"/>
  <c r="E260" i="107" s="1"/>
  <c r="G260" i="107" s="1"/>
  <c r="J260" i="107" s="1"/>
  <c r="E260" i="8"/>
  <c r="G260" i="8" s="1"/>
  <c r="J260" i="8" s="1"/>
  <c r="E259" i="87"/>
  <c r="G259" i="87" s="1"/>
  <c r="J259" i="87" s="1"/>
  <c r="E259" i="88" s="1"/>
  <c r="G259" i="88" s="1"/>
  <c r="J259" i="88" s="1"/>
  <c r="E259" i="89" s="1"/>
  <c r="G259" i="89" s="1"/>
  <c r="J259" i="89" s="1"/>
  <c r="E259" i="90" s="1"/>
  <c r="G259" i="90" s="1"/>
  <c r="J259" i="90" s="1"/>
  <c r="E259" i="91" s="1"/>
  <c r="G259" i="91" s="1"/>
  <c r="J259" i="91" s="1"/>
  <c r="E259" i="92" s="1"/>
  <c r="G259" i="92" s="1"/>
  <c r="J259" i="92" s="1"/>
  <c r="E259" i="93" s="1"/>
  <c r="G259" i="93" s="1"/>
  <c r="J259" i="93" s="1"/>
  <c r="E259" i="94" s="1"/>
  <c r="G259" i="94" s="1"/>
  <c r="J259" i="94" s="1"/>
  <c r="E259" i="95" s="1"/>
  <c r="G259" i="95" s="1"/>
  <c r="J259" i="95" s="1"/>
  <c r="E259" i="96" s="1"/>
  <c r="G259" i="96" s="1"/>
  <c r="J259" i="96" s="1"/>
  <c r="E259" i="97" s="1"/>
  <c r="G259" i="97" s="1"/>
  <c r="J259" i="97" s="1"/>
  <c r="E259" i="98" s="1"/>
  <c r="G259" i="98" s="1"/>
  <c r="J259" i="98" s="1"/>
  <c r="E259" i="99" s="1"/>
  <c r="G259" i="99" s="1"/>
  <c r="J259" i="99" s="1"/>
  <c r="E259" i="100" s="1"/>
  <c r="G259" i="100" s="1"/>
  <c r="J259" i="100" s="1"/>
  <c r="E259" i="101" s="1"/>
  <c r="G259" i="101" s="1"/>
  <c r="J259" i="101" s="1"/>
  <c r="E259" i="102" s="1"/>
  <c r="G259" i="102" s="1"/>
  <c r="J259" i="102" s="1"/>
  <c r="E259" i="103" s="1"/>
  <c r="G259" i="103" s="1"/>
  <c r="J259" i="103" s="1"/>
  <c r="E259" i="104" s="1"/>
  <c r="G259" i="104" s="1"/>
  <c r="J259" i="104" s="1"/>
  <c r="E259" i="105" s="1"/>
  <c r="G259" i="105" s="1"/>
  <c r="J259" i="105" s="1"/>
  <c r="E259" i="106" s="1"/>
  <c r="G259" i="106" s="1"/>
  <c r="J259" i="106" s="1"/>
  <c r="E259" i="107" s="1"/>
  <c r="G259" i="107" s="1"/>
  <c r="J259" i="107" s="1"/>
  <c r="E259" i="8"/>
  <c r="E262" i="87"/>
  <c r="G262" i="87" s="1"/>
  <c r="J262" i="87" s="1"/>
  <c r="E262" i="88" s="1"/>
  <c r="G262" i="88" s="1"/>
  <c r="J262" i="88" s="1"/>
  <c r="E262" i="89" s="1"/>
  <c r="G262" i="89" s="1"/>
  <c r="J262" i="89" s="1"/>
  <c r="E262" i="90" s="1"/>
  <c r="G262" i="90" s="1"/>
  <c r="J262" i="90" s="1"/>
  <c r="E262" i="91" s="1"/>
  <c r="G262" i="91" s="1"/>
  <c r="J262" i="91" s="1"/>
  <c r="E262" i="92" s="1"/>
  <c r="G262" i="92" s="1"/>
  <c r="J262" i="92" s="1"/>
  <c r="E262" i="93" s="1"/>
  <c r="G262" i="93" s="1"/>
  <c r="J262" i="93" s="1"/>
  <c r="E262" i="94" s="1"/>
  <c r="G262" i="94" s="1"/>
  <c r="J262" i="94" s="1"/>
  <c r="E262" i="95" s="1"/>
  <c r="G262" i="95" s="1"/>
  <c r="J262" i="95" s="1"/>
  <c r="E262" i="96" s="1"/>
  <c r="G262" i="96" s="1"/>
  <c r="J262" i="96" s="1"/>
  <c r="E262" i="97" s="1"/>
  <c r="G262" i="97" s="1"/>
  <c r="J262" i="97" s="1"/>
  <c r="E262" i="98" s="1"/>
  <c r="G262" i="98" s="1"/>
  <c r="J262" i="98" s="1"/>
  <c r="E262" i="99" s="1"/>
  <c r="G262" i="99" s="1"/>
  <c r="J262" i="99" s="1"/>
  <c r="E262" i="100" s="1"/>
  <c r="G262" i="100" s="1"/>
  <c r="J262" i="100" s="1"/>
  <c r="E262" i="101" s="1"/>
  <c r="G262" i="101" s="1"/>
  <c r="J262" i="101" s="1"/>
  <c r="E262" i="102" s="1"/>
  <c r="G262" i="102" s="1"/>
  <c r="J262" i="102" s="1"/>
  <c r="E262" i="103" s="1"/>
  <c r="G262" i="103" s="1"/>
  <c r="J262" i="103" s="1"/>
  <c r="E262" i="104" s="1"/>
  <c r="G262" i="104" s="1"/>
  <c r="J262" i="104" s="1"/>
  <c r="E262" i="105" s="1"/>
  <c r="G262" i="105" s="1"/>
  <c r="J262" i="105" s="1"/>
  <c r="E262" i="106" s="1"/>
  <c r="G262" i="106" s="1"/>
  <c r="J262" i="106" s="1"/>
  <c r="E262" i="107" s="1"/>
  <c r="G262" i="107" s="1"/>
  <c r="J262" i="107" s="1"/>
  <c r="E262" i="8"/>
  <c r="E261" i="87"/>
  <c r="G261" i="87" s="1"/>
  <c r="J261" i="87" s="1"/>
  <c r="E261" i="88" s="1"/>
  <c r="G261" i="88" s="1"/>
  <c r="J261" i="88" s="1"/>
  <c r="E261" i="89" s="1"/>
  <c r="G261" i="89" s="1"/>
  <c r="J261" i="89" s="1"/>
  <c r="E261" i="90" s="1"/>
  <c r="G261" i="90" s="1"/>
  <c r="J261" i="90" s="1"/>
  <c r="E261" i="91" s="1"/>
  <c r="G261" i="91" s="1"/>
  <c r="J261" i="91" s="1"/>
  <c r="E261" i="92" s="1"/>
  <c r="G261" i="92" s="1"/>
  <c r="J261" i="92" s="1"/>
  <c r="E261" i="93" s="1"/>
  <c r="G261" i="93" s="1"/>
  <c r="J261" i="93" s="1"/>
  <c r="E261" i="94" s="1"/>
  <c r="G261" i="94" s="1"/>
  <c r="J261" i="94" s="1"/>
  <c r="E261" i="95" s="1"/>
  <c r="G261" i="95" s="1"/>
  <c r="J261" i="95" s="1"/>
  <c r="E261" i="96" s="1"/>
  <c r="G261" i="96" s="1"/>
  <c r="J261" i="96" s="1"/>
  <c r="E261" i="97" s="1"/>
  <c r="G261" i="97" s="1"/>
  <c r="J261" i="97" s="1"/>
  <c r="E261" i="98" s="1"/>
  <c r="G261" i="98" s="1"/>
  <c r="J261" i="98" s="1"/>
  <c r="E261" i="99" s="1"/>
  <c r="G261" i="99" s="1"/>
  <c r="J261" i="99" s="1"/>
  <c r="E261" i="100" s="1"/>
  <c r="G261" i="100" s="1"/>
  <c r="J261" i="100" s="1"/>
  <c r="E261" i="101" s="1"/>
  <c r="G261" i="101" s="1"/>
  <c r="J261" i="101" s="1"/>
  <c r="E261" i="102" s="1"/>
  <c r="G261" i="102" s="1"/>
  <c r="J261" i="102" s="1"/>
  <c r="E261" i="103" s="1"/>
  <c r="G261" i="103" s="1"/>
  <c r="J261" i="103" s="1"/>
  <c r="E261" i="104" s="1"/>
  <c r="G261" i="104" s="1"/>
  <c r="J261" i="104" s="1"/>
  <c r="E261" i="105" s="1"/>
  <c r="G261" i="105" s="1"/>
  <c r="J261" i="105" s="1"/>
  <c r="E261" i="106" s="1"/>
  <c r="G261" i="106" s="1"/>
  <c r="J261" i="106" s="1"/>
  <c r="E261" i="107" s="1"/>
  <c r="G261" i="107" s="1"/>
  <c r="J261" i="107" s="1"/>
  <c r="E261" i="8"/>
  <c r="M266" i="8"/>
  <c r="M263" i="8"/>
  <c r="M261" i="8"/>
  <c r="P266" i="101"/>
  <c r="M265" i="8"/>
  <c r="M264" i="8"/>
  <c r="M262" i="8"/>
  <c r="M260" i="8"/>
  <c r="G265" i="8"/>
  <c r="J265" i="8" s="1"/>
  <c r="G264" i="8"/>
  <c r="J264" i="8" s="1"/>
  <c r="M259" i="8"/>
  <c r="M257" i="8"/>
  <c r="M258" i="8"/>
  <c r="P257" i="91"/>
  <c r="G263" i="8"/>
  <c r="J263" i="8" s="1"/>
  <c r="J257" i="8"/>
  <c r="J255" i="8"/>
  <c r="J247" i="8"/>
  <c r="J239" i="8"/>
  <c r="J231" i="8"/>
  <c r="J223" i="8"/>
  <c r="J215" i="8"/>
  <c r="J207" i="8"/>
  <c r="J199" i="8"/>
  <c r="J191" i="8"/>
  <c r="J175" i="8"/>
  <c r="J167" i="8"/>
  <c r="J159" i="8"/>
  <c r="J151" i="8"/>
  <c r="J143" i="8"/>
  <c r="J127" i="8"/>
  <c r="J119" i="8"/>
  <c r="J111" i="8"/>
  <c r="J103" i="8"/>
  <c r="J95" i="8"/>
  <c r="J79" i="8"/>
  <c r="J71" i="8"/>
  <c r="J63" i="8"/>
  <c r="G261" i="8"/>
  <c r="J261" i="8" s="1"/>
  <c r="J47" i="8"/>
  <c r="P263" i="87"/>
  <c r="P257" i="87"/>
  <c r="J249" i="8"/>
  <c r="J241" i="8"/>
  <c r="J233" i="8"/>
  <c r="J225" i="8"/>
  <c r="J217" i="8"/>
  <c r="J201" i="8"/>
  <c r="J193" i="8"/>
  <c r="J185" i="8"/>
  <c r="J177" i="8"/>
  <c r="J169" i="8"/>
  <c r="J161" i="8"/>
  <c r="J153" i="8"/>
  <c r="J145" i="8"/>
  <c r="J137" i="8"/>
  <c r="J129" i="8"/>
  <c r="J121" i="8"/>
  <c r="J97" i="8"/>
  <c r="J89" i="8"/>
  <c r="J81" i="8"/>
  <c r="J73" i="8"/>
  <c r="J65" i="8"/>
  <c r="J57" i="8"/>
  <c r="P256" i="87"/>
  <c r="G262" i="8"/>
  <c r="J262" i="8" s="1"/>
  <c r="G259" i="8"/>
  <c r="J259" i="8" s="1"/>
  <c r="G258" i="8"/>
  <c r="J258" i="8" s="1"/>
  <c r="J209" i="8"/>
  <c r="J183" i="8"/>
  <c r="J23" i="8"/>
  <c r="J15" i="8"/>
  <c r="J7" i="8"/>
  <c r="J55" i="8"/>
  <c r="J210" i="8"/>
  <c r="J18" i="8"/>
  <c r="J10" i="8"/>
  <c r="J256" i="8"/>
  <c r="J248" i="8"/>
  <c r="J240" i="8"/>
  <c r="J232" i="8"/>
  <c r="J224" i="8"/>
  <c r="J216" i="8"/>
  <c r="J208" i="8"/>
  <c r="J192" i="8"/>
  <c r="J184" i="8"/>
  <c r="J176" i="8"/>
  <c r="J168" i="8"/>
  <c r="J160" i="8"/>
  <c r="J152" i="8"/>
  <c r="J136" i="8"/>
  <c r="J128" i="8"/>
  <c r="J120" i="8"/>
  <c r="J104" i="8"/>
  <c r="J88" i="8"/>
  <c r="J80" i="8"/>
  <c r="J64" i="8"/>
  <c r="J56" i="8"/>
  <c r="J40" i="8"/>
  <c r="J32" i="8"/>
  <c r="J22" i="8"/>
  <c r="J14" i="8"/>
  <c r="J68" i="8"/>
  <c r="J60" i="8"/>
  <c r="J243" i="8"/>
  <c r="J227" i="8"/>
  <c r="J211" i="8"/>
  <c r="J203" i="8"/>
  <c r="J195" i="8"/>
  <c r="J179" i="8"/>
  <c r="J171" i="8"/>
  <c r="J163" i="8"/>
  <c r="J155" i="8"/>
  <c r="J147" i="8"/>
  <c r="J139" i="8"/>
  <c r="J131" i="8"/>
  <c r="J123" i="8"/>
  <c r="J115" i="8"/>
  <c r="J107" i="8"/>
  <c r="J99" i="8"/>
  <c r="J91" i="8"/>
  <c r="J83" i="8"/>
  <c r="J75" i="8"/>
  <c r="J51" i="8"/>
  <c r="J35" i="8"/>
  <c r="G201" i="8"/>
  <c r="J267" i="8"/>
  <c r="J251" i="8"/>
  <c r="J235" i="8"/>
  <c r="J219" i="8"/>
  <c r="J187" i="8"/>
  <c r="J26" i="8"/>
  <c r="G177" i="8"/>
  <c r="J144" i="8"/>
  <c r="J113" i="8"/>
  <c r="J162" i="8"/>
  <c r="J67" i="8"/>
  <c r="J12" i="8"/>
  <c r="P258" i="83"/>
  <c r="J19" i="8"/>
  <c r="G232" i="8"/>
  <c r="G137" i="8"/>
  <c r="G75" i="8"/>
  <c r="G256" i="8"/>
  <c r="G195" i="8"/>
  <c r="G168" i="8"/>
  <c r="P253" i="83"/>
  <c r="J17" i="8"/>
  <c r="J9" i="8"/>
  <c r="G219" i="8"/>
  <c r="G192" i="8"/>
  <c r="G131" i="8"/>
  <c r="G104" i="8"/>
  <c r="G64" i="8"/>
  <c r="J268" i="8"/>
  <c r="J24" i="8"/>
  <c r="J16" i="8"/>
  <c r="J8" i="8"/>
  <c r="G16" i="8"/>
  <c r="G216" i="8"/>
  <c r="G155" i="8"/>
  <c r="G128" i="8"/>
  <c r="G56" i="8"/>
  <c r="G115" i="8"/>
  <c r="J253" i="8"/>
  <c r="J245" i="8"/>
  <c r="J237" i="8"/>
  <c r="J229" i="8"/>
  <c r="J221" i="8"/>
  <c r="J213" i="8"/>
  <c r="J197" i="8"/>
  <c r="J189" i="8"/>
  <c r="J181" i="8"/>
  <c r="J173" i="8"/>
  <c r="J165" i="8"/>
  <c r="J157" i="8"/>
  <c r="J149" i="8"/>
  <c r="J141" i="8"/>
  <c r="J133" i="8"/>
  <c r="J125" i="8"/>
  <c r="J117" i="8"/>
  <c r="J109" i="8"/>
  <c r="J101" i="8"/>
  <c r="J93" i="8"/>
  <c r="J85" i="8"/>
  <c r="J77" i="8"/>
  <c r="G10" i="8"/>
  <c r="G243" i="8"/>
  <c r="G152" i="8"/>
  <c r="G125" i="8"/>
  <c r="G91" i="8"/>
  <c r="P255" i="83"/>
  <c r="P266" i="83"/>
  <c r="G267" i="8"/>
  <c r="G241" i="8"/>
  <c r="G210" i="8"/>
  <c r="G179" i="8"/>
  <c r="G88" i="8"/>
  <c r="G14" i="8"/>
  <c r="G159" i="8"/>
  <c r="G95" i="8"/>
  <c r="P22" i="83"/>
  <c r="M22" i="8"/>
  <c r="P260" i="83"/>
  <c r="G24" i="8"/>
  <c r="G249" i="8"/>
  <c r="G240" i="8"/>
  <c r="G231" i="8"/>
  <c r="G213" i="8"/>
  <c r="G203" i="8"/>
  <c r="G185" i="8"/>
  <c r="G176" i="8"/>
  <c r="G167" i="8"/>
  <c r="G149" i="8"/>
  <c r="G139" i="8"/>
  <c r="G121" i="8"/>
  <c r="G103" i="8"/>
  <c r="G85" i="8"/>
  <c r="G63" i="8"/>
  <c r="G51" i="8"/>
  <c r="J25" i="8"/>
  <c r="J135" i="8"/>
  <c r="J58" i="8"/>
  <c r="M23" i="8"/>
  <c r="G223" i="8"/>
  <c r="P267" i="83"/>
  <c r="P259" i="83"/>
  <c r="J69" i="8"/>
  <c r="G69" i="8"/>
  <c r="J61" i="8"/>
  <c r="G61" i="8"/>
  <c r="J53" i="8"/>
  <c r="J45" i="8"/>
  <c r="G23" i="8"/>
  <c r="G12" i="8"/>
  <c r="G257" i="8"/>
  <c r="G248" i="8"/>
  <c r="G239" i="8"/>
  <c r="G221" i="8"/>
  <c r="G211" i="8"/>
  <c r="G193" i="8"/>
  <c r="G184" i="8"/>
  <c r="G175" i="8"/>
  <c r="G157" i="8"/>
  <c r="G147" i="8"/>
  <c r="G129" i="8"/>
  <c r="G120" i="8"/>
  <c r="G111" i="8"/>
  <c r="G93" i="8"/>
  <c r="G83" i="8"/>
  <c r="G73" i="8"/>
  <c r="J200" i="8"/>
  <c r="J44" i="8"/>
  <c r="G236" i="8"/>
  <c r="J236" i="8"/>
  <c r="J204" i="8"/>
  <c r="G204" i="8"/>
  <c r="J156" i="8"/>
  <c r="G156" i="8"/>
  <c r="G132" i="8"/>
  <c r="J132" i="8"/>
  <c r="J108" i="8"/>
  <c r="G108" i="8"/>
  <c r="G84" i="8"/>
  <c r="J84" i="8"/>
  <c r="J52" i="8"/>
  <c r="G52" i="8"/>
  <c r="G247" i="8"/>
  <c r="G183" i="8"/>
  <c r="G119" i="8"/>
  <c r="G71" i="8"/>
  <c r="G60" i="8"/>
  <c r="P19" i="83"/>
  <c r="M19" i="8"/>
  <c r="G244" i="8"/>
  <c r="J244" i="8"/>
  <c r="J220" i="8"/>
  <c r="G220" i="8"/>
  <c r="G188" i="8"/>
  <c r="J188" i="8"/>
  <c r="J164" i="8"/>
  <c r="G164" i="8"/>
  <c r="G140" i="8"/>
  <c r="J140" i="8"/>
  <c r="G92" i="8"/>
  <c r="J92" i="8"/>
  <c r="P257" i="83"/>
  <c r="J59" i="8"/>
  <c r="G59" i="8"/>
  <c r="G43" i="8"/>
  <c r="J43" i="8"/>
  <c r="J27" i="8"/>
  <c r="G19" i="8"/>
  <c r="G9" i="8"/>
  <c r="G255" i="8"/>
  <c r="G237" i="8"/>
  <c r="G227" i="8"/>
  <c r="G209" i="8"/>
  <c r="G191" i="8"/>
  <c r="G173" i="8"/>
  <c r="G163" i="8"/>
  <c r="G145" i="8"/>
  <c r="G136" i="8"/>
  <c r="G127" i="8"/>
  <c r="G109" i="8"/>
  <c r="G99" i="8"/>
  <c r="G81" i="8"/>
  <c r="G47" i="8"/>
  <c r="J180" i="8"/>
  <c r="J105" i="8"/>
  <c r="J212" i="8"/>
  <c r="G212" i="8"/>
  <c r="G196" i="8"/>
  <c r="J196" i="8"/>
  <c r="J172" i="8"/>
  <c r="G172" i="8"/>
  <c r="J148" i="8"/>
  <c r="G148" i="8"/>
  <c r="G124" i="8"/>
  <c r="J124" i="8"/>
  <c r="J100" i="8"/>
  <c r="G100" i="8"/>
  <c r="G76" i="8"/>
  <c r="J76" i="8"/>
  <c r="P24" i="83"/>
  <c r="M24" i="8"/>
  <c r="P264" i="83"/>
  <c r="P256" i="83"/>
  <c r="J266" i="8"/>
  <c r="J250" i="8"/>
  <c r="J242" i="8"/>
  <c r="J234" i="8"/>
  <c r="J226" i="8"/>
  <c r="J218" i="8"/>
  <c r="J202" i="8"/>
  <c r="J186" i="8"/>
  <c r="J178" i="8"/>
  <c r="J170" i="8"/>
  <c r="J154" i="8"/>
  <c r="J146" i="8"/>
  <c r="J138" i="8"/>
  <c r="J130" i="8"/>
  <c r="J122" i="8"/>
  <c r="J114" i="8"/>
  <c r="J106" i="8"/>
  <c r="J98" i="8"/>
  <c r="J90" i="8"/>
  <c r="J82" i="8"/>
  <c r="J74" i="8"/>
  <c r="J66" i="8"/>
  <c r="J42" i="8"/>
  <c r="J34" i="8"/>
  <c r="G17" i="8"/>
  <c r="G8" i="8"/>
  <c r="G245" i="8"/>
  <c r="G235" i="8"/>
  <c r="G226" i="8"/>
  <c r="G217" i="8"/>
  <c r="G208" i="8"/>
  <c r="G199" i="8"/>
  <c r="G181" i="8"/>
  <c r="G171" i="8"/>
  <c r="G153" i="8"/>
  <c r="G117" i="8"/>
  <c r="G107" i="8"/>
  <c r="G98" i="8"/>
  <c r="G89" i="8"/>
  <c r="G80" i="8"/>
  <c r="G68" i="8"/>
  <c r="G57" i="8"/>
  <c r="G45" i="8"/>
  <c r="J96" i="8"/>
  <c r="G41" i="8"/>
  <c r="J41" i="8"/>
  <c r="G7" i="8"/>
  <c r="G225" i="8"/>
  <c r="G207" i="8"/>
  <c r="G161" i="8"/>
  <c r="G143" i="8"/>
  <c r="G97" i="8"/>
  <c r="G79" i="8"/>
  <c r="J87" i="8"/>
  <c r="J11" i="8"/>
  <c r="J49" i="8"/>
  <c r="G252" i="8"/>
  <c r="J252" i="8"/>
  <c r="P21" i="83"/>
  <c r="M21" i="8"/>
  <c r="P25" i="83"/>
  <c r="M25" i="8"/>
  <c r="P262" i="83"/>
  <c r="P254" i="83"/>
  <c r="G15" i="8"/>
  <c r="G268" i="8"/>
  <c r="G251" i="8"/>
  <c r="G242" i="8"/>
  <c r="G233" i="8"/>
  <c r="G224" i="8"/>
  <c r="G215" i="8"/>
  <c r="G197" i="8"/>
  <c r="G187" i="8"/>
  <c r="G178" i="8"/>
  <c r="G169" i="8"/>
  <c r="G160" i="8"/>
  <c r="G151" i="8"/>
  <c r="G133" i="8"/>
  <c r="G123" i="8"/>
  <c r="G114" i="8"/>
  <c r="G77" i="8"/>
  <c r="G65" i="8"/>
  <c r="G55" i="8"/>
  <c r="G42" i="8"/>
  <c r="J228" i="8"/>
  <c r="J112" i="8"/>
  <c r="J48" i="8"/>
  <c r="J254" i="8"/>
  <c r="J246" i="8"/>
  <c r="J238" i="8"/>
  <c r="J230" i="8"/>
  <c r="J222" i="8"/>
  <c r="J214" i="8"/>
  <c r="J206" i="8"/>
  <c r="J198" i="8"/>
  <c r="J190" i="8"/>
  <c r="J182" i="8"/>
  <c r="J174" i="8"/>
  <c r="J166" i="8"/>
  <c r="J158" i="8"/>
  <c r="J150" i="8"/>
  <c r="J142" i="8"/>
  <c r="J134" i="8"/>
  <c r="J126" i="8"/>
  <c r="J118" i="8"/>
  <c r="J110" i="8"/>
  <c r="J102" i="8"/>
  <c r="J94" i="8"/>
  <c r="J86" i="8"/>
  <c r="J78" i="8"/>
  <c r="J70" i="8"/>
  <c r="J62" i="8"/>
  <c r="J54" i="8"/>
  <c r="J205" i="8"/>
  <c r="J116" i="8"/>
  <c r="J29" i="8"/>
  <c r="J21" i="8"/>
  <c r="J13" i="8"/>
  <c r="J28" i="8"/>
  <c r="J194" i="8"/>
  <c r="J50" i="8"/>
  <c r="J72" i="8"/>
  <c r="G53" i="8"/>
  <c r="J46" i="8"/>
  <c r="J33" i="8"/>
  <c r="G35" i="8"/>
  <c r="J31" i="8"/>
  <c r="G34" i="8"/>
  <c r="J30" i="8"/>
  <c r="J39" i="8"/>
  <c r="J37" i="8"/>
  <c r="J36" i="8"/>
  <c r="J38" i="8"/>
  <c r="G33" i="8"/>
  <c r="G32" i="8"/>
  <c r="G22" i="8"/>
  <c r="J20" i="8"/>
  <c r="M20" i="8"/>
  <c r="G20" i="8"/>
  <c r="G18" i="8"/>
  <c r="J6" i="8"/>
  <c r="E269" i="8"/>
  <c r="E249" i="78"/>
  <c r="G249" i="78" s="1"/>
  <c r="E20" i="77"/>
  <c r="E21" i="77"/>
  <c r="E22" i="77"/>
  <c r="E23" i="77"/>
  <c r="E24" i="77"/>
  <c r="E25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3" i="77"/>
  <c r="E244" i="77"/>
  <c r="G244" i="77" s="1"/>
  <c r="J244" i="77" s="1"/>
  <c r="E244" i="78" s="1"/>
  <c r="G244" i="78" s="1"/>
  <c r="J244" i="78" s="1"/>
  <c r="E244" i="79" s="1"/>
  <c r="G244" i="79" s="1"/>
  <c r="J244" i="79" s="1"/>
  <c r="E244" i="80" s="1"/>
  <c r="G244" i="80" s="1"/>
  <c r="J244" i="80" s="1"/>
  <c r="E244" i="81" s="1"/>
  <c r="G244" i="81" s="1"/>
  <c r="J244" i="81" s="1"/>
  <c r="E244" i="82" s="1"/>
  <c r="G244" i="82" s="1"/>
  <c r="J244" i="82" s="1"/>
  <c r="E244" i="83" s="1"/>
  <c r="E245" i="77"/>
  <c r="G245" i="77" s="1"/>
  <c r="J245" i="77" s="1"/>
  <c r="E245" i="78" s="1"/>
  <c r="G245" i="78" s="1"/>
  <c r="J245" i="78" s="1"/>
  <c r="E245" i="79" s="1"/>
  <c r="G245" i="79" s="1"/>
  <c r="J245" i="79" s="1"/>
  <c r="E245" i="80" s="1"/>
  <c r="G245" i="80" s="1"/>
  <c r="J245" i="80" s="1"/>
  <c r="E245" i="81" s="1"/>
  <c r="G245" i="81" s="1"/>
  <c r="J245" i="81" s="1"/>
  <c r="E245" i="82" s="1"/>
  <c r="G245" i="82" s="1"/>
  <c r="J245" i="82" s="1"/>
  <c r="E245" i="83" s="1"/>
  <c r="G245" i="83" s="1"/>
  <c r="J245" i="83" s="1"/>
  <c r="E245" i="84" s="1"/>
  <c r="G245" i="84" s="1"/>
  <c r="J245" i="84" s="1"/>
  <c r="E245" i="85" s="1"/>
  <c r="G245" i="85" s="1"/>
  <c r="J245" i="85" s="1"/>
  <c r="E245" i="86" s="1"/>
  <c r="G245" i="86" s="1"/>
  <c r="J245" i="86" s="1"/>
  <c r="E245" i="87" s="1"/>
  <c r="G245" i="87" s="1"/>
  <c r="J245" i="87" s="1"/>
  <c r="E245" i="88" s="1"/>
  <c r="G245" i="88" s="1"/>
  <c r="J245" i="88" s="1"/>
  <c r="E245" i="89" s="1"/>
  <c r="G245" i="89" s="1"/>
  <c r="J245" i="89" s="1"/>
  <c r="E245" i="90" s="1"/>
  <c r="G245" i="90" s="1"/>
  <c r="J245" i="90" s="1"/>
  <c r="E245" i="91" s="1"/>
  <c r="G245" i="91" s="1"/>
  <c r="J245" i="91" s="1"/>
  <c r="E245" i="92" s="1"/>
  <c r="G245" i="92" s="1"/>
  <c r="J245" i="92" s="1"/>
  <c r="E245" i="93" s="1"/>
  <c r="G245" i="93" s="1"/>
  <c r="J245" i="93" s="1"/>
  <c r="E245" i="94" s="1"/>
  <c r="G245" i="94" s="1"/>
  <c r="J245" i="94" s="1"/>
  <c r="E245" i="95" s="1"/>
  <c r="G245" i="95" s="1"/>
  <c r="J245" i="95" s="1"/>
  <c r="E245" i="96" s="1"/>
  <c r="G245" i="96" s="1"/>
  <c r="J245" i="96" s="1"/>
  <c r="E245" i="97" s="1"/>
  <c r="G245" i="97" s="1"/>
  <c r="J245" i="97" s="1"/>
  <c r="E245" i="98" s="1"/>
  <c r="G245" i="98" s="1"/>
  <c r="J245" i="98" s="1"/>
  <c r="E245" i="99" s="1"/>
  <c r="G245" i="99" s="1"/>
  <c r="J245" i="99" s="1"/>
  <c r="E245" i="100" s="1"/>
  <c r="G245" i="100" s="1"/>
  <c r="J245" i="100" s="1"/>
  <c r="E245" i="101" s="1"/>
  <c r="G245" i="101" s="1"/>
  <c r="J245" i="101" s="1"/>
  <c r="E245" i="102" s="1"/>
  <c r="G245" i="102" s="1"/>
  <c r="J245" i="102" s="1"/>
  <c r="E245" i="103" s="1"/>
  <c r="G245" i="103" s="1"/>
  <c r="J245" i="103" s="1"/>
  <c r="E245" i="104" s="1"/>
  <c r="G245" i="104" s="1"/>
  <c r="J245" i="104" s="1"/>
  <c r="E245" i="105" s="1"/>
  <c r="G245" i="105" s="1"/>
  <c r="J245" i="105" s="1"/>
  <c r="E245" i="106" s="1"/>
  <c r="G245" i="106" s="1"/>
  <c r="J245" i="106" s="1"/>
  <c r="E245" i="107" s="1"/>
  <c r="G245" i="107" s="1"/>
  <c r="J245" i="107" s="1"/>
  <c r="E246" i="77"/>
  <c r="G246" i="77" s="1"/>
  <c r="J246" i="77" s="1"/>
  <c r="E246" i="78" s="1"/>
  <c r="G246" i="78" s="1"/>
  <c r="J246" i="78" s="1"/>
  <c r="E246" i="79" s="1"/>
  <c r="G246" i="79" s="1"/>
  <c r="J246" i="79" s="1"/>
  <c r="E246" i="80" s="1"/>
  <c r="G246" i="80" s="1"/>
  <c r="J246" i="80" s="1"/>
  <c r="E246" i="81" s="1"/>
  <c r="G246" i="81" s="1"/>
  <c r="J246" i="81" s="1"/>
  <c r="E246" i="82" s="1"/>
  <c r="G246" i="82" s="1"/>
  <c r="J246" i="82" s="1"/>
  <c r="E246" i="83" s="1"/>
  <c r="E247" i="77"/>
  <c r="E248" i="77"/>
  <c r="G248" i="77" s="1"/>
  <c r="J248" i="77" s="1"/>
  <c r="E248" i="78" s="1"/>
  <c r="G248" i="78" s="1"/>
  <c r="J248" i="78" s="1"/>
  <c r="E248" i="79" s="1"/>
  <c r="J248" i="79" s="1"/>
  <c r="E248" i="80" s="1"/>
  <c r="G248" i="80" s="1"/>
  <c r="J248" i="80" s="1"/>
  <c r="E248" i="81" s="1"/>
  <c r="G248" i="81" s="1"/>
  <c r="J248" i="81" s="1"/>
  <c r="E248" i="82" s="1"/>
  <c r="G248" i="82" s="1"/>
  <c r="J248" i="82" s="1"/>
  <c r="E248" i="83" s="1"/>
  <c r="E6" i="77"/>
  <c r="E7" i="77"/>
  <c r="E8" i="77"/>
  <c r="E9" i="77"/>
  <c r="E10" i="77"/>
  <c r="E11" i="77"/>
  <c r="E12" i="77"/>
  <c r="E13" i="77"/>
  <c r="E14" i="77"/>
  <c r="E15" i="77"/>
  <c r="E16" i="77"/>
  <c r="E17" i="77"/>
  <c r="E18" i="77"/>
  <c r="E19" i="77"/>
  <c r="E5" i="77"/>
  <c r="M30" i="95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P87" i="95" s="1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P102" i="95" s="1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P174" i="95" s="1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M236" i="95"/>
  <c r="P236" i="95" s="1"/>
  <c r="M237" i="95"/>
  <c r="P237" i="95" s="1"/>
  <c r="M238" i="95"/>
  <c r="M239" i="95"/>
  <c r="P239" i="95" s="1"/>
  <c r="M240" i="95"/>
  <c r="M241" i="95"/>
  <c r="M242" i="95"/>
  <c r="M243" i="95"/>
  <c r="M244" i="95"/>
  <c r="P244" i="95" s="1"/>
  <c r="M245" i="95"/>
  <c r="P245" i="95" s="1"/>
  <c r="M246" i="95"/>
  <c r="M247" i="95"/>
  <c r="P247" i="95" s="1"/>
  <c r="M248" i="95"/>
  <c r="M249" i="95"/>
  <c r="M250" i="95"/>
  <c r="P250" i="95" s="1"/>
  <c r="M251" i="95"/>
  <c r="P251" i="95" s="1"/>
  <c r="M252" i="95"/>
  <c r="M253" i="95"/>
  <c r="P253" i="95" s="1"/>
  <c r="M254" i="95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26" i="95"/>
  <c r="M27" i="95"/>
  <c r="M28" i="95"/>
  <c r="M29" i="95"/>
  <c r="U20" i="8"/>
  <c r="V20" i="8"/>
  <c r="Y20" i="8"/>
  <c r="P94" i="107"/>
  <c r="P94" i="106"/>
  <c r="P94" i="105"/>
  <c r="P94" i="104"/>
  <c r="P94" i="99"/>
  <c r="P94" i="96"/>
  <c r="G249" i="80"/>
  <c r="G249" i="81"/>
  <c r="G249" i="82"/>
  <c r="G249" i="83"/>
  <c r="G248" i="83"/>
  <c r="J248" i="83" s="1"/>
  <c r="E248" i="84" s="1"/>
  <c r="G248" i="84" s="1"/>
  <c r="J248" i="84" s="1"/>
  <c r="E248" i="85" s="1"/>
  <c r="G248" i="85" s="1"/>
  <c r="J248" i="85" s="1"/>
  <c r="E248" i="86" s="1"/>
  <c r="G248" i="86" s="1"/>
  <c r="J248" i="86" s="1"/>
  <c r="E248" i="87" s="1"/>
  <c r="G248" i="87" s="1"/>
  <c r="J248" i="87" s="1"/>
  <c r="E248" i="88" s="1"/>
  <c r="G248" i="88" s="1"/>
  <c r="J248" i="88" s="1"/>
  <c r="E248" i="89" s="1"/>
  <c r="G248" i="89" s="1"/>
  <c r="J248" i="89" s="1"/>
  <c r="E248" i="90" s="1"/>
  <c r="G248" i="90" s="1"/>
  <c r="J248" i="90" s="1"/>
  <c r="E248" i="91" s="1"/>
  <c r="G248" i="91" s="1"/>
  <c r="J248" i="91" s="1"/>
  <c r="E248" i="92" s="1"/>
  <c r="G248" i="92" s="1"/>
  <c r="J248" i="92" s="1"/>
  <c r="E248" i="93" s="1"/>
  <c r="G248" i="93" s="1"/>
  <c r="J248" i="93" s="1"/>
  <c r="E248" i="94" s="1"/>
  <c r="G248" i="94" s="1"/>
  <c r="J248" i="94" s="1"/>
  <c r="E248" i="95" s="1"/>
  <c r="G248" i="95" s="1"/>
  <c r="J248" i="95" s="1"/>
  <c r="E248" i="96" s="1"/>
  <c r="G248" i="96" s="1"/>
  <c r="J248" i="96" s="1"/>
  <c r="E248" i="97" s="1"/>
  <c r="G248" i="97" s="1"/>
  <c r="J248" i="97" s="1"/>
  <c r="E248" i="98" s="1"/>
  <c r="G248" i="98" s="1"/>
  <c r="J248" i="98" s="1"/>
  <c r="E248" i="99" s="1"/>
  <c r="G248" i="99" s="1"/>
  <c r="J248" i="99" s="1"/>
  <c r="E248" i="100" s="1"/>
  <c r="G248" i="100" s="1"/>
  <c r="J248" i="100" s="1"/>
  <c r="E248" i="101" s="1"/>
  <c r="G248" i="101" s="1"/>
  <c r="J248" i="101" s="1"/>
  <c r="E248" i="102" s="1"/>
  <c r="G248" i="102" s="1"/>
  <c r="J248" i="102" s="1"/>
  <c r="E248" i="103" s="1"/>
  <c r="G248" i="103" s="1"/>
  <c r="J248" i="103" s="1"/>
  <c r="E248" i="104" s="1"/>
  <c r="G248" i="104" s="1"/>
  <c r="J248" i="104" s="1"/>
  <c r="E248" i="105" s="1"/>
  <c r="G248" i="105" s="1"/>
  <c r="J248" i="105" s="1"/>
  <c r="E248" i="106" s="1"/>
  <c r="G248" i="106" s="1"/>
  <c r="J248" i="106" s="1"/>
  <c r="E248" i="107" s="1"/>
  <c r="G248" i="107" s="1"/>
  <c r="J248" i="107" s="1"/>
  <c r="G246" i="83"/>
  <c r="J246" i="83" s="1"/>
  <c r="E246" i="84" s="1"/>
  <c r="G244" i="83"/>
  <c r="J244" i="83" s="1"/>
  <c r="E244" i="84" s="1"/>
  <c r="G244" i="84" s="1"/>
  <c r="J244" i="84" s="1"/>
  <c r="E244" i="85" s="1"/>
  <c r="G244" i="85" s="1"/>
  <c r="J244" i="85" s="1"/>
  <c r="E244" i="86" s="1"/>
  <c r="G244" i="86" s="1"/>
  <c r="J244" i="86" s="1"/>
  <c r="E244" i="87" s="1"/>
  <c r="G244" i="87" s="1"/>
  <c r="J244" i="87" s="1"/>
  <c r="E244" i="88" s="1"/>
  <c r="G244" i="88" s="1"/>
  <c r="J244" i="88" s="1"/>
  <c r="E244" i="89" s="1"/>
  <c r="G244" i="89" s="1"/>
  <c r="J244" i="89" s="1"/>
  <c r="E244" i="90" s="1"/>
  <c r="G244" i="90" s="1"/>
  <c r="J244" i="90" s="1"/>
  <c r="E244" i="91" s="1"/>
  <c r="G244" i="91" s="1"/>
  <c r="J244" i="91" s="1"/>
  <c r="E244" i="92" s="1"/>
  <c r="G244" i="92" s="1"/>
  <c r="J244" i="92" s="1"/>
  <c r="E244" i="93" s="1"/>
  <c r="G244" i="93" s="1"/>
  <c r="J244" i="93" s="1"/>
  <c r="E244" i="94" s="1"/>
  <c r="G244" i="94" s="1"/>
  <c r="J244" i="94" s="1"/>
  <c r="E244" i="95" s="1"/>
  <c r="G244" i="95" s="1"/>
  <c r="J244" i="95" s="1"/>
  <c r="E244" i="96" s="1"/>
  <c r="G244" i="96" s="1"/>
  <c r="J244" i="96" s="1"/>
  <c r="E244" i="97" s="1"/>
  <c r="G244" i="97" s="1"/>
  <c r="J244" i="97" s="1"/>
  <c r="E244" i="98" s="1"/>
  <c r="G244" i="98" s="1"/>
  <c r="J244" i="98" s="1"/>
  <c r="E244" i="99" s="1"/>
  <c r="G244" i="99" s="1"/>
  <c r="J244" i="99" s="1"/>
  <c r="E244" i="100" s="1"/>
  <c r="G244" i="100" s="1"/>
  <c r="J244" i="100" s="1"/>
  <c r="E244" i="101" s="1"/>
  <c r="G244" i="101" s="1"/>
  <c r="J244" i="101" s="1"/>
  <c r="E244" i="102" s="1"/>
  <c r="G244" i="102" s="1"/>
  <c r="J244" i="102" s="1"/>
  <c r="E244" i="103" s="1"/>
  <c r="G244" i="103" s="1"/>
  <c r="J244" i="103" s="1"/>
  <c r="E244" i="104" s="1"/>
  <c r="G244" i="104" s="1"/>
  <c r="J244" i="104" s="1"/>
  <c r="E244" i="105" s="1"/>
  <c r="G244" i="105" s="1"/>
  <c r="J244" i="105" s="1"/>
  <c r="E244" i="106" s="1"/>
  <c r="G244" i="106" s="1"/>
  <c r="J244" i="106" s="1"/>
  <c r="E244" i="107" s="1"/>
  <c r="G244" i="107" s="1"/>
  <c r="J244" i="107" s="1"/>
  <c r="G249" i="84"/>
  <c r="J249" i="84" s="1"/>
  <c r="G246" i="84"/>
  <c r="J246" i="84" s="1"/>
  <c r="E246" i="85" s="1"/>
  <c r="G246" i="85" s="1"/>
  <c r="J246" i="85" s="1"/>
  <c r="E246" i="86" s="1"/>
  <c r="G246" i="86" s="1"/>
  <c r="J246" i="86" s="1"/>
  <c r="E246" i="87" s="1"/>
  <c r="G246" i="87" s="1"/>
  <c r="J246" i="87" s="1"/>
  <c r="E246" i="88" s="1"/>
  <c r="G246" i="88" s="1"/>
  <c r="J246" i="88" s="1"/>
  <c r="E246" i="89" s="1"/>
  <c r="G246" i="89" s="1"/>
  <c r="J246" i="89" s="1"/>
  <c r="E246" i="90" s="1"/>
  <c r="G246" i="90" s="1"/>
  <c r="J246" i="90" s="1"/>
  <c r="E246" i="91" s="1"/>
  <c r="G246" i="91" s="1"/>
  <c r="J246" i="91" s="1"/>
  <c r="E246" i="92" s="1"/>
  <c r="G246" i="92" s="1"/>
  <c r="J246" i="92" s="1"/>
  <c r="E246" i="93" s="1"/>
  <c r="G246" i="93" s="1"/>
  <c r="J246" i="93" s="1"/>
  <c r="E246" i="94" s="1"/>
  <c r="G246" i="94" s="1"/>
  <c r="J246" i="94" s="1"/>
  <c r="E246" i="95" s="1"/>
  <c r="G246" i="95" s="1"/>
  <c r="J246" i="95" s="1"/>
  <c r="E246" i="96" s="1"/>
  <c r="G246" i="96" s="1"/>
  <c r="J246" i="96" s="1"/>
  <c r="E246" i="97" s="1"/>
  <c r="G246" i="97" s="1"/>
  <c r="J246" i="97" s="1"/>
  <c r="E246" i="98" s="1"/>
  <c r="G246" i="98" s="1"/>
  <c r="J246" i="98" s="1"/>
  <c r="E246" i="99" s="1"/>
  <c r="G246" i="99" s="1"/>
  <c r="J246" i="99" s="1"/>
  <c r="E246" i="100" s="1"/>
  <c r="G246" i="100" s="1"/>
  <c r="J246" i="100" s="1"/>
  <c r="E246" i="101" s="1"/>
  <c r="G246" i="101" s="1"/>
  <c r="J246" i="101" s="1"/>
  <c r="E246" i="102" s="1"/>
  <c r="G246" i="102" s="1"/>
  <c r="J246" i="102" s="1"/>
  <c r="E246" i="103" s="1"/>
  <c r="G246" i="103" s="1"/>
  <c r="J246" i="103" s="1"/>
  <c r="E246" i="104" s="1"/>
  <c r="G246" i="104" s="1"/>
  <c r="J246" i="104" s="1"/>
  <c r="E246" i="105" s="1"/>
  <c r="G246" i="105" s="1"/>
  <c r="J246" i="105" s="1"/>
  <c r="E246" i="106" s="1"/>
  <c r="G246" i="106" s="1"/>
  <c r="J246" i="106" s="1"/>
  <c r="E246" i="107" s="1"/>
  <c r="G246" i="107" s="1"/>
  <c r="J246" i="107" s="1"/>
  <c r="G249" i="85"/>
  <c r="G249" i="86"/>
  <c r="G249" i="87"/>
  <c r="G249" i="88"/>
  <c r="G249" i="89"/>
  <c r="G249" i="90"/>
  <c r="G249" i="91"/>
  <c r="G249" i="92"/>
  <c r="G249" i="93"/>
  <c r="G249" i="94"/>
  <c r="G249" i="95"/>
  <c r="J249" i="95" s="1"/>
  <c r="G249" i="96"/>
  <c r="G249" i="97"/>
  <c r="G249" i="98"/>
  <c r="G249" i="99"/>
  <c r="G249" i="100"/>
  <c r="G249" i="101"/>
  <c r="G249" i="102"/>
  <c r="G249" i="103"/>
  <c r="G249" i="104"/>
  <c r="G249" i="105"/>
  <c r="G249" i="106"/>
  <c r="G249" i="107"/>
  <c r="J250" i="77"/>
  <c r="E250" i="78" s="1"/>
  <c r="G250" i="78" s="1"/>
  <c r="J250" i="78" s="1"/>
  <c r="E250" i="80" s="1"/>
  <c r="G250" i="80" s="1"/>
  <c r="J250" i="80" s="1"/>
  <c r="E250" i="81" s="1"/>
  <c r="G250" i="81" s="1"/>
  <c r="J250" i="81" s="1"/>
  <c r="E250" i="82" s="1"/>
  <c r="G250" i="82" s="1"/>
  <c r="J250" i="82" s="1"/>
  <c r="E250" i="83" s="1"/>
  <c r="G250" i="83" s="1"/>
  <c r="J250" i="83" s="1"/>
  <c r="E250" i="84" s="1"/>
  <c r="G250" i="84" s="1"/>
  <c r="J250" i="84" s="1"/>
  <c r="E250" i="85" s="1"/>
  <c r="G250" i="85" s="1"/>
  <c r="J250" i="85" s="1"/>
  <c r="E250" i="86" s="1"/>
  <c r="G250" i="86" s="1"/>
  <c r="J250" i="86" s="1"/>
  <c r="E250" i="87" s="1"/>
  <c r="G250" i="87" s="1"/>
  <c r="J250" i="87" s="1"/>
  <c r="E250" i="88" s="1"/>
  <c r="G250" i="88" s="1"/>
  <c r="J250" i="88" s="1"/>
  <c r="E250" i="89" s="1"/>
  <c r="G250" i="89" s="1"/>
  <c r="J250" i="89" s="1"/>
  <c r="E250" i="90" s="1"/>
  <c r="G250" i="90" s="1"/>
  <c r="J250" i="90" s="1"/>
  <c r="E250" i="91" s="1"/>
  <c r="G250" i="91" s="1"/>
  <c r="J250" i="91" s="1"/>
  <c r="E250" i="92" s="1"/>
  <c r="G250" i="92" s="1"/>
  <c r="J250" i="92" s="1"/>
  <c r="E250" i="93" s="1"/>
  <c r="G250" i="93" s="1"/>
  <c r="J250" i="93" s="1"/>
  <c r="E250" i="94" s="1"/>
  <c r="G250" i="94" s="1"/>
  <c r="J250" i="94" s="1"/>
  <c r="E250" i="95" s="1"/>
  <c r="G250" i="95" s="1"/>
  <c r="J250" i="95" s="1"/>
  <c r="E250" i="96" s="1"/>
  <c r="G250" i="96" s="1"/>
  <c r="J250" i="96" s="1"/>
  <c r="E250" i="97" s="1"/>
  <c r="G250" i="97" s="1"/>
  <c r="J250" i="97" s="1"/>
  <c r="E250" i="98" s="1"/>
  <c r="G250" i="98" s="1"/>
  <c r="J250" i="98" s="1"/>
  <c r="E250" i="99" s="1"/>
  <c r="G250" i="99" s="1"/>
  <c r="J250" i="99" s="1"/>
  <c r="E250" i="100" s="1"/>
  <c r="G250" i="100" s="1"/>
  <c r="J250" i="100" s="1"/>
  <c r="E250" i="101" s="1"/>
  <c r="G250" i="101" s="1"/>
  <c r="J250" i="101" s="1"/>
  <c r="E250" i="102" s="1"/>
  <c r="G250" i="102" s="1"/>
  <c r="J250" i="102" s="1"/>
  <c r="E250" i="103" s="1"/>
  <c r="G250" i="103" s="1"/>
  <c r="J250" i="103" s="1"/>
  <c r="E250" i="104" s="1"/>
  <c r="G250" i="104" s="1"/>
  <c r="J250" i="104" s="1"/>
  <c r="E250" i="105" s="1"/>
  <c r="G250" i="105" s="1"/>
  <c r="J250" i="105" s="1"/>
  <c r="E250" i="106" s="1"/>
  <c r="G250" i="106" s="1"/>
  <c r="J250" i="106" s="1"/>
  <c r="E250" i="107" s="1"/>
  <c r="G250" i="107" s="1"/>
  <c r="J250" i="107" s="1"/>
  <c r="G247" i="77"/>
  <c r="J247" i="77" s="1"/>
  <c r="E247" i="78" s="1"/>
  <c r="G247" i="78" s="1"/>
  <c r="J247" i="78" s="1"/>
  <c r="E247" i="79" s="1"/>
  <c r="J247" i="79" s="1"/>
  <c r="E247" i="80" s="1"/>
  <c r="G247" i="80" s="1"/>
  <c r="J247" i="80" s="1"/>
  <c r="E247" i="81" s="1"/>
  <c r="G247" i="81" s="1"/>
  <c r="J247" i="81" s="1"/>
  <c r="E247" i="82" s="1"/>
  <c r="G247" i="82" s="1"/>
  <c r="J247" i="82" s="1"/>
  <c r="E247" i="83" s="1"/>
  <c r="G247" i="83" s="1"/>
  <c r="J247" i="83" s="1"/>
  <c r="E247" i="84" s="1"/>
  <c r="G247" i="84" s="1"/>
  <c r="J247" i="84" s="1"/>
  <c r="E247" i="85" s="1"/>
  <c r="G247" i="85" s="1"/>
  <c r="J247" i="85" s="1"/>
  <c r="E247" i="86" s="1"/>
  <c r="G247" i="86" s="1"/>
  <c r="J247" i="86" s="1"/>
  <c r="E247" i="87" s="1"/>
  <c r="G247" i="87" s="1"/>
  <c r="J247" i="87" s="1"/>
  <c r="E247" i="88" s="1"/>
  <c r="G247" i="88" s="1"/>
  <c r="J247" i="88" s="1"/>
  <c r="E247" i="89" s="1"/>
  <c r="G247" i="89" s="1"/>
  <c r="J247" i="89" s="1"/>
  <c r="E247" i="90" s="1"/>
  <c r="G247" i="90" s="1"/>
  <c r="J247" i="90" s="1"/>
  <c r="E247" i="91" s="1"/>
  <c r="G247" i="91" s="1"/>
  <c r="J247" i="91" s="1"/>
  <c r="E247" i="92" s="1"/>
  <c r="G247" i="92" s="1"/>
  <c r="J247" i="92" s="1"/>
  <c r="E247" i="93" s="1"/>
  <c r="G247" i="93" s="1"/>
  <c r="J247" i="93" s="1"/>
  <c r="E247" i="94" s="1"/>
  <c r="G247" i="94" s="1"/>
  <c r="J247" i="94" s="1"/>
  <c r="E247" i="95" s="1"/>
  <c r="G247" i="95" s="1"/>
  <c r="J247" i="95" s="1"/>
  <c r="E247" i="96" s="1"/>
  <c r="G247" i="96" s="1"/>
  <c r="J247" i="96" s="1"/>
  <c r="E247" i="97" s="1"/>
  <c r="G247" i="97" s="1"/>
  <c r="J247" i="97" s="1"/>
  <c r="E247" i="98" s="1"/>
  <c r="G247" i="98" s="1"/>
  <c r="J247" i="98" s="1"/>
  <c r="E247" i="99" s="1"/>
  <c r="G247" i="99" s="1"/>
  <c r="J247" i="99" s="1"/>
  <c r="E247" i="100" s="1"/>
  <c r="G247" i="100" s="1"/>
  <c r="J247" i="100" s="1"/>
  <c r="E247" i="101" s="1"/>
  <c r="G247" i="101" s="1"/>
  <c r="J247" i="101" s="1"/>
  <c r="E247" i="102" s="1"/>
  <c r="G247" i="102" s="1"/>
  <c r="J247" i="102" s="1"/>
  <c r="E247" i="103" s="1"/>
  <c r="G247" i="103" s="1"/>
  <c r="J247" i="103" s="1"/>
  <c r="E247" i="104" s="1"/>
  <c r="G247" i="104" s="1"/>
  <c r="J247" i="104" s="1"/>
  <c r="E247" i="105" s="1"/>
  <c r="G247" i="105" s="1"/>
  <c r="J247" i="105" s="1"/>
  <c r="E247" i="106" s="1"/>
  <c r="G247" i="106" s="1"/>
  <c r="J247" i="106" s="1"/>
  <c r="E247" i="107" s="1"/>
  <c r="G247" i="107" s="1"/>
  <c r="J247" i="107" s="1"/>
  <c r="G243" i="77"/>
  <c r="J243" i="77" s="1"/>
  <c r="E243" i="78" s="1"/>
  <c r="G243" i="78" s="1"/>
  <c r="J243" i="78" s="1"/>
  <c r="E243" i="79" s="1"/>
  <c r="G243" i="79" s="1"/>
  <c r="J243" i="79" s="1"/>
  <c r="E243" i="80" s="1"/>
  <c r="G243" i="80" s="1"/>
  <c r="J243" i="80" s="1"/>
  <c r="E243" i="81" s="1"/>
  <c r="G243" i="81" s="1"/>
  <c r="J243" i="81" s="1"/>
  <c r="E243" i="82" s="1"/>
  <c r="G243" i="82" s="1"/>
  <c r="J243" i="82" s="1"/>
  <c r="E243" i="83" s="1"/>
  <c r="G243" i="83" s="1"/>
  <c r="J243" i="83" s="1"/>
  <c r="E243" i="84" s="1"/>
  <c r="G243" i="84" s="1"/>
  <c r="J243" i="84" s="1"/>
  <c r="E243" i="85" s="1"/>
  <c r="G243" i="85" s="1"/>
  <c r="J243" i="85" s="1"/>
  <c r="E243" i="86" s="1"/>
  <c r="G243" i="86" s="1"/>
  <c r="J243" i="86" s="1"/>
  <c r="E243" i="87" s="1"/>
  <c r="G243" i="87" s="1"/>
  <c r="J243" i="87" s="1"/>
  <c r="E243" i="88" s="1"/>
  <c r="G243" i="88" s="1"/>
  <c r="J243" i="88" s="1"/>
  <c r="E243" i="89" s="1"/>
  <c r="G243" i="89" s="1"/>
  <c r="J243" i="89" s="1"/>
  <c r="E243" i="90" s="1"/>
  <c r="G243" i="90" s="1"/>
  <c r="J243" i="90" s="1"/>
  <c r="E243" i="91" s="1"/>
  <c r="G243" i="91" s="1"/>
  <c r="J243" i="91" s="1"/>
  <c r="E243" i="92" s="1"/>
  <c r="G243" i="92" s="1"/>
  <c r="J243" i="92" s="1"/>
  <c r="E243" i="93" s="1"/>
  <c r="G243" i="93" s="1"/>
  <c r="J243" i="93" s="1"/>
  <c r="E243" i="94" s="1"/>
  <c r="G243" i="94" s="1"/>
  <c r="J243" i="94" s="1"/>
  <c r="E243" i="95" s="1"/>
  <c r="G243" i="95" s="1"/>
  <c r="J243" i="95" s="1"/>
  <c r="E243" i="96" s="1"/>
  <c r="G243" i="96" s="1"/>
  <c r="J243" i="96" s="1"/>
  <c r="E243" i="97" s="1"/>
  <c r="G243" i="97" s="1"/>
  <c r="J243" i="97" s="1"/>
  <c r="E243" i="98" s="1"/>
  <c r="G243" i="98" s="1"/>
  <c r="J243" i="98" s="1"/>
  <c r="E243" i="99" s="1"/>
  <c r="G243" i="99" s="1"/>
  <c r="J243" i="99" s="1"/>
  <c r="E243" i="100" s="1"/>
  <c r="G243" i="100" s="1"/>
  <c r="J243" i="100" s="1"/>
  <c r="E243" i="101" s="1"/>
  <c r="G243" i="101" s="1"/>
  <c r="J243" i="101" s="1"/>
  <c r="E243" i="102" s="1"/>
  <c r="G243" i="102" s="1"/>
  <c r="J243" i="102" s="1"/>
  <c r="E243" i="103" s="1"/>
  <c r="G243" i="103" s="1"/>
  <c r="J243" i="103" s="1"/>
  <c r="E243" i="104" s="1"/>
  <c r="G243" i="104" s="1"/>
  <c r="J243" i="104" s="1"/>
  <c r="E243" i="105" s="1"/>
  <c r="G243" i="105" s="1"/>
  <c r="J243" i="105" s="1"/>
  <c r="E243" i="106" s="1"/>
  <c r="G243" i="106" s="1"/>
  <c r="J243" i="106" s="1"/>
  <c r="E243" i="107" s="1"/>
  <c r="G243" i="107" s="1"/>
  <c r="J243" i="107" s="1"/>
  <c r="P242" i="8"/>
  <c r="P243" i="8"/>
  <c r="P244" i="8"/>
  <c r="P245" i="8"/>
  <c r="P246" i="8"/>
  <c r="P247" i="8"/>
  <c r="P249" i="8"/>
  <c r="P250" i="8"/>
  <c r="P251" i="8"/>
  <c r="P253" i="8"/>
  <c r="J250" i="74"/>
  <c r="G249" i="74"/>
  <c r="G248" i="74"/>
  <c r="J248" i="74" s="1"/>
  <c r="G247" i="74"/>
  <c r="J247" i="74" s="1"/>
  <c r="G246" i="74"/>
  <c r="J246" i="74" s="1"/>
  <c r="G245" i="74"/>
  <c r="J245" i="74" s="1"/>
  <c r="G244" i="74"/>
  <c r="J244" i="74" s="1"/>
  <c r="G243" i="74"/>
  <c r="J243" i="74" s="1"/>
  <c r="P94" i="101"/>
  <c r="M94" i="103"/>
  <c r="P94" i="103" s="1"/>
  <c r="P252" i="8"/>
  <c r="F269" i="8"/>
  <c r="H269" i="8"/>
  <c r="I269" i="8"/>
  <c r="K269" i="8"/>
  <c r="P269" i="8" s="1"/>
  <c r="R257" i="85"/>
  <c r="R257" i="87"/>
  <c r="P257" i="103"/>
  <c r="R88" i="74"/>
  <c r="M88" i="74"/>
  <c r="P88" i="74" s="1"/>
  <c r="G88" i="74"/>
  <c r="J88" i="74" s="1"/>
  <c r="R88" i="77"/>
  <c r="M88" i="77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52" i="74"/>
  <c r="P252" i="74"/>
  <c r="R251" i="74"/>
  <c r="M251" i="74"/>
  <c r="P251" i="74" s="1"/>
  <c r="R250" i="74"/>
  <c r="M250" i="74"/>
  <c r="P250" i="74" s="1"/>
  <c r="R249" i="74"/>
  <c r="M249" i="74"/>
  <c r="P249" i="74" s="1"/>
  <c r="R253" i="77"/>
  <c r="R252" i="77"/>
  <c r="R251" i="77"/>
  <c r="M251" i="77"/>
  <c r="R250" i="77"/>
  <c r="M250" i="77"/>
  <c r="R249" i="77"/>
  <c r="M249" i="77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P253" i="79"/>
  <c r="R252" i="79"/>
  <c r="P252" i="79"/>
  <c r="R251" i="79"/>
  <c r="P251" i="79"/>
  <c r="R250" i="79"/>
  <c r="P250" i="79"/>
  <c r="R249" i="79"/>
  <c r="P249" i="79"/>
  <c r="R253" i="80"/>
  <c r="P253" i="80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P253" i="82"/>
  <c r="R252" i="82"/>
  <c r="P252" i="82"/>
  <c r="R251" i="82"/>
  <c r="P251" i="82"/>
  <c r="R250" i="82"/>
  <c r="M250" i="82"/>
  <c r="P250" i="82" s="1"/>
  <c r="R249" i="82"/>
  <c r="M249" i="82"/>
  <c r="P249" i="82" s="1"/>
  <c r="R253" i="83"/>
  <c r="R252" i="83"/>
  <c r="P252" i="83"/>
  <c r="R251" i="83"/>
  <c r="M251" i="83"/>
  <c r="R250" i="83"/>
  <c r="M250" i="83"/>
  <c r="R249" i="83"/>
  <c r="M249" i="83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R252" i="95"/>
  <c r="P252" i="95"/>
  <c r="R251" i="95"/>
  <c r="R250" i="95"/>
  <c r="R249" i="95"/>
  <c r="P249" i="95"/>
  <c r="R253" i="96"/>
  <c r="R252" i="96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R252" i="99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P253" i="10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M253" i="102"/>
  <c r="P253" i="102" s="1"/>
  <c r="M252" i="102"/>
  <c r="P252" i="102" s="1"/>
  <c r="M251" i="102"/>
  <c r="P251" i="102" s="1"/>
  <c r="M250" i="102"/>
  <c r="P250" i="102" s="1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G242" i="74"/>
  <c r="J242" i="74" s="1"/>
  <c r="R246" i="77"/>
  <c r="M246" i="77"/>
  <c r="R245" i="77"/>
  <c r="M245" i="77"/>
  <c r="R244" i="77"/>
  <c r="M244" i="77"/>
  <c r="R243" i="77"/>
  <c r="M243" i="77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R245" i="83"/>
  <c r="M245" i="83"/>
  <c r="R244" i="83"/>
  <c r="M244" i="83"/>
  <c r="R243" i="83"/>
  <c r="M243" i="83"/>
  <c r="R242" i="83"/>
  <c r="M242" i="83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P246" i="95"/>
  <c r="R245" i="95"/>
  <c r="R244" i="95"/>
  <c r="R243" i="95"/>
  <c r="P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R247" i="74"/>
  <c r="M247" i="74"/>
  <c r="P247" i="74" s="1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M247" i="77"/>
  <c r="R241" i="77"/>
  <c r="M241" i="77"/>
  <c r="R240" i="77"/>
  <c r="M240" i="77"/>
  <c r="R239" i="77"/>
  <c r="M239" i="77"/>
  <c r="R238" i="77"/>
  <c r="M238" i="77"/>
  <c r="R237" i="77"/>
  <c r="M237" i="77"/>
  <c r="R236" i="77"/>
  <c r="M236" i="77"/>
  <c r="R235" i="77"/>
  <c r="M235" i="77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P247" i="79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R241" i="83"/>
  <c r="M241" i="83"/>
  <c r="R240" i="83"/>
  <c r="M240" i="83"/>
  <c r="R239" i="83"/>
  <c r="M239" i="83"/>
  <c r="R238" i="83"/>
  <c r="M238" i="83"/>
  <c r="R237" i="83"/>
  <c r="M237" i="83"/>
  <c r="R236" i="83"/>
  <c r="M236" i="83"/>
  <c r="R235" i="83"/>
  <c r="M235" i="83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P241" i="95"/>
  <c r="R240" i="95"/>
  <c r="P240" i="95"/>
  <c r="R239" i="95"/>
  <c r="R238" i="95"/>
  <c r="P238" i="95"/>
  <c r="R237" i="95"/>
  <c r="R236" i="95"/>
  <c r="R235" i="95"/>
  <c r="P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1" i="8"/>
  <c r="P240" i="8"/>
  <c r="P239" i="8"/>
  <c r="P238" i="8"/>
  <c r="P237" i="8"/>
  <c r="P236" i="8"/>
  <c r="P235" i="8"/>
  <c r="R267" i="74"/>
  <c r="M267" i="74"/>
  <c r="P267" i="74" s="1"/>
  <c r="G267" i="74"/>
  <c r="J267" i="74" s="1"/>
  <c r="E269" i="77" s="1"/>
  <c r="R269" i="77"/>
  <c r="M269" i="77"/>
  <c r="R268" i="78"/>
  <c r="M268" i="78"/>
  <c r="R266" i="79"/>
  <c r="M266" i="79"/>
  <c r="P266" i="79" s="1"/>
  <c r="R269" i="80"/>
  <c r="M269" i="80"/>
  <c r="P269" i="80" s="1"/>
  <c r="R268" i="81"/>
  <c r="M268" i="81"/>
  <c r="P268" i="81" s="1"/>
  <c r="R268" i="82"/>
  <c r="M268" i="82"/>
  <c r="P268" i="82" s="1"/>
  <c r="R269" i="83"/>
  <c r="M269" i="83"/>
  <c r="P269" i="83" s="1"/>
  <c r="R269" i="84"/>
  <c r="M269" i="84"/>
  <c r="P269" i="84" s="1"/>
  <c r="R269" i="85"/>
  <c r="M269" i="85"/>
  <c r="P269" i="85" s="1"/>
  <c r="R267" i="86"/>
  <c r="M267" i="86"/>
  <c r="P267" i="86" s="1"/>
  <c r="R268" i="88"/>
  <c r="M268" i="88"/>
  <c r="P268" i="88" s="1"/>
  <c r="R268" i="89"/>
  <c r="M268" i="89"/>
  <c r="P268" i="89" s="1"/>
  <c r="R268" i="90"/>
  <c r="M268" i="90"/>
  <c r="P268" i="90" s="1"/>
  <c r="R268" i="91"/>
  <c r="M268" i="91"/>
  <c r="P268" i="91" s="1"/>
  <c r="R269" i="92"/>
  <c r="M269" i="92"/>
  <c r="P269" i="92" s="1"/>
  <c r="R269" i="93"/>
  <c r="M269" i="93"/>
  <c r="P269" i="93" s="1"/>
  <c r="R268" i="94"/>
  <c r="M268" i="94"/>
  <c r="P268" i="94" s="1"/>
  <c r="R269" i="95"/>
  <c r="M269" i="95"/>
  <c r="P269" i="95" s="1"/>
  <c r="R269" i="96"/>
  <c r="M269" i="96"/>
  <c r="P269" i="96" s="1"/>
  <c r="R268" i="97"/>
  <c r="M268" i="97"/>
  <c r="P268" i="97" s="1"/>
  <c r="R269" i="98"/>
  <c r="M269" i="98"/>
  <c r="P269" i="98" s="1"/>
  <c r="R268" i="99"/>
  <c r="M268" i="99"/>
  <c r="P268" i="99" s="1"/>
  <c r="R268" i="100"/>
  <c r="M268" i="100"/>
  <c r="P268" i="100" s="1"/>
  <c r="R269" i="101"/>
  <c r="M269" i="101"/>
  <c r="P269" i="101" s="1"/>
  <c r="G269" i="101"/>
  <c r="J269" i="101" s="1"/>
  <c r="M267" i="102"/>
  <c r="P267" i="102" s="1"/>
  <c r="R268" i="103"/>
  <c r="M268" i="103"/>
  <c r="P268" i="103" s="1"/>
  <c r="R269" i="104"/>
  <c r="M269" i="104"/>
  <c r="P269" i="104" s="1"/>
  <c r="R269" i="105"/>
  <c r="M269" i="105"/>
  <c r="P269" i="105" s="1"/>
  <c r="R268" i="107"/>
  <c r="M268" i="107"/>
  <c r="P268" i="107" s="1"/>
  <c r="R174" i="74"/>
  <c r="M174" i="74"/>
  <c r="P174" i="74" s="1"/>
  <c r="G174" i="74"/>
  <c r="J174" i="74" s="1"/>
  <c r="R174" i="77"/>
  <c r="M174" i="77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R102" i="77"/>
  <c r="M102" i="77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M94" i="8" l="1"/>
  <c r="M253" i="8"/>
  <c r="M252" i="8"/>
  <c r="P238" i="83"/>
  <c r="M238" i="8"/>
  <c r="P247" i="83"/>
  <c r="M247" i="8"/>
  <c r="P242" i="83"/>
  <c r="M242" i="8"/>
  <c r="P246" i="83"/>
  <c r="M246" i="8"/>
  <c r="P251" i="83"/>
  <c r="M251" i="8"/>
  <c r="P87" i="83"/>
  <c r="M87" i="8"/>
  <c r="P102" i="83"/>
  <c r="M102" i="8"/>
  <c r="P235" i="83"/>
  <c r="M235" i="8"/>
  <c r="P239" i="83"/>
  <c r="M239" i="8"/>
  <c r="P243" i="83"/>
  <c r="M243" i="8"/>
  <c r="P88" i="83"/>
  <c r="M88" i="8"/>
  <c r="P174" i="83"/>
  <c r="M174" i="8"/>
  <c r="P236" i="83"/>
  <c r="M236" i="8"/>
  <c r="P240" i="83"/>
  <c r="M240" i="8"/>
  <c r="P244" i="83"/>
  <c r="M244" i="8"/>
  <c r="P249" i="83"/>
  <c r="M249" i="8"/>
  <c r="P237" i="83"/>
  <c r="M237" i="8"/>
  <c r="P241" i="83"/>
  <c r="M241" i="8"/>
  <c r="P245" i="83"/>
  <c r="M245" i="8"/>
  <c r="P250" i="83"/>
  <c r="M250" i="8"/>
  <c r="P268" i="78"/>
  <c r="G88" i="77"/>
  <c r="J88" i="77" s="1"/>
  <c r="E88" i="78" s="1"/>
  <c r="P102" i="77"/>
  <c r="P243" i="77"/>
  <c r="P88" i="77"/>
  <c r="P244" i="77"/>
  <c r="P247" i="77"/>
  <c r="P250" i="77"/>
  <c r="P235" i="77"/>
  <c r="P239" i="77"/>
  <c r="P251" i="77"/>
  <c r="P269" i="77"/>
  <c r="P245" i="77"/>
  <c r="P174" i="77"/>
  <c r="P236" i="77"/>
  <c r="P240" i="77"/>
  <c r="P246" i="77"/>
  <c r="P237" i="77"/>
  <c r="P241" i="77"/>
  <c r="P249" i="77"/>
  <c r="G269" i="8"/>
  <c r="J269" i="8"/>
  <c r="P237" i="82"/>
  <c r="P87" i="77"/>
  <c r="P241" i="78"/>
  <c r="P242" i="77"/>
  <c r="P238" i="77"/>
  <c r="G242" i="77"/>
  <c r="J242" i="77" s="1"/>
  <c r="E242" i="78" s="1"/>
  <c r="P247" i="80"/>
  <c r="N276" i="78" l="1"/>
  <c r="N277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J266" i="74"/>
  <c r="G173" i="74"/>
  <c r="J173" i="74" s="1"/>
  <c r="G82" i="74"/>
  <c r="J82" i="74" s="1"/>
  <c r="G103" i="74"/>
  <c r="J103" i="74" s="1"/>
  <c r="G104" i="74"/>
  <c r="J104" i="74" s="1"/>
  <c r="AA36" i="8"/>
  <c r="N276" i="107"/>
  <c r="N273" i="107"/>
  <c r="M270" i="107"/>
  <c r="N273" i="106"/>
  <c r="M270" i="106"/>
  <c r="N277" i="105"/>
  <c r="N274" i="105"/>
  <c r="M271" i="105"/>
  <c r="N277" i="104"/>
  <c r="N274" i="104"/>
  <c r="M271" i="104"/>
  <c r="N276" i="103"/>
  <c r="N273" i="103"/>
  <c r="M270" i="103"/>
  <c r="N275" i="102"/>
  <c r="N272" i="102"/>
  <c r="M269" i="102"/>
  <c r="N277" i="101"/>
  <c r="N274" i="101"/>
  <c r="M271" i="101"/>
  <c r="N276" i="100"/>
  <c r="N273" i="100"/>
  <c r="M270" i="100"/>
  <c r="N276" i="99"/>
  <c r="N273" i="99"/>
  <c r="M270" i="99"/>
  <c r="N277" i="98"/>
  <c r="N274" i="98"/>
  <c r="M271" i="98"/>
  <c r="N276" i="97"/>
  <c r="N273" i="97"/>
  <c r="M270" i="97"/>
  <c r="N277" i="96"/>
  <c r="N274" i="96"/>
  <c r="M271" i="96"/>
  <c r="N277" i="95"/>
  <c r="N274" i="95"/>
  <c r="M271" i="95"/>
  <c r="N276" i="94"/>
  <c r="N273" i="94"/>
  <c r="M270" i="94"/>
  <c r="N277" i="93"/>
  <c r="N274" i="93"/>
  <c r="M271" i="93"/>
  <c r="N277" i="92"/>
  <c r="N274" i="92"/>
  <c r="W20" i="8" s="1"/>
  <c r="AB20" i="8" s="1"/>
  <c r="M271" i="92"/>
  <c r="N276" i="91"/>
  <c r="N273" i="91"/>
  <c r="M270" i="91"/>
  <c r="N276" i="90"/>
  <c r="N273" i="90"/>
  <c r="M270" i="90"/>
  <c r="N276" i="89"/>
  <c r="N273" i="89"/>
  <c r="M270" i="89"/>
  <c r="N276" i="88"/>
  <c r="N273" i="88"/>
  <c r="M270" i="88"/>
  <c r="N277" i="87"/>
  <c r="N274" i="87"/>
  <c r="M271" i="87"/>
  <c r="N275" i="86"/>
  <c r="N272" i="86"/>
  <c r="M269" i="86"/>
  <c r="N277" i="85"/>
  <c r="N274" i="85"/>
  <c r="M271" i="85"/>
  <c r="N277" i="84"/>
  <c r="N274" i="84"/>
  <c r="M271" i="84"/>
  <c r="N277" i="83"/>
  <c r="N274" i="83"/>
  <c r="W11" i="8" s="1"/>
  <c r="M271" i="83"/>
  <c r="N276" i="82"/>
  <c r="N273" i="82"/>
  <c r="M270" i="82"/>
  <c r="N276" i="81"/>
  <c r="N273" i="81"/>
  <c r="M270" i="81"/>
  <c r="N277" i="80"/>
  <c r="N274" i="80"/>
  <c r="M271" i="80"/>
  <c r="N274" i="79"/>
  <c r="N271" i="79"/>
  <c r="M268" i="79"/>
  <c r="N273" i="78"/>
  <c r="M270" i="78"/>
  <c r="N274" i="77"/>
  <c r="M27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P254" i="107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67" i="106"/>
  <c r="P267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6" i="104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P267" i="103"/>
  <c r="P256" i="103"/>
  <c r="P255" i="103"/>
  <c r="P254" i="103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P256" i="102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P268" i="101"/>
  <c r="P255" i="101"/>
  <c r="P254" i="10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67" i="99"/>
  <c r="P267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68" i="98"/>
  <c r="P268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67" i="97"/>
  <c r="P267" i="97" s="1"/>
  <c r="M254" i="97"/>
  <c r="P254" i="97" s="1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P268" i="96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56" i="95"/>
  <c r="P255" i="95"/>
  <c r="P25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68" i="93"/>
  <c r="P268" i="93" s="1"/>
  <c r="P255" i="93"/>
  <c r="P254" i="93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P255" i="92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P267" i="9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P255" i="89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67" i="88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P255" i="87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P266" i="86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P256" i="85"/>
  <c r="P255" i="85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68" i="84"/>
  <c r="P268" i="84" s="1"/>
  <c r="M256" i="84"/>
  <c r="M255" i="84"/>
  <c r="M254" i="84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M207" i="83"/>
  <c r="M189" i="83"/>
  <c r="M188" i="83"/>
  <c r="M187" i="83"/>
  <c r="M105" i="83"/>
  <c r="M104" i="83"/>
  <c r="M103" i="83"/>
  <c r="M82" i="83"/>
  <c r="M173" i="83"/>
  <c r="M248" i="83"/>
  <c r="M234" i="83"/>
  <c r="M233" i="83"/>
  <c r="M232" i="83"/>
  <c r="M231" i="83"/>
  <c r="M230" i="83"/>
  <c r="M229" i="83"/>
  <c r="M228" i="83"/>
  <c r="M227" i="83"/>
  <c r="M226" i="83"/>
  <c r="M225" i="83"/>
  <c r="M224" i="83"/>
  <c r="M223" i="83"/>
  <c r="M222" i="83"/>
  <c r="M221" i="83"/>
  <c r="M220" i="83"/>
  <c r="M219" i="83"/>
  <c r="M218" i="83"/>
  <c r="M217" i="83"/>
  <c r="M216" i="83"/>
  <c r="M215" i="83"/>
  <c r="M214" i="83"/>
  <c r="M213" i="83"/>
  <c r="M212" i="83"/>
  <c r="M211" i="83"/>
  <c r="M210" i="83"/>
  <c r="M209" i="83"/>
  <c r="M208" i="83"/>
  <c r="M206" i="83"/>
  <c r="M205" i="83"/>
  <c r="M204" i="83"/>
  <c r="M203" i="83"/>
  <c r="M202" i="83"/>
  <c r="M201" i="83"/>
  <c r="M200" i="83"/>
  <c r="M199" i="83"/>
  <c r="M198" i="83"/>
  <c r="M197" i="83"/>
  <c r="M196" i="83"/>
  <c r="M195" i="83"/>
  <c r="M194" i="83"/>
  <c r="M193" i="83"/>
  <c r="M192" i="83"/>
  <c r="M191" i="83"/>
  <c r="M190" i="83"/>
  <c r="M186" i="83"/>
  <c r="M185" i="83"/>
  <c r="M184" i="83"/>
  <c r="M183" i="83"/>
  <c r="M182" i="83"/>
  <c r="M181" i="83"/>
  <c r="M180" i="83"/>
  <c r="M179" i="83"/>
  <c r="M178" i="83"/>
  <c r="M177" i="83"/>
  <c r="M176" i="83"/>
  <c r="M175" i="83"/>
  <c r="M172" i="83"/>
  <c r="M171" i="83"/>
  <c r="M170" i="83"/>
  <c r="M169" i="83"/>
  <c r="M168" i="83"/>
  <c r="M167" i="83"/>
  <c r="M166" i="83"/>
  <c r="M165" i="83"/>
  <c r="M164" i="83"/>
  <c r="M163" i="83"/>
  <c r="M162" i="83"/>
  <c r="M161" i="83"/>
  <c r="M160" i="83"/>
  <c r="M159" i="83"/>
  <c r="M158" i="83"/>
  <c r="M157" i="83"/>
  <c r="M156" i="83"/>
  <c r="M155" i="83"/>
  <c r="M154" i="83"/>
  <c r="M153" i="83"/>
  <c r="M152" i="83"/>
  <c r="M151" i="83"/>
  <c r="M150" i="83"/>
  <c r="M149" i="83"/>
  <c r="M148" i="83"/>
  <c r="M147" i="83"/>
  <c r="M146" i="83"/>
  <c r="M145" i="83"/>
  <c r="M144" i="83"/>
  <c r="M143" i="83"/>
  <c r="M142" i="83"/>
  <c r="M141" i="83"/>
  <c r="M140" i="83"/>
  <c r="M139" i="83"/>
  <c r="M138" i="83"/>
  <c r="M137" i="83"/>
  <c r="M136" i="83"/>
  <c r="M135" i="83"/>
  <c r="M134" i="83"/>
  <c r="M133" i="83"/>
  <c r="M132" i="83"/>
  <c r="M131" i="83"/>
  <c r="M130" i="83"/>
  <c r="M129" i="83"/>
  <c r="M128" i="83"/>
  <c r="M127" i="83"/>
  <c r="M126" i="83"/>
  <c r="M125" i="83"/>
  <c r="M124" i="83"/>
  <c r="M123" i="83"/>
  <c r="M122" i="83"/>
  <c r="M121" i="83"/>
  <c r="M120" i="83"/>
  <c r="M119" i="83"/>
  <c r="M118" i="83"/>
  <c r="M117" i="83"/>
  <c r="M116" i="83"/>
  <c r="M115" i="83"/>
  <c r="M114" i="83"/>
  <c r="M113" i="83"/>
  <c r="M112" i="83"/>
  <c r="M111" i="83"/>
  <c r="M110" i="83"/>
  <c r="M109" i="83"/>
  <c r="M108" i="83"/>
  <c r="M107" i="83"/>
  <c r="M106" i="83"/>
  <c r="M101" i="83"/>
  <c r="M100" i="83"/>
  <c r="M99" i="83"/>
  <c r="M98" i="83"/>
  <c r="M97" i="83"/>
  <c r="M96" i="83"/>
  <c r="M95" i="83"/>
  <c r="M93" i="83"/>
  <c r="M92" i="83"/>
  <c r="M91" i="83"/>
  <c r="M90" i="83"/>
  <c r="M89" i="83"/>
  <c r="M86" i="83"/>
  <c r="M85" i="83"/>
  <c r="M84" i="83"/>
  <c r="M83" i="83"/>
  <c r="M81" i="83"/>
  <c r="M80" i="83"/>
  <c r="M79" i="83"/>
  <c r="M78" i="83"/>
  <c r="M77" i="83"/>
  <c r="M75" i="83"/>
  <c r="M74" i="83"/>
  <c r="M73" i="83"/>
  <c r="M72" i="83"/>
  <c r="M71" i="83"/>
  <c r="M70" i="83"/>
  <c r="M69" i="83"/>
  <c r="M68" i="83"/>
  <c r="M67" i="83"/>
  <c r="M66" i="83"/>
  <c r="M65" i="83"/>
  <c r="M64" i="83"/>
  <c r="M63" i="83"/>
  <c r="M62" i="83"/>
  <c r="M61" i="83"/>
  <c r="M60" i="83"/>
  <c r="M59" i="83"/>
  <c r="M58" i="83"/>
  <c r="M57" i="83"/>
  <c r="M56" i="83"/>
  <c r="M55" i="83"/>
  <c r="M54" i="83"/>
  <c r="M53" i="83"/>
  <c r="M52" i="83"/>
  <c r="M51" i="83"/>
  <c r="M50" i="83"/>
  <c r="M49" i="83"/>
  <c r="M48" i="83"/>
  <c r="M47" i="83"/>
  <c r="M46" i="83"/>
  <c r="M45" i="83"/>
  <c r="M44" i="83"/>
  <c r="M43" i="83"/>
  <c r="M42" i="83"/>
  <c r="M41" i="83"/>
  <c r="M40" i="83"/>
  <c r="M39" i="83"/>
  <c r="M38" i="83"/>
  <c r="M37" i="83"/>
  <c r="M36" i="83"/>
  <c r="M35" i="83"/>
  <c r="M34" i="83"/>
  <c r="M33" i="83"/>
  <c r="P33" i="83" s="1"/>
  <c r="M32" i="83"/>
  <c r="M31" i="83"/>
  <c r="M30" i="83"/>
  <c r="M29" i="83"/>
  <c r="M28" i="83"/>
  <c r="M27" i="83"/>
  <c r="M26" i="83"/>
  <c r="M18" i="83"/>
  <c r="M17" i="83"/>
  <c r="M16" i="83"/>
  <c r="M15" i="83"/>
  <c r="M14" i="83"/>
  <c r="M13" i="83"/>
  <c r="M12" i="83"/>
  <c r="M11" i="83"/>
  <c r="M10" i="83"/>
  <c r="M9" i="83"/>
  <c r="M8" i="83"/>
  <c r="M7" i="83"/>
  <c r="M6" i="83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P255" i="82"/>
  <c r="P254" i="82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P256" i="8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P256" i="80"/>
  <c r="P255" i="80"/>
  <c r="P254" i="80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P37" i="80"/>
  <c r="P36" i="80"/>
  <c r="P35" i="80"/>
  <c r="P34" i="80"/>
  <c r="P33" i="80"/>
  <c r="P32" i="80"/>
  <c r="P31" i="80"/>
  <c r="P30" i="80"/>
  <c r="P29" i="80"/>
  <c r="P28" i="80"/>
  <c r="P27" i="80"/>
  <c r="P26" i="80"/>
  <c r="P18" i="80"/>
  <c r="P17" i="80"/>
  <c r="P16" i="80"/>
  <c r="P15" i="80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P255" i="79"/>
  <c r="P254" i="79"/>
  <c r="P248" i="79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P33" i="79"/>
  <c r="P32" i="79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67" i="78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256" i="104" l="1"/>
  <c r="M256" i="8"/>
  <c r="P267" i="88"/>
  <c r="M267" i="8"/>
  <c r="P254" i="84"/>
  <c r="P255" i="84"/>
  <c r="M255" i="8"/>
  <c r="P256" i="84"/>
  <c r="P9" i="83"/>
  <c r="M9" i="8"/>
  <c r="P56" i="83"/>
  <c r="M56" i="8"/>
  <c r="P101" i="83"/>
  <c r="M101" i="8"/>
  <c r="P145" i="83"/>
  <c r="M145" i="8"/>
  <c r="P179" i="83"/>
  <c r="M179" i="8"/>
  <c r="P231" i="83"/>
  <c r="M231" i="8"/>
  <c r="P8" i="83"/>
  <c r="M8" i="8"/>
  <c r="P16" i="83"/>
  <c r="M16" i="8"/>
  <c r="P39" i="83"/>
  <c r="M39" i="8"/>
  <c r="P47" i="83"/>
  <c r="M47" i="8"/>
  <c r="P55" i="83"/>
  <c r="M55" i="8"/>
  <c r="P63" i="83"/>
  <c r="M63" i="8"/>
  <c r="P71" i="83"/>
  <c r="M71" i="8"/>
  <c r="P80" i="83"/>
  <c r="M80" i="8"/>
  <c r="P91" i="83"/>
  <c r="M91" i="8"/>
  <c r="P100" i="83"/>
  <c r="M100" i="8"/>
  <c r="P120" i="83"/>
  <c r="M120" i="8"/>
  <c r="P128" i="83"/>
  <c r="M128" i="8"/>
  <c r="P136" i="83"/>
  <c r="M136" i="8"/>
  <c r="P144" i="83"/>
  <c r="M144" i="8"/>
  <c r="P152" i="83"/>
  <c r="M152" i="8"/>
  <c r="P160" i="83"/>
  <c r="M160" i="8"/>
  <c r="P168" i="83"/>
  <c r="M168" i="8"/>
  <c r="P178" i="83"/>
  <c r="M178" i="8"/>
  <c r="P186" i="83"/>
  <c r="M186" i="8"/>
  <c r="P197" i="83"/>
  <c r="M197" i="8"/>
  <c r="P214" i="83"/>
  <c r="M214" i="8"/>
  <c r="P222" i="83"/>
  <c r="M222" i="8"/>
  <c r="P230" i="83"/>
  <c r="M230" i="8"/>
  <c r="P103" i="83"/>
  <c r="M103" i="8"/>
  <c r="P32" i="83"/>
  <c r="M32" i="8"/>
  <c r="P72" i="83"/>
  <c r="M72" i="8"/>
  <c r="P137" i="83"/>
  <c r="M137" i="8"/>
  <c r="P161" i="83"/>
  <c r="M161" i="8"/>
  <c r="P206" i="83"/>
  <c r="M206" i="8"/>
  <c r="P10" i="83"/>
  <c r="M10" i="8"/>
  <c r="P41" i="83"/>
  <c r="M41" i="8"/>
  <c r="P57" i="83"/>
  <c r="M57" i="8"/>
  <c r="P65" i="83"/>
  <c r="M65" i="8"/>
  <c r="P73" i="83"/>
  <c r="M73" i="8"/>
  <c r="P83" i="83"/>
  <c r="M83" i="8"/>
  <c r="P93" i="83"/>
  <c r="M93" i="8"/>
  <c r="P106" i="83"/>
  <c r="M106" i="8"/>
  <c r="P114" i="83"/>
  <c r="M114" i="8"/>
  <c r="P122" i="83"/>
  <c r="M122" i="8"/>
  <c r="P130" i="83"/>
  <c r="M130" i="8"/>
  <c r="P138" i="83"/>
  <c r="M138" i="8"/>
  <c r="P146" i="83"/>
  <c r="M146" i="8"/>
  <c r="P154" i="83"/>
  <c r="M154" i="8"/>
  <c r="P162" i="83"/>
  <c r="M162" i="8"/>
  <c r="P170" i="83"/>
  <c r="M170" i="8"/>
  <c r="P180" i="83"/>
  <c r="M180" i="8"/>
  <c r="P191" i="83"/>
  <c r="M191" i="8"/>
  <c r="P199" i="83"/>
  <c r="M199" i="8"/>
  <c r="P208" i="83"/>
  <c r="M208" i="8"/>
  <c r="P216" i="83"/>
  <c r="M216" i="8"/>
  <c r="P224" i="83"/>
  <c r="M224" i="8"/>
  <c r="P232" i="83"/>
  <c r="M232" i="8"/>
  <c r="P105" i="83"/>
  <c r="M105" i="8"/>
  <c r="P26" i="83"/>
  <c r="M26" i="8"/>
  <c r="P34" i="83"/>
  <c r="M34" i="8"/>
  <c r="P42" i="83"/>
  <c r="M42" i="8"/>
  <c r="P58" i="83"/>
  <c r="M58" i="8"/>
  <c r="P66" i="83"/>
  <c r="M66" i="8"/>
  <c r="P74" i="83"/>
  <c r="M74" i="8"/>
  <c r="P84" i="83"/>
  <c r="M84" i="8"/>
  <c r="P95" i="83"/>
  <c r="M95" i="8"/>
  <c r="P107" i="83"/>
  <c r="M107" i="8"/>
  <c r="P115" i="83"/>
  <c r="M115" i="8"/>
  <c r="P123" i="83"/>
  <c r="M123" i="8"/>
  <c r="P131" i="83"/>
  <c r="M131" i="8"/>
  <c r="P139" i="83"/>
  <c r="M139" i="8"/>
  <c r="P147" i="83"/>
  <c r="M147" i="8"/>
  <c r="P155" i="83"/>
  <c r="M155" i="8"/>
  <c r="P163" i="83"/>
  <c r="M163" i="8"/>
  <c r="P171" i="83"/>
  <c r="M171" i="8"/>
  <c r="P181" i="83"/>
  <c r="M181" i="8"/>
  <c r="P192" i="83"/>
  <c r="M192" i="8"/>
  <c r="P200" i="83"/>
  <c r="M200" i="8"/>
  <c r="P209" i="83"/>
  <c r="M209" i="8"/>
  <c r="P217" i="83"/>
  <c r="M217" i="8"/>
  <c r="P225" i="83"/>
  <c r="M225" i="8"/>
  <c r="P233" i="83"/>
  <c r="M233" i="8"/>
  <c r="P187" i="83"/>
  <c r="M187" i="8"/>
  <c r="P81" i="83"/>
  <c r="M81" i="8"/>
  <c r="P129" i="83"/>
  <c r="M129" i="8"/>
  <c r="P169" i="83"/>
  <c r="M169" i="8"/>
  <c r="P104" i="83"/>
  <c r="M104" i="8"/>
  <c r="P12" i="83"/>
  <c r="M12" i="8"/>
  <c r="P27" i="83"/>
  <c r="M27" i="8"/>
  <c r="P43" i="83"/>
  <c r="M43" i="8"/>
  <c r="P51" i="83"/>
  <c r="M51" i="8"/>
  <c r="P59" i="83"/>
  <c r="M59" i="8"/>
  <c r="P67" i="83"/>
  <c r="M67" i="8"/>
  <c r="P75" i="83"/>
  <c r="M75" i="8"/>
  <c r="P85" i="83"/>
  <c r="M85" i="8"/>
  <c r="P96" i="83"/>
  <c r="M96" i="8"/>
  <c r="P108" i="83"/>
  <c r="M108" i="8"/>
  <c r="P124" i="83"/>
  <c r="M124" i="8"/>
  <c r="P132" i="83"/>
  <c r="M132" i="8"/>
  <c r="P140" i="83"/>
  <c r="M140" i="8"/>
  <c r="P148" i="83"/>
  <c r="M148" i="8"/>
  <c r="P156" i="83"/>
  <c r="M156" i="8"/>
  <c r="P164" i="83"/>
  <c r="M164" i="8"/>
  <c r="P172" i="83"/>
  <c r="M172" i="8"/>
  <c r="P182" i="83"/>
  <c r="M182" i="8"/>
  <c r="P193" i="83"/>
  <c r="M193" i="8"/>
  <c r="P201" i="83"/>
  <c r="M201" i="8"/>
  <c r="P210" i="83"/>
  <c r="M210" i="8"/>
  <c r="P218" i="83"/>
  <c r="M218" i="8"/>
  <c r="P226" i="83"/>
  <c r="M226" i="8"/>
  <c r="P234" i="83"/>
  <c r="M234" i="8"/>
  <c r="P188" i="83"/>
  <c r="M188" i="8"/>
  <c r="P92" i="83"/>
  <c r="M92" i="8"/>
  <c r="P198" i="83"/>
  <c r="M198" i="8"/>
  <c r="P13" i="83"/>
  <c r="M13" i="8"/>
  <c r="P36" i="83"/>
  <c r="M36" i="8"/>
  <c r="P44" i="83"/>
  <c r="M44" i="8"/>
  <c r="P52" i="83"/>
  <c r="M52" i="8"/>
  <c r="P60" i="83"/>
  <c r="M60" i="8"/>
  <c r="P68" i="83"/>
  <c r="M68" i="8"/>
  <c r="P77" i="83"/>
  <c r="M77" i="8"/>
  <c r="P86" i="83"/>
  <c r="M86" i="8"/>
  <c r="P97" i="83"/>
  <c r="M97" i="8"/>
  <c r="P109" i="83"/>
  <c r="M109" i="8"/>
  <c r="P117" i="83"/>
  <c r="M117" i="8"/>
  <c r="P125" i="83"/>
  <c r="M125" i="8"/>
  <c r="P133" i="83"/>
  <c r="M133" i="8"/>
  <c r="P141" i="83"/>
  <c r="M141" i="8"/>
  <c r="P149" i="83"/>
  <c r="M149" i="8"/>
  <c r="P157" i="83"/>
  <c r="M157" i="8"/>
  <c r="P165" i="83"/>
  <c r="M165" i="8"/>
  <c r="P175" i="83"/>
  <c r="M175" i="8"/>
  <c r="P183" i="83"/>
  <c r="M183" i="8"/>
  <c r="P202" i="83"/>
  <c r="M202" i="8"/>
  <c r="P211" i="83"/>
  <c r="M211" i="8"/>
  <c r="P219" i="83"/>
  <c r="M219" i="8"/>
  <c r="P227" i="83"/>
  <c r="M227" i="8"/>
  <c r="P248" i="83"/>
  <c r="M248" i="8"/>
  <c r="P189" i="83"/>
  <c r="M189" i="8"/>
  <c r="P17" i="83"/>
  <c r="M17" i="8"/>
  <c r="P64" i="83"/>
  <c r="M64" i="8"/>
  <c r="P113" i="83"/>
  <c r="M113" i="8"/>
  <c r="P153" i="83"/>
  <c r="M153" i="8"/>
  <c r="P190" i="83"/>
  <c r="M190" i="8"/>
  <c r="P223" i="83"/>
  <c r="M223" i="8"/>
  <c r="P14" i="83"/>
  <c r="M14" i="8"/>
  <c r="P29" i="83"/>
  <c r="M29" i="8"/>
  <c r="P37" i="83"/>
  <c r="M37" i="8"/>
  <c r="P45" i="83"/>
  <c r="M45" i="8"/>
  <c r="P53" i="83"/>
  <c r="M53" i="8"/>
  <c r="P61" i="83"/>
  <c r="M61" i="8"/>
  <c r="P69" i="83"/>
  <c r="M69" i="8"/>
  <c r="P78" i="83"/>
  <c r="M78" i="8"/>
  <c r="P89" i="83"/>
  <c r="M89" i="8"/>
  <c r="P98" i="83"/>
  <c r="M98" i="8"/>
  <c r="P110" i="83"/>
  <c r="M110" i="8"/>
  <c r="P118" i="83"/>
  <c r="M118" i="8"/>
  <c r="P126" i="83"/>
  <c r="M126" i="8"/>
  <c r="P134" i="83"/>
  <c r="M134" i="8"/>
  <c r="P142" i="83"/>
  <c r="M142" i="8"/>
  <c r="P150" i="83"/>
  <c r="M150" i="8"/>
  <c r="P158" i="83"/>
  <c r="M158" i="8"/>
  <c r="P166" i="83"/>
  <c r="M166" i="8"/>
  <c r="P176" i="83"/>
  <c r="M176" i="8"/>
  <c r="P184" i="83"/>
  <c r="M184" i="8"/>
  <c r="P195" i="83"/>
  <c r="M195" i="8"/>
  <c r="P203" i="83"/>
  <c r="M203" i="8"/>
  <c r="P212" i="83"/>
  <c r="M212" i="8"/>
  <c r="P220" i="83"/>
  <c r="M220" i="8"/>
  <c r="P228" i="83"/>
  <c r="M228" i="8"/>
  <c r="P173" i="83"/>
  <c r="M173" i="8"/>
  <c r="P207" i="83"/>
  <c r="M207" i="8"/>
  <c r="P40" i="83"/>
  <c r="M40" i="8"/>
  <c r="P121" i="83"/>
  <c r="M121" i="8"/>
  <c r="P215" i="83"/>
  <c r="M215" i="8"/>
  <c r="P7" i="83"/>
  <c r="M7" i="8"/>
  <c r="P15" i="83"/>
  <c r="M15" i="8"/>
  <c r="P30" i="83"/>
  <c r="M30" i="8"/>
  <c r="P38" i="83"/>
  <c r="M38" i="8"/>
  <c r="P54" i="83"/>
  <c r="M54" i="8"/>
  <c r="P62" i="83"/>
  <c r="M62" i="8"/>
  <c r="P70" i="83"/>
  <c r="M70" i="8"/>
  <c r="P79" i="83"/>
  <c r="M79" i="8"/>
  <c r="P90" i="83"/>
  <c r="M90" i="8"/>
  <c r="P99" i="83"/>
  <c r="M99" i="8"/>
  <c r="P111" i="83"/>
  <c r="M111" i="8"/>
  <c r="P119" i="83"/>
  <c r="M119" i="8"/>
  <c r="P127" i="83"/>
  <c r="M127" i="8"/>
  <c r="P135" i="83"/>
  <c r="M135" i="8"/>
  <c r="P143" i="83"/>
  <c r="M143" i="8"/>
  <c r="P151" i="83"/>
  <c r="M151" i="8"/>
  <c r="P159" i="83"/>
  <c r="M159" i="8"/>
  <c r="P167" i="83"/>
  <c r="M167" i="8"/>
  <c r="P177" i="83"/>
  <c r="M177" i="8"/>
  <c r="P185" i="83"/>
  <c r="M185" i="8"/>
  <c r="P196" i="83"/>
  <c r="M196" i="8"/>
  <c r="P204" i="83"/>
  <c r="M204" i="8"/>
  <c r="P213" i="83"/>
  <c r="M213" i="8"/>
  <c r="P221" i="83"/>
  <c r="M221" i="8"/>
  <c r="P229" i="83"/>
  <c r="M229" i="8"/>
  <c r="P82" i="83"/>
  <c r="M82" i="8"/>
  <c r="P76" i="83"/>
  <c r="M76" i="8"/>
  <c r="P205" i="83"/>
  <c r="M205" i="8"/>
  <c r="P194" i="83"/>
  <c r="M194" i="8"/>
  <c r="P116" i="83"/>
  <c r="M116" i="8"/>
  <c r="P112" i="83"/>
  <c r="M112" i="8"/>
  <c r="P50" i="83"/>
  <c r="M50" i="8"/>
  <c r="P49" i="83"/>
  <c r="M49" i="8"/>
  <c r="P48" i="83"/>
  <c r="M48" i="8"/>
  <c r="P46" i="83"/>
  <c r="M46" i="8"/>
  <c r="P35" i="83"/>
  <c r="M35" i="8"/>
  <c r="P31" i="83"/>
  <c r="M31" i="8"/>
  <c r="P33" i="82"/>
  <c r="M33" i="8"/>
  <c r="P28" i="83"/>
  <c r="M28" i="8"/>
  <c r="P18" i="83"/>
  <c r="M18" i="8"/>
  <c r="P11" i="83"/>
  <c r="M11" i="8"/>
  <c r="P6" i="83"/>
  <c r="M6" i="8"/>
  <c r="E268" i="8"/>
  <c r="N271" i="106"/>
  <c r="N277" i="106" s="1"/>
  <c r="N280" i="106" s="1"/>
  <c r="N272" i="105"/>
  <c r="N278" i="105" s="1"/>
  <c r="N280" i="105" s="1"/>
  <c r="P5" i="107"/>
  <c r="N271" i="107"/>
  <c r="N277" i="107" s="1"/>
  <c r="N280" i="107" s="1"/>
  <c r="N271" i="103"/>
  <c r="N277" i="103" s="1"/>
  <c r="N279" i="103" s="1"/>
  <c r="N272" i="104"/>
  <c r="N278" i="104" s="1"/>
  <c r="N280" i="104" s="1"/>
  <c r="P5" i="102"/>
  <c r="N270" i="102"/>
  <c r="N276" i="102" s="1"/>
  <c r="N279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47" i="97"/>
  <c r="P71" i="97"/>
  <c r="P100" i="97"/>
  <c r="P128" i="97"/>
  <c r="P168" i="97"/>
  <c r="P214" i="97"/>
  <c r="P8" i="97"/>
  <c r="P32" i="97"/>
  <c r="P48" i="97"/>
  <c r="P72" i="97"/>
  <c r="P101" i="97"/>
  <c r="P121" i="97"/>
  <c r="P153" i="97"/>
  <c r="P179" i="97"/>
  <c r="P206" i="97"/>
  <c r="P12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105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187" i="97"/>
  <c r="P82" i="77"/>
  <c r="P187" i="77"/>
  <c r="P188" i="77"/>
  <c r="P104" i="77"/>
  <c r="G87" i="77"/>
  <c r="J87" i="77" s="1"/>
  <c r="G235" i="77"/>
  <c r="J235" i="77" s="1"/>
  <c r="E235" i="78" s="1"/>
  <c r="G242" i="78"/>
  <c r="J242" i="78" s="1"/>
  <c r="E242" i="79" s="1"/>
  <c r="G240" i="77"/>
  <c r="J240" i="77" s="1"/>
  <c r="E240" i="78" s="1"/>
  <c r="G241" i="77"/>
  <c r="J241" i="77" s="1"/>
  <c r="E241" i="78" s="1"/>
  <c r="G239" i="77"/>
  <c r="J239" i="77" s="1"/>
  <c r="E239" i="78" s="1"/>
  <c r="G238" i="77"/>
  <c r="J238" i="77" s="1"/>
  <c r="E238" i="78" s="1"/>
  <c r="G237" i="77"/>
  <c r="J237" i="77" s="1"/>
  <c r="E237" i="78" s="1"/>
  <c r="G236" i="77"/>
  <c r="J236" i="77" s="1"/>
  <c r="E236" i="78" s="1"/>
  <c r="G269" i="77"/>
  <c r="J269" i="77" s="1"/>
  <c r="G174" i="77"/>
  <c r="J174" i="77" s="1"/>
  <c r="E174" i="78" s="1"/>
  <c r="G102" i="77"/>
  <c r="J102" i="77" s="1"/>
  <c r="E102" i="78" s="1"/>
  <c r="P207" i="95"/>
  <c r="N272" i="95"/>
  <c r="N278" i="95" s="1"/>
  <c r="N281" i="95" s="1"/>
  <c r="P97" i="78"/>
  <c r="N271" i="82"/>
  <c r="N277" i="82" s="1"/>
  <c r="N280" i="82" s="1"/>
  <c r="N271" i="90"/>
  <c r="N277" i="90" s="1"/>
  <c r="N280" i="90" s="1"/>
  <c r="N269" i="79"/>
  <c r="N275" i="79" s="1"/>
  <c r="N278" i="79" s="1"/>
  <c r="N272" i="85"/>
  <c r="N278" i="85" s="1"/>
  <c r="N281" i="85" s="1"/>
  <c r="N272" i="93"/>
  <c r="N278" i="93" s="1"/>
  <c r="N280" i="93" s="1"/>
  <c r="N272" i="101"/>
  <c r="N278" i="101" s="1"/>
  <c r="N280" i="101" s="1"/>
  <c r="N271" i="78"/>
  <c r="N277" i="78" s="1"/>
  <c r="N280" i="78" s="1"/>
  <c r="N270" i="86"/>
  <c r="N276" i="86" s="1"/>
  <c r="N279" i="86" s="1"/>
  <c r="N271" i="89"/>
  <c r="N277" i="89" s="1"/>
  <c r="N279" i="89" s="1"/>
  <c r="N271" i="81"/>
  <c r="N277" i="81" s="1"/>
  <c r="N279" i="81" s="1"/>
  <c r="N271" i="94"/>
  <c r="N277" i="94" s="1"/>
  <c r="N279" i="94" s="1"/>
  <c r="N272" i="83"/>
  <c r="N278" i="83" s="1"/>
  <c r="N281" i="83" s="1"/>
  <c r="N271" i="91"/>
  <c r="N277" i="91" s="1"/>
  <c r="N279" i="91" s="1"/>
  <c r="N271" i="99"/>
  <c r="N277" i="99" s="1"/>
  <c r="N279" i="99" s="1"/>
  <c r="N271" i="97"/>
  <c r="N277" i="97" s="1"/>
  <c r="N280" i="97" s="1"/>
  <c r="N272" i="98"/>
  <c r="N278" i="98" s="1"/>
  <c r="N281" i="98" s="1"/>
  <c r="N272" i="80"/>
  <c r="N278" i="80" s="1"/>
  <c r="N280" i="80" s="1"/>
  <c r="N272" i="84"/>
  <c r="N278" i="84" s="1"/>
  <c r="N281" i="84" s="1"/>
  <c r="N271" i="88"/>
  <c r="N277" i="88" s="1"/>
  <c r="N279" i="88" s="1"/>
  <c r="N272" i="92"/>
  <c r="N278" i="92" s="1"/>
  <c r="N281" i="92" s="1"/>
  <c r="N272" i="96"/>
  <c r="N278" i="96" s="1"/>
  <c r="N271" i="100"/>
  <c r="N277" i="100" s="1"/>
  <c r="N280" i="100" s="1"/>
  <c r="P189" i="77"/>
  <c r="P207" i="77"/>
  <c r="P103" i="77"/>
  <c r="P105" i="77"/>
  <c r="P173" i="77"/>
  <c r="P190" i="77"/>
  <c r="P186" i="77"/>
  <c r="G88" i="78" l="1"/>
  <c r="J88" i="78" s="1"/>
  <c r="E88" i="79" s="1"/>
  <c r="E87" i="78"/>
  <c r="N280" i="103"/>
  <c r="N281" i="101"/>
  <c r="N281" i="96"/>
  <c r="N279" i="106"/>
  <c r="N281" i="93"/>
  <c r="N278" i="102"/>
  <c r="N280" i="89"/>
  <c r="N278" i="86"/>
  <c r="N281" i="105"/>
  <c r="N280" i="92"/>
  <c r="N280" i="91"/>
  <c r="N280" i="85"/>
  <c r="N280" i="83"/>
  <c r="N280" i="81"/>
  <c r="N281" i="104"/>
  <c r="N280" i="99"/>
  <c r="N277" i="79"/>
  <c r="N279" i="78"/>
  <c r="G186" i="77"/>
  <c r="J186" i="77" s="1"/>
  <c r="N280" i="96"/>
  <c r="N279" i="90"/>
  <c r="N279" i="100"/>
  <c r="N279" i="82"/>
  <c r="N280" i="95"/>
  <c r="N279" i="107"/>
  <c r="N280" i="84"/>
  <c r="N280" i="88"/>
  <c r="N280" i="94"/>
  <c r="N279" i="97"/>
  <c r="N281" i="80"/>
  <c r="N280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E186" i="78" l="1"/>
  <c r="G186" i="78" s="1"/>
  <c r="J186" i="78" s="1"/>
  <c r="E186" i="79" s="1"/>
  <c r="P135" i="77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E35" i="78" s="1"/>
  <c r="G45" i="77"/>
  <c r="J45" i="77" s="1"/>
  <c r="G60" i="77"/>
  <c r="J60" i="77" s="1"/>
  <c r="G63" i="77"/>
  <c r="J63" i="77" s="1"/>
  <c r="E63" i="78" s="1"/>
  <c r="G75" i="77"/>
  <c r="J75" i="77" s="1"/>
  <c r="G94" i="77"/>
  <c r="J94" i="77" s="1"/>
  <c r="G109" i="77"/>
  <c r="J109" i="77" s="1"/>
  <c r="E109" i="78" s="1"/>
  <c r="G114" i="77"/>
  <c r="J114" i="77" s="1"/>
  <c r="E114" i="78" s="1"/>
  <c r="G129" i="77"/>
  <c r="J129" i="77" s="1"/>
  <c r="E129" i="78" s="1"/>
  <c r="G178" i="77"/>
  <c r="J178" i="77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67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68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67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67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68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R86" i="92"/>
  <c r="R137" i="92"/>
  <c r="R176" i="92"/>
  <c r="R101" i="92"/>
  <c r="R100" i="92"/>
  <c r="R99" i="92"/>
  <c r="R90" i="92"/>
  <c r="R38" i="92"/>
  <c r="R89" i="92"/>
  <c r="R124" i="92"/>
  <c r="R76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67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67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6" i="87"/>
  <c r="R255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67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89" i="81"/>
  <c r="R124" i="81"/>
  <c r="R7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68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67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68" i="77"/>
  <c r="R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9" i="74"/>
  <c r="R60" i="74"/>
  <c r="R63" i="74"/>
  <c r="M63" i="74"/>
  <c r="P63" i="74" s="1"/>
  <c r="M169" i="74"/>
  <c r="P169" i="74" s="1"/>
  <c r="R169" i="74"/>
  <c r="E94" i="78" l="1"/>
  <c r="G94" i="78" s="1"/>
  <c r="J94" i="78" s="1"/>
  <c r="E94" i="79" s="1"/>
  <c r="G94" i="79" s="1"/>
  <c r="J94" i="79" s="1"/>
  <c r="E94" i="80" s="1"/>
  <c r="E75" i="78"/>
  <c r="G75" i="78" s="1"/>
  <c r="J75" i="78" s="1"/>
  <c r="E75" i="79" s="1"/>
  <c r="G75" i="79" s="1"/>
  <c r="J75" i="79" s="1"/>
  <c r="E75" i="80" s="1"/>
  <c r="E60" i="78"/>
  <c r="G60" i="78" s="1"/>
  <c r="J60" i="78" s="1"/>
  <c r="E60" i="79" s="1"/>
  <c r="G60" i="79" s="1"/>
  <c r="J60" i="79" s="1"/>
  <c r="E60" i="80" s="1"/>
  <c r="E178" i="78"/>
  <c r="G178" i="78" s="1"/>
  <c r="J178" i="78" s="1"/>
  <c r="E178" i="79" s="1"/>
  <c r="G178" i="79" s="1"/>
  <c r="J178" i="79" s="1"/>
  <c r="E178" i="80" s="1"/>
  <c r="E45" i="78"/>
  <c r="G45" i="78" s="1"/>
  <c r="J45" i="78" s="1"/>
  <c r="E45" i="79" s="1"/>
  <c r="G45" i="79" s="1"/>
  <c r="J45" i="79" s="1"/>
  <c r="E45" i="80" s="1"/>
  <c r="P6" i="77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E169" i="78" s="1"/>
  <c r="N272" i="77"/>
  <c r="N27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176" i="77"/>
  <c r="R269" i="78"/>
  <c r="R27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7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7" i="79"/>
  <c r="R269" i="81"/>
  <c r="R270" i="85"/>
  <c r="R269" i="97"/>
  <c r="R268" i="86"/>
  <c r="R270" i="84"/>
  <c r="R269" i="88"/>
  <c r="R269" i="90"/>
  <c r="R270" i="98"/>
  <c r="R270" i="96"/>
  <c r="R269" i="107"/>
  <c r="P8" i="8"/>
  <c r="R269" i="99"/>
  <c r="R270" i="101"/>
  <c r="R268" i="102"/>
  <c r="R269" i="100"/>
  <c r="R270" i="104"/>
  <c r="R269" i="103"/>
  <c r="R270" i="105"/>
  <c r="R269" i="106"/>
  <c r="R269" i="89"/>
  <c r="R269" i="91"/>
  <c r="R270" i="92"/>
  <c r="R270" i="93"/>
  <c r="R269" i="94"/>
  <c r="R270" i="95"/>
  <c r="R269" i="82"/>
  <c r="R270" i="83"/>
  <c r="R35" i="74"/>
  <c r="G94" i="80" l="1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E169" i="79" s="1"/>
  <c r="N281" i="77"/>
  <c r="N28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X20" i="8" s="1"/>
  <c r="Z20" i="8" s="1"/>
  <c r="AC20" i="8" s="1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E60" i="82" s="1"/>
  <c r="G129" i="80"/>
  <c r="J129" i="80" s="1"/>
  <c r="E129" i="81" s="1"/>
  <c r="G178" i="81"/>
  <c r="J178" i="81" s="1"/>
  <c r="E178" i="82" s="1"/>
  <c r="G35" i="80"/>
  <c r="J35" i="80" s="1"/>
  <c r="E35" i="81" s="1"/>
  <c r="G45" i="81"/>
  <c r="J45" i="81" s="1"/>
  <c r="E45" i="82" s="1"/>
  <c r="G114" i="80"/>
  <c r="J114" i="80" s="1"/>
  <c r="E114" i="81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G169" i="79"/>
  <c r="J169" i="79" s="1"/>
  <c r="E169" i="80" s="1"/>
  <c r="G12" i="77"/>
  <c r="J12" i="77" s="1"/>
  <c r="E12" i="78" s="1"/>
  <c r="M229" i="74"/>
  <c r="P229" i="74" s="1"/>
  <c r="R229" i="74"/>
  <c r="G63" i="81" l="1"/>
  <c r="J63" i="81" s="1"/>
  <c r="E63" i="82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G169" i="80"/>
  <c r="J169" i="80" s="1"/>
  <c r="G94" i="82"/>
  <c r="J94" i="82" s="1"/>
  <c r="G109" i="81"/>
  <c r="J109" i="81" s="1"/>
  <c r="E109" i="82" s="1"/>
  <c r="G60" i="82"/>
  <c r="J60" i="82" s="1"/>
  <c r="E60" i="83" s="1"/>
  <c r="G12" i="78"/>
  <c r="J12" i="78" s="1"/>
  <c r="E12" i="79" s="1"/>
  <c r="E75" i="83" l="1"/>
  <c r="G75" i="83" s="1"/>
  <c r="J75" i="83" s="1"/>
  <c r="E94" i="83"/>
  <c r="G94" i="83" s="1"/>
  <c r="J94" i="83" s="1"/>
  <c r="E169" i="81"/>
  <c r="G169" i="81" s="1"/>
  <c r="J169" i="81" s="1"/>
  <c r="G178" i="83"/>
  <c r="J178" i="83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G109" i="82"/>
  <c r="J109" i="82" s="1"/>
  <c r="E109" i="83" s="1"/>
  <c r="G35" i="82"/>
  <c r="J35" i="82" s="1"/>
  <c r="E35" i="83" s="1"/>
  <c r="G63" i="82"/>
  <c r="J63" i="82" s="1"/>
  <c r="E63" i="83" s="1"/>
  <c r="G12" i="79"/>
  <c r="J12" i="79" s="1"/>
  <c r="E12" i="80" s="1"/>
  <c r="R214" i="74"/>
  <c r="M214" i="74"/>
  <c r="P214" i="74" s="1"/>
  <c r="R133" i="74"/>
  <c r="M133" i="74"/>
  <c r="P133" i="74" s="1"/>
  <c r="E94" i="84" l="1"/>
  <c r="G94" i="84" s="1"/>
  <c r="J94" i="84" s="1"/>
  <c r="E94" i="85" s="1"/>
  <c r="G94" i="85" s="1"/>
  <c r="J94" i="85" s="1"/>
  <c r="E75" i="84"/>
  <c r="G75" i="84" s="1"/>
  <c r="J75" i="84" s="1"/>
  <c r="E178" i="84"/>
  <c r="G178" i="84" s="1"/>
  <c r="J178" i="84" s="1"/>
  <c r="E178" i="85" s="1"/>
  <c r="G178" i="85" s="1"/>
  <c r="J178" i="85" s="1"/>
  <c r="E60" i="84"/>
  <c r="G60" i="84" s="1"/>
  <c r="J60" i="84" s="1"/>
  <c r="E60" i="85" s="1"/>
  <c r="G60" i="85" s="1"/>
  <c r="J60" i="85" s="1"/>
  <c r="E169" i="82"/>
  <c r="G169" i="82" s="1"/>
  <c r="J169" i="82" s="1"/>
  <c r="E169" i="83" s="1"/>
  <c r="G169" i="83" s="1"/>
  <c r="J169" i="83" s="1"/>
  <c r="E169" i="84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2" i="80"/>
  <c r="J12" i="80" s="1"/>
  <c r="E12" i="81" s="1"/>
  <c r="E94" i="86" l="1"/>
  <c r="G94" i="86" s="1"/>
  <c r="J94" i="86" s="1"/>
  <c r="E178" i="86"/>
  <c r="G178" i="86" s="1"/>
  <c r="J178" i="86" s="1"/>
  <c r="E60" i="86"/>
  <c r="G60" i="86" s="1"/>
  <c r="J60" i="86" s="1"/>
  <c r="E75" i="85"/>
  <c r="G75" i="85" s="1"/>
  <c r="J75" i="85" s="1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169" i="84"/>
  <c r="J169" i="84" s="1"/>
  <c r="E169" i="85" s="1"/>
  <c r="G12" i="81"/>
  <c r="J12" i="81" s="1"/>
  <c r="E12" i="82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94" i="87" l="1"/>
  <c r="G94" i="87" s="1"/>
  <c r="J94" i="87" s="1"/>
  <c r="E178" i="87"/>
  <c r="G178" i="87" s="1"/>
  <c r="J178" i="87" s="1"/>
  <c r="E75" i="86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75" i="90" s="1"/>
  <c r="G75" i="90" s="1"/>
  <c r="J75" i="90" s="1"/>
  <c r="E75" i="91" s="1"/>
  <c r="E60" i="87"/>
  <c r="G60" i="87" s="1"/>
  <c r="J60" i="87" s="1"/>
  <c r="E109" i="85"/>
  <c r="G109" i="85" s="1"/>
  <c r="J109" i="85" s="1"/>
  <c r="E45" i="86"/>
  <c r="G45" i="86" s="1"/>
  <c r="J45" i="86" s="1"/>
  <c r="G114" i="85"/>
  <c r="J114" i="85" s="1"/>
  <c r="E114" i="85"/>
  <c r="G129" i="85"/>
  <c r="J129" i="85" s="1"/>
  <c r="G63" i="85"/>
  <c r="J63" i="85" s="1"/>
  <c r="G35" i="85"/>
  <c r="J35" i="85" s="1"/>
  <c r="E35" i="86" s="1"/>
  <c r="G169" i="85"/>
  <c r="J169" i="85" s="1"/>
  <c r="G229" i="77"/>
  <c r="J229" i="77" s="1"/>
  <c r="G12" i="82"/>
  <c r="J12" i="82" s="1"/>
  <c r="E12" i="83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178" i="88" l="1"/>
  <c r="G178" i="88" s="1"/>
  <c r="J178" i="88" s="1"/>
  <c r="E60" i="88"/>
  <c r="G60" i="88" s="1"/>
  <c r="J60" i="88" s="1"/>
  <c r="E45" i="87"/>
  <c r="G45" i="87" s="1"/>
  <c r="J45" i="87" s="1"/>
  <c r="E129" i="86"/>
  <c r="G129" i="86" s="1"/>
  <c r="J129" i="86" s="1"/>
  <c r="G63" i="86"/>
  <c r="J63" i="86" s="1"/>
  <c r="E63" i="86"/>
  <c r="E109" i="86"/>
  <c r="G109" i="86" s="1"/>
  <c r="J109" i="86" s="1"/>
  <c r="E94" i="88"/>
  <c r="G94" i="88" s="1"/>
  <c r="J94" i="88" s="1"/>
  <c r="E94" i="89" s="1"/>
  <c r="G94" i="89" s="1"/>
  <c r="J94" i="89" s="1"/>
  <c r="E94" i="90" s="1"/>
  <c r="G94" i="90" s="1"/>
  <c r="J94" i="90" s="1"/>
  <c r="E94" i="91" s="1"/>
  <c r="G94" i="91" s="1"/>
  <c r="J94" i="91" s="1"/>
  <c r="E94" i="92" s="1"/>
  <c r="G94" i="92" s="1"/>
  <c r="J94" i="92" s="1"/>
  <c r="E94" i="93" s="1"/>
  <c r="E114" i="86"/>
  <c r="G114" i="86" s="1"/>
  <c r="J114" i="86" s="1"/>
  <c r="E169" i="86"/>
  <c r="G169" i="86" s="1"/>
  <c r="J169" i="86" s="1"/>
  <c r="E169" i="87" s="1"/>
  <c r="G169" i="87" s="1"/>
  <c r="J169" i="87" s="1"/>
  <c r="E169" i="88" s="1"/>
  <c r="G237" i="78"/>
  <c r="J237" i="78" s="1"/>
  <c r="E237" i="79" s="1"/>
  <c r="E229" i="78"/>
  <c r="G229" i="78" s="1"/>
  <c r="J229" i="78" s="1"/>
  <c r="G35" i="86"/>
  <c r="J35" i="86" s="1"/>
  <c r="G75" i="91"/>
  <c r="J75" i="91" s="1"/>
  <c r="E75" i="92" s="1"/>
  <c r="G12" i="83"/>
  <c r="J12" i="83" s="1"/>
  <c r="E12" i="84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66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129" i="87" l="1"/>
  <c r="G129" i="87" s="1"/>
  <c r="J129" i="87" s="1"/>
  <c r="E45" i="88"/>
  <c r="G45" i="88" s="1"/>
  <c r="J45" i="88" s="1"/>
  <c r="E109" i="87"/>
  <c r="G109" i="87" s="1"/>
  <c r="J109" i="87" s="1"/>
  <c r="E60" i="89"/>
  <c r="G60" i="89" s="1"/>
  <c r="J60" i="89" s="1"/>
  <c r="E114" i="87"/>
  <c r="G114" i="87" s="1"/>
  <c r="J114" i="87" s="1"/>
  <c r="E35" i="87"/>
  <c r="G35" i="87" s="1"/>
  <c r="J35" i="87" s="1"/>
  <c r="E63" i="87"/>
  <c r="G63" i="87" s="1"/>
  <c r="J63" i="87" s="1"/>
  <c r="E178" i="89"/>
  <c r="G178" i="89" s="1"/>
  <c r="J178" i="89" s="1"/>
  <c r="G237" i="79"/>
  <c r="J237" i="79" s="1"/>
  <c r="E237" i="80" s="1"/>
  <c r="E229" i="79"/>
  <c r="G229" i="79" s="1"/>
  <c r="J229" i="79" s="1"/>
  <c r="G169" i="88"/>
  <c r="J169" i="88" s="1"/>
  <c r="G94" i="93"/>
  <c r="J94" i="93" s="1"/>
  <c r="E94" i="94" s="1"/>
  <c r="G75" i="92"/>
  <c r="J75" i="92" s="1"/>
  <c r="E75" i="93" s="1"/>
  <c r="G12" i="84"/>
  <c r="J12" i="84" s="1"/>
  <c r="E12" i="85" s="1"/>
  <c r="E63" i="88" l="1"/>
  <c r="G63" i="88" s="1"/>
  <c r="J63" i="88" s="1"/>
  <c r="E114" i="88"/>
  <c r="G114" i="88" s="1"/>
  <c r="J114" i="88" s="1"/>
  <c r="E178" i="90"/>
  <c r="G178" i="90" s="1"/>
  <c r="J178" i="90" s="1"/>
  <c r="E178" i="91" s="1"/>
  <c r="G178" i="91" s="1"/>
  <c r="J178" i="91" s="1"/>
  <c r="E178" i="92" s="1"/>
  <c r="G178" i="92" s="1"/>
  <c r="J178" i="92" s="1"/>
  <c r="E178" i="93" s="1"/>
  <c r="G178" i="93" s="1"/>
  <c r="J178" i="93" s="1"/>
  <c r="E178" i="94" s="1"/>
  <c r="G178" i="94" s="1"/>
  <c r="J178" i="94" s="1"/>
  <c r="E178" i="95" s="1"/>
  <c r="G178" i="95" s="1"/>
  <c r="J178" i="95" s="1"/>
  <c r="E178" i="96" s="1"/>
  <c r="E35" i="88"/>
  <c r="G35" i="88" s="1"/>
  <c r="J35" i="88" s="1"/>
  <c r="E60" i="90"/>
  <c r="G60" i="90" s="1"/>
  <c r="J60" i="90" s="1"/>
  <c r="E60" i="91" s="1"/>
  <c r="G60" i="91" s="1"/>
  <c r="J60" i="91" s="1"/>
  <c r="E60" i="92" s="1"/>
  <c r="G60" i="92" s="1"/>
  <c r="J60" i="92" s="1"/>
  <c r="E60" i="93" s="1"/>
  <c r="G60" i="93" s="1"/>
  <c r="J60" i="93" s="1"/>
  <c r="E60" i="94" s="1"/>
  <c r="G60" i="94" s="1"/>
  <c r="J60" i="94" s="1"/>
  <c r="E60" i="95" s="1"/>
  <c r="G60" i="95" s="1"/>
  <c r="J60" i="95" s="1"/>
  <c r="E60" i="96" s="1"/>
  <c r="E109" i="88"/>
  <c r="G109" i="88" s="1"/>
  <c r="J109" i="88" s="1"/>
  <c r="E45" i="89"/>
  <c r="G45" i="89" s="1"/>
  <c r="J45" i="89" s="1"/>
  <c r="E129" i="88"/>
  <c r="G129" i="88" s="1"/>
  <c r="J129" i="88" s="1"/>
  <c r="E169" i="89"/>
  <c r="G169" i="89" s="1"/>
  <c r="J169" i="89" s="1"/>
  <c r="E169" i="90" s="1"/>
  <c r="G169" i="90" s="1"/>
  <c r="J169" i="90" s="1"/>
  <c r="E169" i="91" s="1"/>
  <c r="G237" i="80"/>
  <c r="J237" i="80" s="1"/>
  <c r="E237" i="81" s="1"/>
  <c r="E229" i="80"/>
  <c r="G229" i="80" s="1"/>
  <c r="J229" i="80" s="1"/>
  <c r="E229" i="81" s="1"/>
  <c r="G94" i="94"/>
  <c r="J94" i="94" s="1"/>
  <c r="E94" i="95" s="1"/>
  <c r="G75" i="93"/>
  <c r="J75" i="93" s="1"/>
  <c r="E75" i="94" s="1"/>
  <c r="G12" i="85"/>
  <c r="J12" i="85" s="1"/>
  <c r="E12" i="86" s="1"/>
  <c r="E45" i="90" l="1"/>
  <c r="G45" i="90" s="1"/>
  <c r="J45" i="90" s="1"/>
  <c r="G129" i="89"/>
  <c r="J129" i="89" s="1"/>
  <c r="E129" i="89"/>
  <c r="E109" i="89"/>
  <c r="G109" i="89" s="1"/>
  <c r="J109" i="89" s="1"/>
  <c r="E35" i="89"/>
  <c r="G35" i="89" s="1"/>
  <c r="J35" i="89" s="1"/>
  <c r="E114" i="89"/>
  <c r="G114" i="89" s="1"/>
  <c r="J114" i="89" s="1"/>
  <c r="E63" i="89"/>
  <c r="G63" i="89" s="1"/>
  <c r="J63" i="89" s="1"/>
  <c r="G229" i="81"/>
  <c r="J229" i="81" s="1"/>
  <c r="E229" i="82" s="1"/>
  <c r="G237" i="81"/>
  <c r="J237" i="81" s="1"/>
  <c r="E237" i="82" s="1"/>
  <c r="G12" i="86"/>
  <c r="J12" i="86" s="1"/>
  <c r="G169" i="91"/>
  <c r="J169" i="91" s="1"/>
  <c r="E169" i="92" s="1"/>
  <c r="G75" i="94"/>
  <c r="J75" i="94" s="1"/>
  <c r="E75" i="95" s="1"/>
  <c r="G94" i="95"/>
  <c r="J94" i="95" s="1"/>
  <c r="E94" i="96" s="1"/>
  <c r="G178" i="96"/>
  <c r="J178" i="96" s="1"/>
  <c r="E178" i="97" s="1"/>
  <c r="G60" i="96"/>
  <c r="J60" i="96" s="1"/>
  <c r="E60" i="97" s="1"/>
  <c r="G9" i="74"/>
  <c r="J9" i="74" s="1"/>
  <c r="G11" i="74"/>
  <c r="J11" i="74" s="1"/>
  <c r="G10" i="74"/>
  <c r="J10" i="74" s="1"/>
  <c r="E35" i="90" l="1"/>
  <c r="G35" i="90" s="1"/>
  <c r="J35" i="90" s="1"/>
  <c r="E63" i="90"/>
  <c r="G63" i="90" s="1"/>
  <c r="J63" i="90" s="1"/>
  <c r="E114" i="90"/>
  <c r="G114" i="90" s="1"/>
  <c r="J114" i="90" s="1"/>
  <c r="E114" i="91" s="1"/>
  <c r="G114" i="91" s="1"/>
  <c r="J114" i="91" s="1"/>
  <c r="E114" i="92" s="1"/>
  <c r="G114" i="92" s="1"/>
  <c r="J114" i="92" s="1"/>
  <c r="E114" i="93" s="1"/>
  <c r="G114" i="93" s="1"/>
  <c r="J114" i="93" s="1"/>
  <c r="E114" i="94" s="1"/>
  <c r="G114" i="94" s="1"/>
  <c r="J114" i="94" s="1"/>
  <c r="E114" i="95" s="1"/>
  <c r="G114" i="95" s="1"/>
  <c r="J114" i="95" s="1"/>
  <c r="E114" i="96" s="1"/>
  <c r="G114" i="96" s="1"/>
  <c r="J114" i="96" s="1"/>
  <c r="E114" i="97" s="1"/>
  <c r="E109" i="90"/>
  <c r="G109" i="90" s="1"/>
  <c r="J109" i="90" s="1"/>
  <c r="E109" i="91" s="1"/>
  <c r="G109" i="91" s="1"/>
  <c r="J109" i="91" s="1"/>
  <c r="E109" i="92" s="1"/>
  <c r="G109" i="92" s="1"/>
  <c r="J109" i="92" s="1"/>
  <c r="E109" i="93" s="1"/>
  <c r="G109" i="93" s="1"/>
  <c r="J109" i="93" s="1"/>
  <c r="E109" i="94" s="1"/>
  <c r="G109" i="94" s="1"/>
  <c r="J109" i="94" s="1"/>
  <c r="E109" i="95" s="1"/>
  <c r="G109" i="95" s="1"/>
  <c r="J109" i="95" s="1"/>
  <c r="E109" i="96" s="1"/>
  <c r="G109" i="96" s="1"/>
  <c r="J109" i="96" s="1"/>
  <c r="E109" i="97" s="1"/>
  <c r="E45" i="91"/>
  <c r="G45" i="91" s="1"/>
  <c r="J45" i="91" s="1"/>
  <c r="E129" i="90"/>
  <c r="G129" i="90" s="1"/>
  <c r="J129" i="90" s="1"/>
  <c r="E12" i="87"/>
  <c r="G12" i="87" s="1"/>
  <c r="J12" i="87" s="1"/>
  <c r="E12" i="88" s="1"/>
  <c r="G12" i="88" s="1"/>
  <c r="J12" i="88" s="1"/>
  <c r="G229" i="82"/>
  <c r="J229" i="82" s="1"/>
  <c r="E229" i="83" s="1"/>
  <c r="G237" i="82"/>
  <c r="J237" i="82" s="1"/>
  <c r="E237" i="83" s="1"/>
  <c r="G11" i="77"/>
  <c r="J11" i="77" s="1"/>
  <c r="E11" i="78" s="1"/>
  <c r="G75" i="95"/>
  <c r="J75" i="95" s="1"/>
  <c r="E75" i="96" s="1"/>
  <c r="G226" i="77"/>
  <c r="J226" i="77" s="1"/>
  <c r="E226" i="78" s="1"/>
  <c r="G213" i="77"/>
  <c r="J213" i="77" s="1"/>
  <c r="G152" i="77"/>
  <c r="J152" i="77" s="1"/>
  <c r="G151" i="77"/>
  <c r="J151" i="77" s="1"/>
  <c r="E151" i="78" s="1"/>
  <c r="G206" i="77"/>
  <c r="J206" i="77" s="1"/>
  <c r="G231" i="77"/>
  <c r="J231" i="77" s="1"/>
  <c r="E231" i="78" s="1"/>
  <c r="G205" i="77"/>
  <c r="J205" i="77" s="1"/>
  <c r="G127" i="77"/>
  <c r="J127" i="77" s="1"/>
  <c r="E127" i="78" s="1"/>
  <c r="G83" i="77"/>
  <c r="J83" i="77" s="1"/>
  <c r="G60" i="97"/>
  <c r="J60" i="97" s="1"/>
  <c r="E60" i="98" s="1"/>
  <c r="G178" i="97"/>
  <c r="J178" i="97" s="1"/>
  <c r="E178" i="98" s="1"/>
  <c r="G39" i="77"/>
  <c r="J39" i="77" s="1"/>
  <c r="E39" i="78" s="1"/>
  <c r="G153" i="77"/>
  <c r="J153" i="77" s="1"/>
  <c r="G193" i="77"/>
  <c r="J193" i="77" s="1"/>
  <c r="E193" i="78" s="1"/>
  <c r="G177" i="77"/>
  <c r="J177" i="77" s="1"/>
  <c r="G208" i="77"/>
  <c r="J208" i="77" s="1"/>
  <c r="E208" i="78" s="1"/>
  <c r="G155" i="77"/>
  <c r="J155" i="77" s="1"/>
  <c r="G194" i="77"/>
  <c r="J194" i="77" s="1"/>
  <c r="E194" i="78" s="1"/>
  <c r="G94" i="96"/>
  <c r="J94" i="96" s="1"/>
  <c r="E94" i="97" s="1"/>
  <c r="G169" i="92"/>
  <c r="J169" i="92" s="1"/>
  <c r="E169" i="93" s="1"/>
  <c r="G181" i="77"/>
  <c r="J181" i="77" s="1"/>
  <c r="G84" i="77"/>
  <c r="J84" i="77" s="1"/>
  <c r="G126" i="77"/>
  <c r="J126" i="77" s="1"/>
  <c r="G125" i="77"/>
  <c r="J125" i="77" s="1"/>
  <c r="E125" i="78" s="1"/>
  <c r="G148" i="77"/>
  <c r="J148" i="77" s="1"/>
  <c r="G9" i="77"/>
  <c r="J9" i="77" s="1"/>
  <c r="E9" i="78" s="1"/>
  <c r="G10" i="77"/>
  <c r="J10" i="77" s="1"/>
  <c r="E10" i="78" s="1"/>
  <c r="E12" i="89" l="1"/>
  <c r="G12" i="89" s="1"/>
  <c r="J12" i="89" s="1"/>
  <c r="E12" i="90" s="1"/>
  <c r="G12" i="90" s="1"/>
  <c r="J12" i="90" s="1"/>
  <c r="E12" i="91" s="1"/>
  <c r="E129" i="91"/>
  <c r="G129" i="91" s="1"/>
  <c r="J129" i="91" s="1"/>
  <c r="E45" i="92"/>
  <c r="G45" i="92" s="1"/>
  <c r="J45" i="92" s="1"/>
  <c r="E45" i="93" s="1"/>
  <c r="G45" i="93" s="1"/>
  <c r="J45" i="93" s="1"/>
  <c r="E45" i="94" s="1"/>
  <c r="G45" i="94" s="1"/>
  <c r="J45" i="94" s="1"/>
  <c r="E45" i="95" s="1"/>
  <c r="G45" i="95" s="1"/>
  <c r="J45" i="95" s="1"/>
  <c r="E45" i="96" s="1"/>
  <c r="G45" i="96" s="1"/>
  <c r="J45" i="96" s="1"/>
  <c r="E45" i="97" s="1"/>
  <c r="G45" i="97" s="1"/>
  <c r="J45" i="97" s="1"/>
  <c r="E45" i="98" s="1"/>
  <c r="G45" i="98" s="1"/>
  <c r="J45" i="98" s="1"/>
  <c r="E45" i="99" s="1"/>
  <c r="G45" i="99" s="1"/>
  <c r="J45" i="99" s="1"/>
  <c r="E45" i="100" s="1"/>
  <c r="E63" i="91"/>
  <c r="G63" i="91" s="1"/>
  <c r="J63" i="91" s="1"/>
  <c r="E35" i="91"/>
  <c r="G35" i="91" s="1"/>
  <c r="J35" i="91" s="1"/>
  <c r="E213" i="78"/>
  <c r="G213" i="78" s="1"/>
  <c r="J213" i="78" s="1"/>
  <c r="E213" i="79" s="1"/>
  <c r="G213" i="79" s="1"/>
  <c r="J213" i="79" s="1"/>
  <c r="E155" i="78"/>
  <c r="G155" i="78" s="1"/>
  <c r="J155" i="78" s="1"/>
  <c r="E155" i="79" s="1"/>
  <c r="G155" i="79" s="1"/>
  <c r="J155" i="79" s="1"/>
  <c r="E126" i="78"/>
  <c r="G126" i="78" s="1"/>
  <c r="J126" i="78" s="1"/>
  <c r="E126" i="79" s="1"/>
  <c r="G126" i="79" s="1"/>
  <c r="J126" i="79" s="1"/>
  <c r="E177" i="78"/>
  <c r="G177" i="78" s="1"/>
  <c r="J177" i="78" s="1"/>
  <c r="E177" i="79" s="1"/>
  <c r="G177" i="79" s="1"/>
  <c r="J177" i="79" s="1"/>
  <c r="E205" i="78"/>
  <c r="G205" i="78" s="1"/>
  <c r="J205" i="78" s="1"/>
  <c r="E205" i="79" s="1"/>
  <c r="G205" i="79" s="1"/>
  <c r="J205" i="79" s="1"/>
  <c r="E83" i="78"/>
  <c r="G83" i="78" s="1"/>
  <c r="J83" i="78" s="1"/>
  <c r="E83" i="79" s="1"/>
  <c r="G83" i="79" s="1"/>
  <c r="J83" i="79" s="1"/>
  <c r="E148" i="78"/>
  <c r="G148" i="78" s="1"/>
  <c r="J148" i="78" s="1"/>
  <c r="E148" i="79" s="1"/>
  <c r="G148" i="79" s="1"/>
  <c r="J148" i="79" s="1"/>
  <c r="E181" i="78"/>
  <c r="G181" i="78" s="1"/>
  <c r="J181" i="78" s="1"/>
  <c r="E181" i="79" s="1"/>
  <c r="G181" i="79" s="1"/>
  <c r="J181" i="79" s="1"/>
  <c r="E153" i="78"/>
  <c r="G153" i="78" s="1"/>
  <c r="J153" i="78" s="1"/>
  <c r="E153" i="79" s="1"/>
  <c r="G153" i="79" s="1"/>
  <c r="J153" i="79" s="1"/>
  <c r="E206" i="78"/>
  <c r="G206" i="78" s="1"/>
  <c r="J206" i="78" s="1"/>
  <c r="E206" i="79" s="1"/>
  <c r="G206" i="79" s="1"/>
  <c r="J206" i="79" s="1"/>
  <c r="E84" i="78"/>
  <c r="G84" i="78" s="1"/>
  <c r="J84" i="78" s="1"/>
  <c r="E84" i="79" s="1"/>
  <c r="G84" i="79" s="1"/>
  <c r="J84" i="79" s="1"/>
  <c r="E152" i="78"/>
  <c r="G152" i="78" s="1"/>
  <c r="J152" i="78" s="1"/>
  <c r="E152" i="79" s="1"/>
  <c r="G152" i="79" s="1"/>
  <c r="J152" i="79" s="1"/>
  <c r="G231" i="78"/>
  <c r="J231" i="78" s="1"/>
  <c r="G239" i="78"/>
  <c r="J239" i="78" s="1"/>
  <c r="E239" i="79" s="1"/>
  <c r="G229" i="83"/>
  <c r="J229" i="83" s="1"/>
  <c r="E229" i="84" s="1"/>
  <c r="G237" i="83"/>
  <c r="J237" i="83" s="1"/>
  <c r="E237" i="84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E169" i="94" s="1"/>
  <c r="G114" i="97"/>
  <c r="J114" i="97" s="1"/>
  <c r="E114" i="98" s="1"/>
  <c r="G211" i="77"/>
  <c r="J211" i="77" s="1"/>
  <c r="E211" i="78" s="1"/>
  <c r="G197" i="77"/>
  <c r="J197" i="77" s="1"/>
  <c r="E197" i="78" s="1"/>
  <c r="G202" i="77"/>
  <c r="J202" i="77" s="1"/>
  <c r="E202" i="78" s="1"/>
  <c r="G232" i="77"/>
  <c r="J232" i="77" s="1"/>
  <c r="E232" i="78" s="1"/>
  <c r="G182" i="77"/>
  <c r="J182" i="77" s="1"/>
  <c r="E182" i="78" s="1"/>
  <c r="G203" i="77"/>
  <c r="J203" i="77" s="1"/>
  <c r="E203" i="78" s="1"/>
  <c r="G113" i="77"/>
  <c r="J113" i="77" s="1"/>
  <c r="E113" i="78" s="1"/>
  <c r="G196" i="77"/>
  <c r="J196" i="77" s="1"/>
  <c r="E196" i="78" s="1"/>
  <c r="G150" i="77"/>
  <c r="J150" i="77" s="1"/>
  <c r="E150" i="78" s="1"/>
  <c r="G94" i="97"/>
  <c r="J94" i="97" s="1"/>
  <c r="E94" i="98" s="1"/>
  <c r="G178" i="98"/>
  <c r="J178" i="98" s="1"/>
  <c r="E178" i="99" s="1"/>
  <c r="G75" i="96"/>
  <c r="J75" i="96" s="1"/>
  <c r="E75" i="97" s="1"/>
  <c r="G204" i="77"/>
  <c r="J204" i="77" s="1"/>
  <c r="E204" i="78" s="1"/>
  <c r="G210" i="77"/>
  <c r="J210" i="77" s="1"/>
  <c r="E210" i="78" s="1"/>
  <c r="G128" i="77"/>
  <c r="J128" i="77" s="1"/>
  <c r="E128" i="78" s="1"/>
  <c r="G195" i="77"/>
  <c r="J195" i="77" s="1"/>
  <c r="E195" i="78" s="1"/>
  <c r="G156" i="77"/>
  <c r="J156" i="77" s="1"/>
  <c r="E156" i="78" s="1"/>
  <c r="G109" i="97"/>
  <c r="J109" i="97" s="1"/>
  <c r="E109" i="98" s="1"/>
  <c r="G147" i="77"/>
  <c r="J147" i="77" s="1"/>
  <c r="E147" i="78" s="1"/>
  <c r="G212" i="77"/>
  <c r="J212" i="77" s="1"/>
  <c r="E212" i="78" s="1"/>
  <c r="G209" i="77"/>
  <c r="J209" i="77" s="1"/>
  <c r="E209" i="78" s="1"/>
  <c r="G149" i="77"/>
  <c r="J149" i="77" s="1"/>
  <c r="E149" i="78" s="1"/>
  <c r="G198" i="77"/>
  <c r="J198" i="77" s="1"/>
  <c r="E198" i="78" s="1"/>
  <c r="G60" i="98"/>
  <c r="J60" i="98" s="1"/>
  <c r="E60" i="99" s="1"/>
  <c r="G157" i="77"/>
  <c r="J157" i="77" s="1"/>
  <c r="E157" i="78" s="1"/>
  <c r="G10" i="78"/>
  <c r="J10" i="78" s="1"/>
  <c r="E10" i="79" s="1"/>
  <c r="G11" i="78"/>
  <c r="J11" i="78" s="1"/>
  <c r="E11" i="79" s="1"/>
  <c r="G9" i="78"/>
  <c r="J9" i="78" s="1"/>
  <c r="E9" i="79" s="1"/>
  <c r="E63" i="92" l="1"/>
  <c r="G63" i="92" s="1"/>
  <c r="J63" i="92" s="1"/>
  <c r="E63" i="93" s="1"/>
  <c r="G63" i="93" s="1"/>
  <c r="J63" i="93" s="1"/>
  <c r="E63" i="94" s="1"/>
  <c r="G63" i="94" s="1"/>
  <c r="J63" i="94" s="1"/>
  <c r="E63" i="95" s="1"/>
  <c r="G63" i="95" s="1"/>
  <c r="J63" i="95" s="1"/>
  <c r="E63" i="96" s="1"/>
  <c r="G63" i="96" s="1"/>
  <c r="J63" i="96" s="1"/>
  <c r="E63" i="97" s="1"/>
  <c r="G63" i="97" s="1"/>
  <c r="J63" i="97" s="1"/>
  <c r="E63" i="98" s="1"/>
  <c r="G63" i="98" s="1"/>
  <c r="J63" i="98" s="1"/>
  <c r="E63" i="99" s="1"/>
  <c r="G63" i="99" s="1"/>
  <c r="J63" i="99" s="1"/>
  <c r="E63" i="100" s="1"/>
  <c r="E129" i="92"/>
  <c r="G129" i="92" s="1"/>
  <c r="J129" i="92" s="1"/>
  <c r="E129" i="93" s="1"/>
  <c r="G129" i="93" s="1"/>
  <c r="J129" i="93" s="1"/>
  <c r="E129" i="94" s="1"/>
  <c r="G129" i="94" s="1"/>
  <c r="J129" i="94" s="1"/>
  <c r="E129" i="95" s="1"/>
  <c r="G129" i="95" s="1"/>
  <c r="J129" i="95" s="1"/>
  <c r="E129" i="96" s="1"/>
  <c r="G129" i="96" s="1"/>
  <c r="J129" i="96" s="1"/>
  <c r="E129" i="97" s="1"/>
  <c r="G129" i="97" s="1"/>
  <c r="J129" i="97" s="1"/>
  <c r="E129" i="98" s="1"/>
  <c r="G129" i="98" s="1"/>
  <c r="J129" i="98" s="1"/>
  <c r="E129" i="99" s="1"/>
  <c r="G129" i="99" s="1"/>
  <c r="J129" i="99" s="1"/>
  <c r="E129" i="100" s="1"/>
  <c r="E35" i="92"/>
  <c r="G35" i="92" s="1"/>
  <c r="J35" i="92" s="1"/>
  <c r="E148" i="80"/>
  <c r="G148" i="80" s="1"/>
  <c r="J148" i="80" s="1"/>
  <c r="E148" i="81" s="1"/>
  <c r="G148" i="81" s="1"/>
  <c r="J148" i="81" s="1"/>
  <c r="E148" i="82" s="1"/>
  <c r="E84" i="80"/>
  <c r="G84" i="80" s="1"/>
  <c r="J84" i="80" s="1"/>
  <c r="E84" i="81" s="1"/>
  <c r="G84" i="81" s="1"/>
  <c r="J84" i="81" s="1"/>
  <c r="E84" i="82" s="1"/>
  <c r="E177" i="80"/>
  <c r="G177" i="80" s="1"/>
  <c r="J177" i="80" s="1"/>
  <c r="E177" i="81" s="1"/>
  <c r="G177" i="81" s="1"/>
  <c r="J177" i="81" s="1"/>
  <c r="E177" i="82" s="1"/>
  <c r="E153" i="80"/>
  <c r="G153" i="80" s="1"/>
  <c r="J153" i="80" s="1"/>
  <c r="E153" i="81" s="1"/>
  <c r="G153" i="81" s="1"/>
  <c r="J153" i="81" s="1"/>
  <c r="E153" i="82" s="1"/>
  <c r="E126" i="80"/>
  <c r="G126" i="80" s="1"/>
  <c r="J126" i="80" s="1"/>
  <c r="E126" i="81" s="1"/>
  <c r="G126" i="81" s="1"/>
  <c r="J126" i="81" s="1"/>
  <c r="E126" i="82" s="1"/>
  <c r="E205" i="80"/>
  <c r="G205" i="80" s="1"/>
  <c r="J205" i="80" s="1"/>
  <c r="E205" i="81" s="1"/>
  <c r="G205" i="81" s="1"/>
  <c r="J205" i="81" s="1"/>
  <c r="E205" i="82" s="1"/>
  <c r="E155" i="80"/>
  <c r="G155" i="80" s="1"/>
  <c r="J155" i="80" s="1"/>
  <c r="E155" i="81" s="1"/>
  <c r="G155" i="81" s="1"/>
  <c r="J155" i="81" s="1"/>
  <c r="E155" i="82" s="1"/>
  <c r="E83" i="80"/>
  <c r="G83" i="80" s="1"/>
  <c r="J83" i="80" s="1"/>
  <c r="E83" i="81" s="1"/>
  <c r="G83" i="81" s="1"/>
  <c r="J83" i="81" s="1"/>
  <c r="E83" i="82" s="1"/>
  <c r="E206" i="80"/>
  <c r="G206" i="80" s="1"/>
  <c r="J206" i="80" s="1"/>
  <c r="E206" i="81" s="1"/>
  <c r="G206" i="81" s="1"/>
  <c r="J206" i="81" s="1"/>
  <c r="E206" i="82" s="1"/>
  <c r="E213" i="80"/>
  <c r="G213" i="80" s="1"/>
  <c r="J213" i="80" s="1"/>
  <c r="E213" i="81" s="1"/>
  <c r="G213" i="81" s="1"/>
  <c r="J213" i="81" s="1"/>
  <c r="E213" i="82" s="1"/>
  <c r="E181" i="80"/>
  <c r="G181" i="80" s="1"/>
  <c r="J181" i="80" s="1"/>
  <c r="E181" i="81" s="1"/>
  <c r="G181" i="81" s="1"/>
  <c r="J181" i="81" s="1"/>
  <c r="E181" i="82" s="1"/>
  <c r="E152" i="80"/>
  <c r="G152" i="80" s="1"/>
  <c r="J152" i="80" s="1"/>
  <c r="E152" i="81" s="1"/>
  <c r="G152" i="81" s="1"/>
  <c r="J152" i="81" s="1"/>
  <c r="E152" i="82" s="1"/>
  <c r="G239" i="79"/>
  <c r="J239" i="79" s="1"/>
  <c r="E239" i="80" s="1"/>
  <c r="E231" i="79"/>
  <c r="G231" i="79" s="1"/>
  <c r="J231" i="79" s="1"/>
  <c r="G240" i="78"/>
  <c r="J240" i="78" s="1"/>
  <c r="E240" i="79" s="1"/>
  <c r="G241" i="78"/>
  <c r="J241" i="78" s="1"/>
  <c r="E241" i="79" s="1"/>
  <c r="G229" i="84"/>
  <c r="J229" i="84" s="1"/>
  <c r="G237" i="84"/>
  <c r="J237" i="84" s="1"/>
  <c r="E237" i="85" s="1"/>
  <c r="G226" i="79"/>
  <c r="J226" i="79" s="1"/>
  <c r="E226" i="80" s="1"/>
  <c r="G12" i="91"/>
  <c r="J12" i="91" s="1"/>
  <c r="E12" i="92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232" i="78"/>
  <c r="J232" i="78" s="1"/>
  <c r="E23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75" i="97"/>
  <c r="J75" i="97" s="1"/>
  <c r="E75" i="98" s="1"/>
  <c r="G109" i="98"/>
  <c r="J109" i="98" s="1"/>
  <c r="E109" i="99" s="1"/>
  <c r="G45" i="100"/>
  <c r="J45" i="100" s="1"/>
  <c r="E45" i="101" s="1"/>
  <c r="G60" i="99"/>
  <c r="J60" i="99" s="1"/>
  <c r="E60" i="100" s="1"/>
  <c r="G178" i="99"/>
  <c r="J178" i="99" s="1"/>
  <c r="E178" i="100" s="1"/>
  <c r="G94" i="98"/>
  <c r="J94" i="98" s="1"/>
  <c r="E94" i="99" s="1"/>
  <c r="G114" i="98"/>
  <c r="J114" i="98" s="1"/>
  <c r="E114" i="99" s="1"/>
  <c r="G169" i="94"/>
  <c r="J169" i="94" s="1"/>
  <c r="E169" i="95" s="1"/>
  <c r="G11" i="79"/>
  <c r="J11" i="79" s="1"/>
  <c r="E11" i="80" s="1"/>
  <c r="G9" i="79"/>
  <c r="J9" i="79" s="1"/>
  <c r="E9" i="80" s="1"/>
  <c r="G10" i="79"/>
  <c r="J10" i="79" s="1"/>
  <c r="E10" i="80" s="1"/>
  <c r="E35" i="93" l="1"/>
  <c r="G35" i="93" s="1"/>
  <c r="J35" i="93" s="1"/>
  <c r="G237" i="85"/>
  <c r="J237" i="85" s="1"/>
  <c r="E237" i="86" s="1"/>
  <c r="E229" i="85"/>
  <c r="E125" i="80"/>
  <c r="G125" i="80" s="1"/>
  <c r="J125" i="80" s="1"/>
  <c r="E231" i="80"/>
  <c r="G231" i="80" s="1"/>
  <c r="J231" i="80" s="1"/>
  <c r="E231" i="81" s="1"/>
  <c r="G231" i="81" s="1"/>
  <c r="J231" i="81" s="1"/>
  <c r="E231" i="82" s="1"/>
  <c r="G239" i="80"/>
  <c r="J239" i="80" s="1"/>
  <c r="E239" i="81" s="1"/>
  <c r="G239" i="81" s="1"/>
  <c r="J239" i="81" s="1"/>
  <c r="E239" i="82" s="1"/>
  <c r="G229" i="85"/>
  <c r="J229" i="85" s="1"/>
  <c r="G240" i="79"/>
  <c r="J240" i="79" s="1"/>
  <c r="E240" i="80" s="1"/>
  <c r="G241" i="79"/>
  <c r="J241" i="79" s="1"/>
  <c r="E241" i="80" s="1"/>
  <c r="G39" i="80"/>
  <c r="G151" i="80"/>
  <c r="J151" i="80" s="1"/>
  <c r="G193" i="80"/>
  <c r="J193" i="80" s="1"/>
  <c r="G203" i="79"/>
  <c r="J203" i="79" s="1"/>
  <c r="G127" i="80"/>
  <c r="J127" i="80" s="1"/>
  <c r="G12" i="92"/>
  <c r="J12" i="92" s="1"/>
  <c r="E12" i="93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32" i="79"/>
  <c r="J232" i="79" s="1"/>
  <c r="E232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29" i="100"/>
  <c r="J129" i="100" s="1"/>
  <c r="E129" i="101" s="1"/>
  <c r="G75" i="98"/>
  <c r="J75" i="98" s="1"/>
  <c r="E75" i="99" s="1"/>
  <c r="G169" i="95"/>
  <c r="J169" i="95" s="1"/>
  <c r="E169" i="96" s="1"/>
  <c r="G60" i="100"/>
  <c r="J60" i="100" s="1"/>
  <c r="E60" i="101" s="1"/>
  <c r="G109" i="99"/>
  <c r="J109" i="99" s="1"/>
  <c r="E109" i="100" s="1"/>
  <c r="G178" i="100"/>
  <c r="J178" i="100" s="1"/>
  <c r="E178" i="101" s="1"/>
  <c r="G114" i="99"/>
  <c r="J114" i="99" s="1"/>
  <c r="E114" i="100" s="1"/>
  <c r="G63" i="100"/>
  <c r="J63" i="100" s="1"/>
  <c r="E63" i="101" s="1"/>
  <c r="G94" i="99"/>
  <c r="J94" i="99" s="1"/>
  <c r="E94" i="100" s="1"/>
  <c r="G45" i="101"/>
  <c r="J45" i="101" s="1"/>
  <c r="E45" i="102" s="1"/>
  <c r="G11" i="80"/>
  <c r="J11" i="80" s="1"/>
  <c r="E11" i="81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E10" i="81" s="1"/>
  <c r="G9" i="80"/>
  <c r="J9" i="80" s="1"/>
  <c r="E9" i="81" s="1"/>
  <c r="G213" i="82"/>
  <c r="J213" i="82" s="1"/>
  <c r="E213" i="83" s="1"/>
  <c r="G153" i="82"/>
  <c r="J153" i="82" s="1"/>
  <c r="E153" i="83" s="1"/>
  <c r="G152" i="82"/>
  <c r="J152" i="82" s="1"/>
  <c r="E152" i="83" s="1"/>
  <c r="N275" i="74"/>
  <c r="N272" i="74"/>
  <c r="M5" i="74"/>
  <c r="N270" i="74" s="1"/>
  <c r="E35" i="94" l="1"/>
  <c r="G35" i="94" s="1"/>
  <c r="J35" i="94" s="1"/>
  <c r="E35" i="95" s="1"/>
  <c r="G35" i="95" s="1"/>
  <c r="J35" i="95" s="1"/>
  <c r="E35" i="96" s="1"/>
  <c r="G35" i="96" s="1"/>
  <c r="J35" i="96" s="1"/>
  <c r="E35" i="97" s="1"/>
  <c r="G35" i="97" s="1"/>
  <c r="J35" i="97" s="1"/>
  <c r="E35" i="98" s="1"/>
  <c r="G35" i="98" s="1"/>
  <c r="J35" i="98" s="1"/>
  <c r="E35" i="99" s="1"/>
  <c r="G35" i="99" s="1"/>
  <c r="J35" i="99" s="1"/>
  <c r="E35" i="100" s="1"/>
  <c r="G35" i="100" s="1"/>
  <c r="J35" i="100" s="1"/>
  <c r="E35" i="101" s="1"/>
  <c r="G35" i="101" s="1"/>
  <c r="J35" i="101" s="1"/>
  <c r="E35" i="102" s="1"/>
  <c r="G35" i="102" s="1"/>
  <c r="J35" i="102" s="1"/>
  <c r="E35" i="103" s="1"/>
  <c r="E229" i="86"/>
  <c r="G229" i="86" s="1"/>
  <c r="J229" i="86" s="1"/>
  <c r="E125" i="81"/>
  <c r="G125" i="81" s="1"/>
  <c r="J125" i="81" s="1"/>
  <c r="E125" i="82" s="1"/>
  <c r="G125" i="82" s="1"/>
  <c r="J125" i="82" s="1"/>
  <c r="E125" i="83" s="1"/>
  <c r="E127" i="81"/>
  <c r="G127" i="81" s="1"/>
  <c r="J127" i="81" s="1"/>
  <c r="E226" i="81"/>
  <c r="G226" i="81" s="1"/>
  <c r="J226" i="81" s="1"/>
  <c r="E203" i="80"/>
  <c r="G203" i="80" s="1"/>
  <c r="J203" i="80" s="1"/>
  <c r="E194" i="81"/>
  <c r="G194" i="81" s="1"/>
  <c r="J194" i="81" s="1"/>
  <c r="E193" i="81"/>
  <c r="G193" i="81" s="1"/>
  <c r="J193" i="81" s="1"/>
  <c r="E151" i="81"/>
  <c r="G151" i="81" s="1"/>
  <c r="J151" i="81" s="1"/>
  <c r="E208" i="81"/>
  <c r="G208" i="81" s="1"/>
  <c r="J208" i="81" s="1"/>
  <c r="J39" i="80"/>
  <c r="E39" i="81" s="1"/>
  <c r="G39" i="81" s="1"/>
  <c r="J39" i="81" s="1"/>
  <c r="G237" i="86"/>
  <c r="J237" i="86" s="1"/>
  <c r="E237" i="87" s="1"/>
  <c r="G231" i="82"/>
  <c r="J231" i="82" s="1"/>
  <c r="E231" i="83" s="1"/>
  <c r="G239" i="82"/>
  <c r="J239" i="82" s="1"/>
  <c r="E239" i="83" s="1"/>
  <c r="G240" i="80"/>
  <c r="J240" i="80" s="1"/>
  <c r="E240" i="81" s="1"/>
  <c r="G241" i="80"/>
  <c r="J241" i="80" s="1"/>
  <c r="E241" i="81" s="1"/>
  <c r="G169" i="96"/>
  <c r="J169" i="96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E232" i="81" s="1"/>
  <c r="G196" i="80"/>
  <c r="J196" i="80" s="1"/>
  <c r="G195" i="80"/>
  <c r="J195" i="80" s="1"/>
  <c r="G12" i="93"/>
  <c r="J12" i="93" s="1"/>
  <c r="E12" i="94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E129" i="102" s="1"/>
  <c r="G178" i="101"/>
  <c r="J178" i="101" s="1"/>
  <c r="E178" i="102" s="1"/>
  <c r="G45" i="102"/>
  <c r="J45" i="102" s="1"/>
  <c r="E45" i="103" s="1"/>
  <c r="G63" i="101"/>
  <c r="J63" i="101" s="1"/>
  <c r="E63" i="102" s="1"/>
  <c r="G114" i="100"/>
  <c r="J114" i="100" s="1"/>
  <c r="E114" i="101" s="1"/>
  <c r="G109" i="100"/>
  <c r="J109" i="100" s="1"/>
  <c r="E109" i="101" s="1"/>
  <c r="G60" i="101"/>
  <c r="J60" i="101" s="1"/>
  <c r="E60" i="102" s="1"/>
  <c r="G94" i="100"/>
  <c r="J94" i="100" s="1"/>
  <c r="E94" i="101" s="1"/>
  <c r="G75" i="99"/>
  <c r="J75" i="99" s="1"/>
  <c r="E75" i="100" s="1"/>
  <c r="G71" i="77"/>
  <c r="J71" i="77" s="1"/>
  <c r="E71" i="78" s="1"/>
  <c r="G70" i="77"/>
  <c r="J70" i="77" s="1"/>
  <c r="E70" i="78" s="1"/>
  <c r="G175" i="77"/>
  <c r="J175" i="77" s="1"/>
  <c r="E175" i="78" s="1"/>
  <c r="G206" i="83"/>
  <c r="J206" i="83" s="1"/>
  <c r="E206" i="84" s="1"/>
  <c r="G152" i="83"/>
  <c r="J152" i="83" s="1"/>
  <c r="E152" i="84" s="1"/>
  <c r="G155" i="83"/>
  <c r="J155" i="83" s="1"/>
  <c r="E155" i="84" s="1"/>
  <c r="G125" i="83"/>
  <c r="J125" i="83" s="1"/>
  <c r="E125" i="84" s="1"/>
  <c r="G10" i="81"/>
  <c r="J10" i="81" s="1"/>
  <c r="E10" i="82" s="1"/>
  <c r="G126" i="83"/>
  <c r="J126" i="83" s="1"/>
  <c r="E126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E11" i="82" s="1"/>
  <c r="G177" i="83"/>
  <c r="J177" i="83" s="1"/>
  <c r="E177" i="84" s="1"/>
  <c r="G83" i="83"/>
  <c r="J83" i="83" s="1"/>
  <c r="E83" i="84" s="1"/>
  <c r="G213" i="83"/>
  <c r="J213" i="83" s="1"/>
  <c r="E213" i="84" s="1"/>
  <c r="G181" i="83"/>
  <c r="J181" i="83" s="1"/>
  <c r="E181" i="84" s="1"/>
  <c r="G9" i="81"/>
  <c r="J9" i="81" s="1"/>
  <c r="E9" i="82" s="1"/>
  <c r="P5" i="74"/>
  <c r="R268" i="74"/>
  <c r="G237" i="87" l="1"/>
  <c r="J237" i="87" s="1"/>
  <c r="E237" i="88" s="1"/>
  <c r="E229" i="87"/>
  <c r="G229" i="87" s="1"/>
  <c r="J229" i="87" s="1"/>
  <c r="E169" i="97"/>
  <c r="G169" i="97" s="1"/>
  <c r="J169" i="97" s="1"/>
  <c r="E169" i="98" s="1"/>
  <c r="G169" i="98" s="1"/>
  <c r="J169" i="98" s="1"/>
  <c r="E169" i="99" s="1"/>
  <c r="E208" i="82"/>
  <c r="G208" i="82" s="1"/>
  <c r="J208" i="82" s="1"/>
  <c r="E208" i="83" s="1"/>
  <c r="G208" i="83" s="1"/>
  <c r="J208" i="83" s="1"/>
  <c r="E208" i="84" s="1"/>
  <c r="E203" i="81"/>
  <c r="G203" i="81" s="1"/>
  <c r="J203" i="81" s="1"/>
  <c r="E203" i="82" s="1"/>
  <c r="G203" i="82" s="1"/>
  <c r="J203" i="82" s="1"/>
  <c r="E203" i="83" s="1"/>
  <c r="G203" i="83" s="1"/>
  <c r="J203" i="83" s="1"/>
  <c r="E203" i="84" s="1"/>
  <c r="E151" i="82"/>
  <c r="G151" i="82" s="1"/>
  <c r="J151" i="82" s="1"/>
  <c r="E151" i="83" s="1"/>
  <c r="G151" i="83" s="1"/>
  <c r="J151" i="83" s="1"/>
  <c r="E151" i="84" s="1"/>
  <c r="E226" i="82"/>
  <c r="G226" i="82" s="1"/>
  <c r="J226" i="82" s="1"/>
  <c r="E226" i="83" s="1"/>
  <c r="G226" i="83" s="1"/>
  <c r="J226" i="83" s="1"/>
  <c r="E226" i="84" s="1"/>
  <c r="E193" i="82"/>
  <c r="G193" i="82" s="1"/>
  <c r="J193" i="82" s="1"/>
  <c r="E193" i="83" s="1"/>
  <c r="G193" i="83" s="1"/>
  <c r="J193" i="83" s="1"/>
  <c r="E193" i="84" s="1"/>
  <c r="E127" i="82"/>
  <c r="G127" i="82" s="1"/>
  <c r="J127" i="82" s="1"/>
  <c r="E127" i="83" s="1"/>
  <c r="G127" i="83" s="1"/>
  <c r="J127" i="83" s="1"/>
  <c r="E127" i="84" s="1"/>
  <c r="E39" i="82"/>
  <c r="G39" i="82" s="1"/>
  <c r="J39" i="82" s="1"/>
  <c r="E39" i="83" s="1"/>
  <c r="G39" i="83" s="1"/>
  <c r="J39" i="83" s="1"/>
  <c r="E39" i="84" s="1"/>
  <c r="E194" i="82"/>
  <c r="G194" i="82" s="1"/>
  <c r="J194" i="82" s="1"/>
  <c r="E194" i="83" s="1"/>
  <c r="G194" i="83" s="1"/>
  <c r="J194" i="83" s="1"/>
  <c r="E194" i="84" s="1"/>
  <c r="E157" i="81"/>
  <c r="G157" i="81" s="1"/>
  <c r="J157" i="81" s="1"/>
  <c r="E202" i="81"/>
  <c r="G202" i="81" s="1"/>
  <c r="J202" i="81" s="1"/>
  <c r="E209" i="81"/>
  <c r="G209" i="81" s="1"/>
  <c r="J209" i="81" s="1"/>
  <c r="E150" i="81"/>
  <c r="G150" i="81" s="1"/>
  <c r="J150" i="81" s="1"/>
  <c r="E210" i="81"/>
  <c r="G210" i="81" s="1"/>
  <c r="J210" i="81" s="1"/>
  <c r="E196" i="81"/>
  <c r="G196" i="81" s="1"/>
  <c r="J196" i="81" s="1"/>
  <c r="E147" i="81"/>
  <c r="G147" i="81" s="1"/>
  <c r="J147" i="81" s="1"/>
  <c r="E212" i="81"/>
  <c r="G212" i="81" s="1"/>
  <c r="J212" i="81" s="1"/>
  <c r="E197" i="81"/>
  <c r="G197" i="81" s="1"/>
  <c r="J197" i="81" s="1"/>
  <c r="E204" i="81"/>
  <c r="G204" i="81" s="1"/>
  <c r="J204" i="81" s="1"/>
  <c r="E198" i="81"/>
  <c r="G198" i="81" s="1"/>
  <c r="J198" i="81" s="1"/>
  <c r="E211" i="81"/>
  <c r="G211" i="81" s="1"/>
  <c r="J211" i="81" s="1"/>
  <c r="E156" i="81"/>
  <c r="G156" i="81" s="1"/>
  <c r="J156" i="81" s="1"/>
  <c r="E195" i="81"/>
  <c r="G195" i="81" s="1"/>
  <c r="J195" i="81" s="1"/>
  <c r="E113" i="81"/>
  <c r="G113" i="81" s="1"/>
  <c r="J113" i="81" s="1"/>
  <c r="E128" i="81"/>
  <c r="G128" i="81" s="1"/>
  <c r="J128" i="81" s="1"/>
  <c r="E182" i="81"/>
  <c r="G182" i="81" s="1"/>
  <c r="J182" i="81" s="1"/>
  <c r="E149" i="81"/>
  <c r="G149" i="81" s="1"/>
  <c r="J149" i="81" s="1"/>
  <c r="G232" i="81"/>
  <c r="J232" i="81" s="1"/>
  <c r="E232" i="82" s="1"/>
  <c r="G240" i="81"/>
  <c r="J240" i="81" s="1"/>
  <c r="E240" i="82" s="1"/>
  <c r="G241" i="81"/>
  <c r="J241" i="81" s="1"/>
  <c r="E241" i="82" s="1"/>
  <c r="G231" i="83"/>
  <c r="J231" i="83" s="1"/>
  <c r="E231" i="84" s="1"/>
  <c r="G239" i="83"/>
  <c r="J239" i="83" s="1"/>
  <c r="E239" i="84" s="1"/>
  <c r="G12" i="94"/>
  <c r="J12" i="94" s="1"/>
  <c r="E12" i="95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E94" i="102" s="1"/>
  <c r="G60" i="102"/>
  <c r="J60" i="102" s="1"/>
  <c r="E60" i="103" s="1"/>
  <c r="G129" i="102"/>
  <c r="J129" i="102" s="1"/>
  <c r="E129" i="103" s="1"/>
  <c r="G109" i="101"/>
  <c r="J109" i="101" s="1"/>
  <c r="E109" i="102" s="1"/>
  <c r="G114" i="101"/>
  <c r="J114" i="101" s="1"/>
  <c r="E114" i="102" s="1"/>
  <c r="G63" i="102"/>
  <c r="J63" i="102" s="1"/>
  <c r="E63" i="103" s="1"/>
  <c r="G45" i="103"/>
  <c r="J45" i="103" s="1"/>
  <c r="E45" i="104" s="1"/>
  <c r="G178" i="102"/>
  <c r="J178" i="102" s="1"/>
  <c r="E178" i="103" s="1"/>
  <c r="G75" i="100"/>
  <c r="J75" i="100" s="1"/>
  <c r="E75" i="101" s="1"/>
  <c r="G35" i="103"/>
  <c r="J35" i="103" s="1"/>
  <c r="E35" i="104" s="1"/>
  <c r="G10" i="82"/>
  <c r="J10" i="82" s="1"/>
  <c r="E10" i="83" s="1"/>
  <c r="G11" i="82"/>
  <c r="J11" i="82" s="1"/>
  <c r="E11" i="83" s="1"/>
  <c r="G9" i="82"/>
  <c r="J9" i="82" s="1"/>
  <c r="E9" i="83" s="1"/>
  <c r="G39" i="84"/>
  <c r="J39" i="84" s="1"/>
  <c r="E39" i="85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3" i="8"/>
  <c r="X17" i="8"/>
  <c r="X16" i="8"/>
  <c r="X18" i="8"/>
  <c r="X14" i="8"/>
  <c r="N276" i="74"/>
  <c r="X13" i="8"/>
  <c r="G237" i="88" l="1"/>
  <c r="J237" i="88" s="1"/>
  <c r="E237" i="89" s="1"/>
  <c r="G237" i="89" s="1"/>
  <c r="J237" i="89" s="1"/>
  <c r="E237" i="90" s="1"/>
  <c r="G237" i="90" s="1"/>
  <c r="J237" i="90" s="1"/>
  <c r="E237" i="91" s="1"/>
  <c r="E229" i="88"/>
  <c r="G229" i="88" s="1"/>
  <c r="J229" i="88" s="1"/>
  <c r="E229" i="89" s="1"/>
  <c r="G229" i="89" s="1"/>
  <c r="J229" i="89" s="1"/>
  <c r="E229" i="90" s="1"/>
  <c r="E195" i="82"/>
  <c r="G195" i="82" s="1"/>
  <c r="J195" i="82" s="1"/>
  <c r="E195" i="83" s="1"/>
  <c r="G195" i="83" s="1"/>
  <c r="J195" i="83" s="1"/>
  <c r="E195" i="84" s="1"/>
  <c r="E196" i="82"/>
  <c r="G196" i="82" s="1"/>
  <c r="J196" i="82" s="1"/>
  <c r="E196" i="83" s="1"/>
  <c r="G196" i="83" s="1"/>
  <c r="J196" i="83" s="1"/>
  <c r="E196" i="84" s="1"/>
  <c r="E211" i="82"/>
  <c r="G211" i="82" s="1"/>
  <c r="J211" i="82" s="1"/>
  <c r="E211" i="83" s="1"/>
  <c r="G211" i="83" s="1"/>
  <c r="J211" i="83" s="1"/>
  <c r="E211" i="84" s="1"/>
  <c r="E150" i="82"/>
  <c r="G150" i="82" s="1"/>
  <c r="J150" i="82" s="1"/>
  <c r="E150" i="83" s="1"/>
  <c r="G150" i="83" s="1"/>
  <c r="J150" i="83" s="1"/>
  <c r="E150" i="84" s="1"/>
  <c r="E198" i="82"/>
  <c r="G198" i="82" s="1"/>
  <c r="J198" i="82" s="1"/>
  <c r="E198" i="83" s="1"/>
  <c r="G198" i="83" s="1"/>
  <c r="J198" i="83" s="1"/>
  <c r="E198" i="84" s="1"/>
  <c r="E209" i="82"/>
  <c r="G209" i="82" s="1"/>
  <c r="J209" i="82" s="1"/>
  <c r="E209" i="83" s="1"/>
  <c r="G209" i="83" s="1"/>
  <c r="J209" i="83" s="1"/>
  <c r="E209" i="84" s="1"/>
  <c r="E113" i="82"/>
  <c r="G113" i="82" s="1"/>
  <c r="J113" i="82" s="1"/>
  <c r="E113" i="83" s="1"/>
  <c r="G113" i="83" s="1"/>
  <c r="J113" i="83" s="1"/>
  <c r="E113" i="84" s="1"/>
  <c r="E210" i="82"/>
  <c r="G210" i="82" s="1"/>
  <c r="J210" i="82" s="1"/>
  <c r="E210" i="83" s="1"/>
  <c r="G210" i="83" s="1"/>
  <c r="J210" i="83" s="1"/>
  <c r="E210" i="84" s="1"/>
  <c r="E204" i="82"/>
  <c r="G204" i="82" s="1"/>
  <c r="J204" i="82" s="1"/>
  <c r="E204" i="83" s="1"/>
  <c r="G204" i="83" s="1"/>
  <c r="J204" i="83" s="1"/>
  <c r="E204" i="84" s="1"/>
  <c r="E182" i="82"/>
  <c r="G182" i="82" s="1"/>
  <c r="J182" i="82" s="1"/>
  <c r="E182" i="83" s="1"/>
  <c r="G182" i="83" s="1"/>
  <c r="J182" i="83" s="1"/>
  <c r="E182" i="84" s="1"/>
  <c r="E197" i="82"/>
  <c r="G197" i="82" s="1"/>
  <c r="J197" i="82" s="1"/>
  <c r="E197" i="83" s="1"/>
  <c r="G197" i="83" s="1"/>
  <c r="J197" i="83" s="1"/>
  <c r="E197" i="84" s="1"/>
  <c r="E157" i="82"/>
  <c r="G157" i="82" s="1"/>
  <c r="J157" i="82" s="1"/>
  <c r="E157" i="83" s="1"/>
  <c r="G157" i="83" s="1"/>
  <c r="J157" i="83" s="1"/>
  <c r="E157" i="84" s="1"/>
  <c r="E147" i="82"/>
  <c r="G147" i="82" s="1"/>
  <c r="J147" i="82" s="1"/>
  <c r="E147" i="83" s="1"/>
  <c r="G147" i="83" s="1"/>
  <c r="J147" i="83" s="1"/>
  <c r="E147" i="84" s="1"/>
  <c r="E156" i="82"/>
  <c r="G156" i="82" s="1"/>
  <c r="J156" i="82" s="1"/>
  <c r="E156" i="83" s="1"/>
  <c r="G156" i="83" s="1"/>
  <c r="J156" i="83" s="1"/>
  <c r="E156" i="84" s="1"/>
  <c r="E149" i="82"/>
  <c r="G149" i="82" s="1"/>
  <c r="J149" i="82" s="1"/>
  <c r="E149" i="83" s="1"/>
  <c r="G149" i="83" s="1"/>
  <c r="J149" i="83" s="1"/>
  <c r="E149" i="84" s="1"/>
  <c r="E202" i="82"/>
  <c r="G202" i="82" s="1"/>
  <c r="J202" i="82" s="1"/>
  <c r="E202" i="83" s="1"/>
  <c r="G202" i="83" s="1"/>
  <c r="J202" i="83" s="1"/>
  <c r="E202" i="84" s="1"/>
  <c r="E128" i="82"/>
  <c r="G128" i="82" s="1"/>
  <c r="J128" i="82" s="1"/>
  <c r="E128" i="83" s="1"/>
  <c r="G128" i="83" s="1"/>
  <c r="J128" i="83" s="1"/>
  <c r="E128" i="84" s="1"/>
  <c r="E212" i="82"/>
  <c r="G212" i="82" s="1"/>
  <c r="J212" i="82" s="1"/>
  <c r="E212" i="83" s="1"/>
  <c r="G212" i="83" s="1"/>
  <c r="J212" i="83" s="1"/>
  <c r="E212" i="84" s="1"/>
  <c r="G231" i="84"/>
  <c r="J231" i="84" s="1"/>
  <c r="G239" i="84"/>
  <c r="J239" i="84" s="1"/>
  <c r="E239" i="85" s="1"/>
  <c r="G229" i="90"/>
  <c r="J229" i="90" s="1"/>
  <c r="E229" i="91" s="1"/>
  <c r="G232" i="82"/>
  <c r="J232" i="82" s="1"/>
  <c r="E232" i="83" s="1"/>
  <c r="G240" i="82"/>
  <c r="J240" i="82" s="1"/>
  <c r="E240" i="83" s="1"/>
  <c r="G241" i="82"/>
  <c r="J241" i="82" s="1"/>
  <c r="E241" i="83" s="1"/>
  <c r="G169" i="99"/>
  <c r="J169" i="99" s="1"/>
  <c r="G12" i="95"/>
  <c r="J12" i="95" s="1"/>
  <c r="E12" i="96" s="1"/>
  <c r="G71" i="79"/>
  <c r="J71" i="79" s="1"/>
  <c r="E71" i="80" s="1"/>
  <c r="G70" i="79"/>
  <c r="J70" i="79" s="1"/>
  <c r="E70" i="80" s="1"/>
  <c r="G175" i="79"/>
  <c r="J175" i="79" s="1"/>
  <c r="E175" i="80" s="1"/>
  <c r="G45" i="104"/>
  <c r="J45" i="104" s="1"/>
  <c r="E45" i="105" s="1"/>
  <c r="G94" i="102"/>
  <c r="J94" i="102" s="1"/>
  <c r="E94" i="103" s="1"/>
  <c r="G63" i="103"/>
  <c r="J63" i="103" s="1"/>
  <c r="E63" i="104" s="1"/>
  <c r="G114" i="102"/>
  <c r="J114" i="102" s="1"/>
  <c r="E114" i="103" s="1"/>
  <c r="G178" i="103"/>
  <c r="J178" i="103" s="1"/>
  <c r="E178" i="104" s="1"/>
  <c r="G109" i="102"/>
  <c r="J109" i="102" s="1"/>
  <c r="E109" i="103" s="1"/>
  <c r="G35" i="104"/>
  <c r="J35" i="104" s="1"/>
  <c r="E35" i="105" s="1"/>
  <c r="G129" i="103"/>
  <c r="J129" i="103" s="1"/>
  <c r="E129" i="104" s="1"/>
  <c r="G75" i="101"/>
  <c r="J75" i="101" s="1"/>
  <c r="E75" i="102" s="1"/>
  <c r="G60" i="103"/>
  <c r="J60" i="103" s="1"/>
  <c r="E60" i="104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E39" i="86" s="1"/>
  <c r="G9" i="83"/>
  <c r="J9" i="83" s="1"/>
  <c r="E9" i="84" s="1"/>
  <c r="N279" i="74"/>
  <c r="N278" i="74"/>
  <c r="Y36" i="8"/>
  <c r="X10" i="8"/>
  <c r="X12" i="8"/>
  <c r="S36" i="8"/>
  <c r="X9" i="8"/>
  <c r="V36" i="8"/>
  <c r="W36" i="8"/>
  <c r="T36" i="8"/>
  <c r="X11" i="8"/>
  <c r="U36" i="8"/>
  <c r="E169" i="100" l="1"/>
  <c r="G169" i="100" s="1"/>
  <c r="J169" i="100" s="1"/>
  <c r="G239" i="85"/>
  <c r="J239" i="85" s="1"/>
  <c r="E239" i="86" s="1"/>
  <c r="E231" i="85"/>
  <c r="G232" i="83"/>
  <c r="J232" i="83" s="1"/>
  <c r="E232" i="84" s="1"/>
  <c r="G240" i="83"/>
  <c r="J240" i="83" s="1"/>
  <c r="E240" i="84" s="1"/>
  <c r="G241" i="83"/>
  <c r="J241" i="83" s="1"/>
  <c r="E241" i="84" s="1"/>
  <c r="G229" i="91"/>
  <c r="J229" i="91" s="1"/>
  <c r="E229" i="92" s="1"/>
  <c r="G237" i="91"/>
  <c r="J237" i="91" s="1"/>
  <c r="E237" i="92" s="1"/>
  <c r="G12" i="96"/>
  <c r="J12" i="96" s="1"/>
  <c r="G70" i="80"/>
  <c r="J70" i="80" s="1"/>
  <c r="G175" i="80"/>
  <c r="J175" i="80" s="1"/>
  <c r="G71" i="80"/>
  <c r="J71" i="80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231" i="85"/>
  <c r="J231" i="85" s="1"/>
  <c r="E231" i="86" s="1"/>
  <c r="G126" i="85"/>
  <c r="J126" i="85" s="1"/>
  <c r="G127" i="85"/>
  <c r="J127" i="85" s="1"/>
  <c r="G177" i="85"/>
  <c r="J177" i="85" s="1"/>
  <c r="G129" i="104"/>
  <c r="J129" i="104" s="1"/>
  <c r="E129" i="105" s="1"/>
  <c r="G109" i="103"/>
  <c r="J109" i="103" s="1"/>
  <c r="E109" i="104" s="1"/>
  <c r="G178" i="104"/>
  <c r="J178" i="104" s="1"/>
  <c r="E178" i="105" s="1"/>
  <c r="G114" i="103"/>
  <c r="J114" i="103" s="1"/>
  <c r="E114" i="104" s="1"/>
  <c r="G35" i="105"/>
  <c r="J35" i="105" s="1"/>
  <c r="E35" i="106" s="1"/>
  <c r="G60" i="104"/>
  <c r="J60" i="104" s="1"/>
  <c r="E60" i="105" s="1"/>
  <c r="G63" i="104"/>
  <c r="J63" i="104" s="1"/>
  <c r="E63" i="105" s="1"/>
  <c r="G75" i="102"/>
  <c r="J75" i="102" s="1"/>
  <c r="E75" i="103" s="1"/>
  <c r="G94" i="103"/>
  <c r="J94" i="103" s="1"/>
  <c r="E94" i="104" s="1"/>
  <c r="G45" i="105"/>
  <c r="J45" i="105" s="1"/>
  <c r="E45" i="106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E169" i="101" l="1"/>
  <c r="G169" i="101" s="1"/>
  <c r="J169" i="101" s="1"/>
  <c r="E206" i="86"/>
  <c r="G206" i="86" s="1"/>
  <c r="J206" i="86" s="1"/>
  <c r="E206" i="87" s="1"/>
  <c r="G206" i="87" s="1"/>
  <c r="J206" i="87" s="1"/>
  <c r="E206" i="88" s="1"/>
  <c r="E83" i="86"/>
  <c r="G83" i="86" s="1"/>
  <c r="J83" i="86" s="1"/>
  <c r="E83" i="87" s="1"/>
  <c r="G83" i="87" s="1"/>
  <c r="J83" i="87" s="1"/>
  <c r="E83" i="88" s="1"/>
  <c r="E193" i="86"/>
  <c r="G193" i="86" s="1"/>
  <c r="J193" i="86" s="1"/>
  <c r="E193" i="87" s="1"/>
  <c r="G193" i="87" s="1"/>
  <c r="J193" i="87" s="1"/>
  <c r="E193" i="88" s="1"/>
  <c r="E153" i="86"/>
  <c r="G153" i="86" s="1"/>
  <c r="J153" i="86" s="1"/>
  <c r="E153" i="87" s="1"/>
  <c r="G153" i="87" s="1"/>
  <c r="J153" i="87" s="1"/>
  <c r="E153" i="88" s="1"/>
  <c r="E155" i="86"/>
  <c r="G155" i="86" s="1"/>
  <c r="J155" i="86" s="1"/>
  <c r="E155" i="87" s="1"/>
  <c r="G155" i="87" s="1"/>
  <c r="J155" i="87" s="1"/>
  <c r="E155" i="88" s="1"/>
  <c r="E208" i="86"/>
  <c r="G208" i="86" s="1"/>
  <c r="J208" i="86" s="1"/>
  <c r="E208" i="87" s="1"/>
  <c r="G208" i="87" s="1"/>
  <c r="J208" i="87" s="1"/>
  <c r="E208" i="88" s="1"/>
  <c r="E125" i="86"/>
  <c r="G125" i="86" s="1"/>
  <c r="J125" i="86" s="1"/>
  <c r="E125" i="87" s="1"/>
  <c r="G125" i="87" s="1"/>
  <c r="J125" i="87" s="1"/>
  <c r="E125" i="88" s="1"/>
  <c r="E84" i="86"/>
  <c r="G84" i="86" s="1"/>
  <c r="J84" i="86" s="1"/>
  <c r="E84" i="87" s="1"/>
  <c r="G84" i="87" s="1"/>
  <c r="J84" i="87" s="1"/>
  <c r="E84" i="88" s="1"/>
  <c r="E181" i="86"/>
  <c r="G181" i="86" s="1"/>
  <c r="J181" i="86" s="1"/>
  <c r="E181" i="87" s="1"/>
  <c r="G181" i="87" s="1"/>
  <c r="J181" i="87" s="1"/>
  <c r="E181" i="88" s="1"/>
  <c r="E194" i="86"/>
  <c r="G194" i="86" s="1"/>
  <c r="J194" i="86" s="1"/>
  <c r="E194" i="87" s="1"/>
  <c r="G194" i="87" s="1"/>
  <c r="J194" i="87" s="1"/>
  <c r="E194" i="88" s="1"/>
  <c r="E12" i="97"/>
  <c r="G12" i="97" s="1"/>
  <c r="J12" i="97" s="1"/>
  <c r="E12" i="98" s="1"/>
  <c r="G12" i="98" s="1"/>
  <c r="J12" i="98" s="1"/>
  <c r="E12" i="99" s="1"/>
  <c r="E213" i="86"/>
  <c r="G213" i="86" s="1"/>
  <c r="J213" i="86" s="1"/>
  <c r="E213" i="87" s="1"/>
  <c r="G213" i="87" s="1"/>
  <c r="J213" i="87" s="1"/>
  <c r="E213" i="88" s="1"/>
  <c r="E177" i="86"/>
  <c r="G177" i="86" s="1"/>
  <c r="J177" i="86" s="1"/>
  <c r="E177" i="87" s="1"/>
  <c r="G177" i="87" s="1"/>
  <c r="J177" i="87" s="1"/>
  <c r="E177" i="88" s="1"/>
  <c r="E151" i="86"/>
  <c r="G151" i="86" s="1"/>
  <c r="J151" i="86" s="1"/>
  <c r="E151" i="87" s="1"/>
  <c r="G151" i="87" s="1"/>
  <c r="J151" i="87" s="1"/>
  <c r="E151" i="88" s="1"/>
  <c r="E205" i="86"/>
  <c r="G205" i="86" s="1"/>
  <c r="J205" i="86" s="1"/>
  <c r="E205" i="87" s="1"/>
  <c r="G205" i="87" s="1"/>
  <c r="J205" i="87" s="1"/>
  <c r="E205" i="88" s="1"/>
  <c r="E126" i="86"/>
  <c r="G126" i="86" s="1"/>
  <c r="J126" i="86" s="1"/>
  <c r="E126" i="87" s="1"/>
  <c r="G126" i="87" s="1"/>
  <c r="J126" i="87" s="1"/>
  <c r="E126" i="88" s="1"/>
  <c r="E152" i="86"/>
  <c r="G152" i="86" s="1"/>
  <c r="J152" i="86" s="1"/>
  <c r="E152" i="87" s="1"/>
  <c r="G152" i="87" s="1"/>
  <c r="J152" i="87" s="1"/>
  <c r="E152" i="88" s="1"/>
  <c r="E127" i="86"/>
  <c r="G127" i="86" s="1"/>
  <c r="J127" i="86" s="1"/>
  <c r="E127" i="87" s="1"/>
  <c r="G127" i="87" s="1"/>
  <c r="J127" i="87" s="1"/>
  <c r="E127" i="88" s="1"/>
  <c r="E226" i="86"/>
  <c r="G226" i="86" s="1"/>
  <c r="J226" i="86" s="1"/>
  <c r="E226" i="87" s="1"/>
  <c r="G226" i="87" s="1"/>
  <c r="J226" i="87" s="1"/>
  <c r="E226" i="88" s="1"/>
  <c r="E148" i="86"/>
  <c r="G148" i="86" s="1"/>
  <c r="J148" i="86" s="1"/>
  <c r="E148" i="87" s="1"/>
  <c r="G148" i="87" s="1"/>
  <c r="J148" i="87" s="1"/>
  <c r="E148" i="88" s="1"/>
  <c r="E70" i="81"/>
  <c r="G70" i="81" s="1"/>
  <c r="J70" i="81" s="1"/>
  <c r="E71" i="81"/>
  <c r="G71" i="81" s="1"/>
  <c r="J71" i="81" s="1"/>
  <c r="E175" i="81"/>
  <c r="G175" i="81" s="1"/>
  <c r="J175" i="81" s="1"/>
  <c r="G232" i="84"/>
  <c r="J232" i="84" s="1"/>
  <c r="E232" i="85" s="1"/>
  <c r="G240" i="84"/>
  <c r="J240" i="84" s="1"/>
  <c r="E240" i="85" s="1"/>
  <c r="G241" i="84"/>
  <c r="J241" i="84" s="1"/>
  <c r="E241" i="85" s="1"/>
  <c r="G229" i="92"/>
  <c r="J229" i="92" s="1"/>
  <c r="E229" i="93" s="1"/>
  <c r="G237" i="92"/>
  <c r="J237" i="92" s="1"/>
  <c r="E237" i="93" s="1"/>
  <c r="G231" i="86"/>
  <c r="J231" i="86" s="1"/>
  <c r="G239" i="86"/>
  <c r="J239" i="86" s="1"/>
  <c r="E239" i="87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E113" i="86" s="1"/>
  <c r="G45" i="106"/>
  <c r="J45" i="106" s="1"/>
  <c r="E45" i="107" s="1"/>
  <c r="G178" i="105"/>
  <c r="J178" i="105" s="1"/>
  <c r="E178" i="106" s="1"/>
  <c r="G109" i="104"/>
  <c r="J109" i="104" s="1"/>
  <c r="E109" i="105" s="1"/>
  <c r="G94" i="104"/>
  <c r="J94" i="104" s="1"/>
  <c r="E94" i="105" s="1"/>
  <c r="G75" i="103"/>
  <c r="J75" i="103" s="1"/>
  <c r="E75" i="104" s="1"/>
  <c r="G35" i="106"/>
  <c r="J35" i="106" s="1"/>
  <c r="E35" i="107" s="1"/>
  <c r="G63" i="105"/>
  <c r="J63" i="105" s="1"/>
  <c r="E63" i="106" s="1"/>
  <c r="G114" i="104"/>
  <c r="J114" i="104" s="1"/>
  <c r="E114" i="105" s="1"/>
  <c r="G60" i="105"/>
  <c r="J60" i="105" s="1"/>
  <c r="E60" i="106" s="1"/>
  <c r="G129" i="105"/>
  <c r="J129" i="105" s="1"/>
  <c r="E129" i="106" s="1"/>
  <c r="G39" i="86"/>
  <c r="J39" i="86" s="1"/>
  <c r="E39" i="87" s="1"/>
  <c r="G9" i="85"/>
  <c r="J9" i="85" s="1"/>
  <c r="E9" i="86" s="1"/>
  <c r="G10" i="85"/>
  <c r="J10" i="85" s="1"/>
  <c r="E10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69" i="102" l="1"/>
  <c r="G169" i="102" s="1"/>
  <c r="J169" i="102" s="1"/>
  <c r="E169" i="103" s="1"/>
  <c r="G169" i="103" s="1"/>
  <c r="J169" i="103" s="1"/>
  <c r="E169" i="104" s="1"/>
  <c r="G169" i="104" s="1"/>
  <c r="J169" i="104" s="1"/>
  <c r="E169" i="105" s="1"/>
  <c r="G169" i="105" s="1"/>
  <c r="J169" i="105" s="1"/>
  <c r="E209" i="86"/>
  <c r="G209" i="86" s="1"/>
  <c r="J209" i="86" s="1"/>
  <c r="E209" i="87" s="1"/>
  <c r="G209" i="87" s="1"/>
  <c r="J209" i="87" s="1"/>
  <c r="E209" i="88" s="1"/>
  <c r="E147" i="86"/>
  <c r="G147" i="86" s="1"/>
  <c r="J147" i="86" s="1"/>
  <c r="E147" i="87" s="1"/>
  <c r="G147" i="87" s="1"/>
  <c r="J147" i="87" s="1"/>
  <c r="E147" i="88" s="1"/>
  <c r="E198" i="86"/>
  <c r="G198" i="86" s="1"/>
  <c r="J198" i="86" s="1"/>
  <c r="E198" i="87" s="1"/>
  <c r="G198" i="87" s="1"/>
  <c r="J198" i="87" s="1"/>
  <c r="E198" i="88" s="1"/>
  <c r="E195" i="86"/>
  <c r="G195" i="86" s="1"/>
  <c r="J195" i="86" s="1"/>
  <c r="E195" i="87" s="1"/>
  <c r="G195" i="87" s="1"/>
  <c r="J195" i="87" s="1"/>
  <c r="E195" i="88" s="1"/>
  <c r="E204" i="86"/>
  <c r="G204" i="86" s="1"/>
  <c r="J204" i="86" s="1"/>
  <c r="E204" i="87" s="1"/>
  <c r="G204" i="87" s="1"/>
  <c r="J204" i="87" s="1"/>
  <c r="E204" i="88" s="1"/>
  <c r="E196" i="86"/>
  <c r="G196" i="86" s="1"/>
  <c r="J196" i="86" s="1"/>
  <c r="E196" i="87" s="1"/>
  <c r="G196" i="87" s="1"/>
  <c r="J196" i="87" s="1"/>
  <c r="E196" i="88" s="1"/>
  <c r="E211" i="86"/>
  <c r="G211" i="86" s="1"/>
  <c r="J211" i="86" s="1"/>
  <c r="E211" i="87" s="1"/>
  <c r="G211" i="87" s="1"/>
  <c r="J211" i="87" s="1"/>
  <c r="E211" i="88" s="1"/>
  <c r="E156" i="86"/>
  <c r="G156" i="86" s="1"/>
  <c r="J156" i="86" s="1"/>
  <c r="E156" i="87" s="1"/>
  <c r="G156" i="87" s="1"/>
  <c r="J156" i="87" s="1"/>
  <c r="E156" i="88" s="1"/>
  <c r="E197" i="86"/>
  <c r="G197" i="86" s="1"/>
  <c r="J197" i="86" s="1"/>
  <c r="E197" i="87" s="1"/>
  <c r="G197" i="87" s="1"/>
  <c r="J197" i="87" s="1"/>
  <c r="E197" i="88" s="1"/>
  <c r="E210" i="86"/>
  <c r="G210" i="86" s="1"/>
  <c r="J210" i="86" s="1"/>
  <c r="E210" i="87" s="1"/>
  <c r="G210" i="87" s="1"/>
  <c r="J210" i="87" s="1"/>
  <c r="E210" i="88" s="1"/>
  <c r="G239" i="87"/>
  <c r="J239" i="87" s="1"/>
  <c r="E239" i="88" s="1"/>
  <c r="E231" i="87"/>
  <c r="G231" i="87" s="1"/>
  <c r="J231" i="87" s="1"/>
  <c r="E182" i="86"/>
  <c r="G182" i="86" s="1"/>
  <c r="J182" i="86" s="1"/>
  <c r="E182" i="87" s="1"/>
  <c r="G182" i="87" s="1"/>
  <c r="J182" i="87" s="1"/>
  <c r="E182" i="88" s="1"/>
  <c r="E150" i="86"/>
  <c r="G150" i="86" s="1"/>
  <c r="J150" i="86" s="1"/>
  <c r="E150" i="87" s="1"/>
  <c r="G150" i="87" s="1"/>
  <c r="J150" i="87" s="1"/>
  <c r="E150" i="88" s="1"/>
  <c r="E128" i="86"/>
  <c r="G128" i="86" s="1"/>
  <c r="J128" i="86" s="1"/>
  <c r="E128" i="87" s="1"/>
  <c r="G128" i="87" s="1"/>
  <c r="J128" i="87" s="1"/>
  <c r="E128" i="88" s="1"/>
  <c r="E212" i="86"/>
  <c r="G212" i="86" s="1"/>
  <c r="J212" i="86" s="1"/>
  <c r="E212" i="87" s="1"/>
  <c r="G212" i="87" s="1"/>
  <c r="J212" i="87" s="1"/>
  <c r="E212" i="88" s="1"/>
  <c r="E149" i="86"/>
  <c r="G149" i="86" s="1"/>
  <c r="J149" i="86" s="1"/>
  <c r="E149" i="87" s="1"/>
  <c r="G149" i="87" s="1"/>
  <c r="J149" i="87" s="1"/>
  <c r="E149" i="88" s="1"/>
  <c r="E202" i="86"/>
  <c r="G202" i="86" s="1"/>
  <c r="J202" i="86" s="1"/>
  <c r="E202" i="87" s="1"/>
  <c r="G202" i="87" s="1"/>
  <c r="J202" i="87" s="1"/>
  <c r="E202" i="88" s="1"/>
  <c r="E157" i="86"/>
  <c r="G157" i="86" s="1"/>
  <c r="J157" i="86" s="1"/>
  <c r="E157" i="87" s="1"/>
  <c r="G157" i="87" s="1"/>
  <c r="J157" i="87" s="1"/>
  <c r="E157" i="88" s="1"/>
  <c r="E203" i="86"/>
  <c r="G203" i="86" s="1"/>
  <c r="J203" i="86" s="1"/>
  <c r="E203" i="87" s="1"/>
  <c r="G203" i="87" s="1"/>
  <c r="J203" i="87" s="1"/>
  <c r="E203" i="88" s="1"/>
  <c r="E175" i="82"/>
  <c r="G175" i="82" s="1"/>
  <c r="J175" i="82" s="1"/>
  <c r="E175" i="83" s="1"/>
  <c r="G175" i="83" s="1"/>
  <c r="J175" i="83" s="1"/>
  <c r="E175" i="84" s="1"/>
  <c r="E71" i="82"/>
  <c r="G71" i="82" s="1"/>
  <c r="J71" i="82" s="1"/>
  <c r="E71" i="83" s="1"/>
  <c r="G71" i="83" s="1"/>
  <c r="J71" i="83" s="1"/>
  <c r="E71" i="84" s="1"/>
  <c r="E70" i="82"/>
  <c r="G70" i="82" s="1"/>
  <c r="J70" i="82" s="1"/>
  <c r="E70" i="83" s="1"/>
  <c r="G70" i="83" s="1"/>
  <c r="J70" i="83" s="1"/>
  <c r="E70" i="84" s="1"/>
  <c r="G35" i="107"/>
  <c r="J35" i="107" s="1"/>
  <c r="G45" i="107"/>
  <c r="J45" i="107" s="1"/>
  <c r="G240" i="85"/>
  <c r="J240" i="85" s="1"/>
  <c r="E240" i="86" s="1"/>
  <c r="G241" i="85"/>
  <c r="J241" i="85" s="1"/>
  <c r="E241" i="86" s="1"/>
  <c r="G232" i="85"/>
  <c r="J232" i="85" s="1"/>
  <c r="E232" i="86" s="1"/>
  <c r="G229" i="93"/>
  <c r="J229" i="93" s="1"/>
  <c r="E229" i="94" s="1"/>
  <c r="G237" i="93"/>
  <c r="J237" i="93" s="1"/>
  <c r="E237" i="94" s="1"/>
  <c r="G12" i="99"/>
  <c r="J12" i="99" s="1"/>
  <c r="G181" i="88"/>
  <c r="J181" i="88" s="1"/>
  <c r="G194" i="88"/>
  <c r="J194" i="88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155" i="88"/>
  <c r="J155" i="88" s="1"/>
  <c r="G125" i="88"/>
  <c r="J125" i="88" s="1"/>
  <c r="G9" i="86"/>
  <c r="J9" i="86" s="1"/>
  <c r="G39" i="87"/>
  <c r="J39" i="87" s="1"/>
  <c r="G11" i="86"/>
  <c r="J11" i="86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205" i="88"/>
  <c r="J205" i="88" s="1"/>
  <c r="G63" i="106"/>
  <c r="J63" i="106" s="1"/>
  <c r="E63" i="107" s="1"/>
  <c r="G129" i="106"/>
  <c r="J129" i="106" s="1"/>
  <c r="E129" i="107" s="1"/>
  <c r="G94" i="105"/>
  <c r="J94" i="105" s="1"/>
  <c r="E94" i="106" s="1"/>
  <c r="G60" i="106"/>
  <c r="J60" i="106" s="1"/>
  <c r="E60" i="107" s="1"/>
  <c r="G109" i="105"/>
  <c r="J109" i="105" s="1"/>
  <c r="E109" i="106" s="1"/>
  <c r="G75" i="104"/>
  <c r="J75" i="104" s="1"/>
  <c r="E75" i="105" s="1"/>
  <c r="G178" i="106"/>
  <c r="J178" i="106" s="1"/>
  <c r="E178" i="107" s="1"/>
  <c r="G113" i="86"/>
  <c r="J113" i="86" s="1"/>
  <c r="E113" i="87" s="1"/>
  <c r="G114" i="105"/>
  <c r="J114" i="105" s="1"/>
  <c r="E114" i="106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E168" i="78" s="1"/>
  <c r="N204" i="64"/>
  <c r="X107" i="64"/>
  <c r="J206" i="64" s="1"/>
  <c r="K207" i="64" s="1"/>
  <c r="G239" i="88" l="1"/>
  <c r="J239" i="88" s="1"/>
  <c r="E239" i="89" s="1"/>
  <c r="E231" i="88"/>
  <c r="G231" i="88" s="1"/>
  <c r="J231" i="88" s="1"/>
  <c r="E231" i="89" s="1"/>
  <c r="G231" i="89" s="1"/>
  <c r="J231" i="89" s="1"/>
  <c r="E231" i="90" s="1"/>
  <c r="E169" i="106"/>
  <c r="G169" i="106" s="1"/>
  <c r="J169" i="106" s="1"/>
  <c r="E226" i="89"/>
  <c r="G226" i="89" s="1"/>
  <c r="J226" i="89" s="1"/>
  <c r="E226" i="90" s="1"/>
  <c r="G226" i="90" s="1"/>
  <c r="J226" i="90" s="1"/>
  <c r="E226" i="91" s="1"/>
  <c r="E208" i="89"/>
  <c r="G208" i="89" s="1"/>
  <c r="J208" i="89" s="1"/>
  <c r="E208" i="90" s="1"/>
  <c r="G208" i="90" s="1"/>
  <c r="J208" i="90" s="1"/>
  <c r="E208" i="91" s="1"/>
  <c r="E148" i="89"/>
  <c r="G148" i="89" s="1"/>
  <c r="J148" i="89" s="1"/>
  <c r="E148" i="90" s="1"/>
  <c r="G148" i="90" s="1"/>
  <c r="J148" i="90" s="1"/>
  <c r="E148" i="91" s="1"/>
  <c r="E9" i="87"/>
  <c r="G9" i="87" s="1"/>
  <c r="J9" i="87" s="1"/>
  <c r="E9" i="88" s="1"/>
  <c r="G9" i="88" s="1"/>
  <c r="J9" i="88" s="1"/>
  <c r="E10" i="87"/>
  <c r="G10" i="87" s="1"/>
  <c r="J10" i="87" s="1"/>
  <c r="E10" i="88" s="1"/>
  <c r="G10" i="88" s="1"/>
  <c r="J10" i="88" s="1"/>
  <c r="E193" i="89"/>
  <c r="G193" i="89" s="1"/>
  <c r="J193" i="89" s="1"/>
  <c r="E193" i="90" s="1"/>
  <c r="G193" i="90" s="1"/>
  <c r="J193" i="90" s="1"/>
  <c r="E193" i="91" s="1"/>
  <c r="E177" i="89"/>
  <c r="G177" i="89" s="1"/>
  <c r="J177" i="89" s="1"/>
  <c r="E177" i="90" s="1"/>
  <c r="G177" i="90" s="1"/>
  <c r="J177" i="90" s="1"/>
  <c r="E177" i="91" s="1"/>
  <c r="E125" i="89"/>
  <c r="G125" i="89" s="1"/>
  <c r="J125" i="89" s="1"/>
  <c r="E125" i="90" s="1"/>
  <c r="G125" i="90" s="1"/>
  <c r="J125" i="90" s="1"/>
  <c r="E125" i="91" s="1"/>
  <c r="E206" i="89"/>
  <c r="G206" i="89" s="1"/>
  <c r="J206" i="89" s="1"/>
  <c r="E206" i="90" s="1"/>
  <c r="G206" i="90" s="1"/>
  <c r="J206" i="90" s="1"/>
  <c r="E206" i="91" s="1"/>
  <c r="E12" i="100"/>
  <c r="G12" i="100" s="1"/>
  <c r="J12" i="100" s="1"/>
  <c r="E151" i="89"/>
  <c r="G151" i="89" s="1"/>
  <c r="J151" i="89" s="1"/>
  <c r="E151" i="90" s="1"/>
  <c r="G151" i="90" s="1"/>
  <c r="J151" i="90" s="1"/>
  <c r="E151" i="91" s="1"/>
  <c r="E11" i="87"/>
  <c r="G11" i="87" s="1"/>
  <c r="J11" i="87" s="1"/>
  <c r="E11" i="88" s="1"/>
  <c r="G11" i="88" s="1"/>
  <c r="J11" i="88" s="1"/>
  <c r="E205" i="89"/>
  <c r="G205" i="89" s="1"/>
  <c r="J205" i="89" s="1"/>
  <c r="E205" i="90" s="1"/>
  <c r="G205" i="90" s="1"/>
  <c r="J205" i="90" s="1"/>
  <c r="E205" i="91" s="1"/>
  <c r="E83" i="89"/>
  <c r="G83" i="89" s="1"/>
  <c r="J83" i="89" s="1"/>
  <c r="E83" i="90" s="1"/>
  <c r="G83" i="90" s="1"/>
  <c r="J83" i="90" s="1"/>
  <c r="E83" i="91" s="1"/>
  <c r="E84" i="89"/>
  <c r="G84" i="89" s="1"/>
  <c r="J84" i="89" s="1"/>
  <c r="E84" i="90" s="1"/>
  <c r="G84" i="90" s="1"/>
  <c r="J84" i="90" s="1"/>
  <c r="E84" i="91" s="1"/>
  <c r="E126" i="89"/>
  <c r="G126" i="89" s="1"/>
  <c r="J126" i="89" s="1"/>
  <c r="E126" i="90" s="1"/>
  <c r="G126" i="90" s="1"/>
  <c r="J126" i="90" s="1"/>
  <c r="E126" i="91" s="1"/>
  <c r="E213" i="89"/>
  <c r="G213" i="89" s="1"/>
  <c r="J213" i="89" s="1"/>
  <c r="E213" i="90" s="1"/>
  <c r="G213" i="90" s="1"/>
  <c r="J213" i="90" s="1"/>
  <c r="E213" i="91" s="1"/>
  <c r="E127" i="89"/>
  <c r="G127" i="89" s="1"/>
  <c r="J127" i="89" s="1"/>
  <c r="E127" i="90" s="1"/>
  <c r="G127" i="90" s="1"/>
  <c r="J127" i="90" s="1"/>
  <c r="E127" i="91" s="1"/>
  <c r="E194" i="89"/>
  <c r="G194" i="89" s="1"/>
  <c r="J194" i="89" s="1"/>
  <c r="E194" i="90" s="1"/>
  <c r="G194" i="90" s="1"/>
  <c r="J194" i="90" s="1"/>
  <c r="E194" i="91" s="1"/>
  <c r="E155" i="89"/>
  <c r="G155" i="89" s="1"/>
  <c r="J155" i="89" s="1"/>
  <c r="E155" i="90" s="1"/>
  <c r="G155" i="90" s="1"/>
  <c r="J155" i="90" s="1"/>
  <c r="E155" i="91" s="1"/>
  <c r="E152" i="89"/>
  <c r="G152" i="89" s="1"/>
  <c r="J152" i="89" s="1"/>
  <c r="E152" i="90" s="1"/>
  <c r="G152" i="90" s="1"/>
  <c r="J152" i="90" s="1"/>
  <c r="E152" i="91" s="1"/>
  <c r="E39" i="88"/>
  <c r="G39" i="88" s="1"/>
  <c r="J39" i="88" s="1"/>
  <c r="E39" i="89" s="1"/>
  <c r="G39" i="89" s="1"/>
  <c r="J39" i="89" s="1"/>
  <c r="E39" i="90" s="1"/>
  <c r="E153" i="89"/>
  <c r="G153" i="89" s="1"/>
  <c r="J153" i="89" s="1"/>
  <c r="E153" i="90" s="1"/>
  <c r="G153" i="90" s="1"/>
  <c r="J153" i="90" s="1"/>
  <c r="E153" i="91" s="1"/>
  <c r="E181" i="89"/>
  <c r="G181" i="89" s="1"/>
  <c r="J181" i="89" s="1"/>
  <c r="E181" i="90" s="1"/>
  <c r="G181" i="90" s="1"/>
  <c r="J181" i="90" s="1"/>
  <c r="E181" i="91" s="1"/>
  <c r="G22" i="77"/>
  <c r="J22" i="77" s="1"/>
  <c r="E22" i="78" s="1"/>
  <c r="G129" i="107"/>
  <c r="J129" i="107" s="1"/>
  <c r="G63" i="107"/>
  <c r="J63" i="107" s="1"/>
  <c r="G178" i="107"/>
  <c r="J178" i="107" s="1"/>
  <c r="G60" i="107"/>
  <c r="J60" i="107" s="1"/>
  <c r="G239" i="89"/>
  <c r="J239" i="89" s="1"/>
  <c r="E239" i="90" s="1"/>
  <c r="G229" i="94"/>
  <c r="J229" i="94" s="1"/>
  <c r="E229" i="95" s="1"/>
  <c r="G237" i="94"/>
  <c r="J237" i="94" s="1"/>
  <c r="E237" i="95" s="1"/>
  <c r="G232" i="86"/>
  <c r="J232" i="86" s="1"/>
  <c r="E232" i="87" s="1"/>
  <c r="G240" i="86"/>
  <c r="J240" i="86" s="1"/>
  <c r="E240" i="87" s="1"/>
  <c r="G241" i="86"/>
  <c r="J241" i="86" s="1"/>
  <c r="E241" i="87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E113" i="88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75" i="105"/>
  <c r="J75" i="105" s="1"/>
  <c r="E75" i="106" s="1"/>
  <c r="G109" i="106"/>
  <c r="J109" i="106" s="1"/>
  <c r="E109" i="107" s="1"/>
  <c r="G94" i="106"/>
  <c r="J94" i="106" s="1"/>
  <c r="E94" i="107" s="1"/>
  <c r="G114" i="106"/>
  <c r="J114" i="106" s="1"/>
  <c r="E114" i="107" s="1"/>
  <c r="G71" i="84"/>
  <c r="J71" i="84" s="1"/>
  <c r="E71" i="85" s="1"/>
  <c r="G190" i="77"/>
  <c r="J190" i="77" s="1"/>
  <c r="E190" i="78" s="1"/>
  <c r="G70" i="84"/>
  <c r="J70" i="84" s="1"/>
  <c r="E70" i="85" s="1"/>
  <c r="G82" i="77"/>
  <c r="J82" i="77" s="1"/>
  <c r="E82" i="78" s="1"/>
  <c r="G173" i="77"/>
  <c r="J173" i="77" s="1"/>
  <c r="G175" i="84"/>
  <c r="J175" i="84" s="1"/>
  <c r="E175" i="85" s="1"/>
  <c r="G103" i="77"/>
  <c r="J103" i="77" s="1"/>
  <c r="G104" i="77"/>
  <c r="J104" i="77" s="1"/>
  <c r="E104" i="78" s="1"/>
  <c r="G20" i="77"/>
  <c r="J20" i="77" s="1"/>
  <c r="E20" i="78" s="1"/>
  <c r="G24" i="77"/>
  <c r="J24" i="77" s="1"/>
  <c r="E24" i="78" s="1"/>
  <c r="G26" i="77"/>
  <c r="J26" i="77" s="1"/>
  <c r="E26" i="78" s="1"/>
  <c r="G25" i="77"/>
  <c r="J25" i="77" s="1"/>
  <c r="E25" i="78" s="1"/>
  <c r="G19" i="77"/>
  <c r="J19" i="77" s="1"/>
  <c r="E19" i="78" s="1"/>
  <c r="G21" i="77"/>
  <c r="J21" i="77" s="1"/>
  <c r="E21" i="78" s="1"/>
  <c r="G23" i="77"/>
  <c r="J23" i="77" s="1"/>
  <c r="E23" i="78" s="1"/>
  <c r="G168" i="78"/>
  <c r="J168" i="78" s="1"/>
  <c r="E168" i="79" s="1"/>
  <c r="K213" i="64"/>
  <c r="K215" i="64" s="1"/>
  <c r="E11" i="89" l="1"/>
  <c r="G11" i="89" s="1"/>
  <c r="J11" i="89" s="1"/>
  <c r="E11" i="90" s="1"/>
  <c r="G11" i="90" s="1"/>
  <c r="J11" i="90" s="1"/>
  <c r="E11" i="91" s="1"/>
  <c r="E9" i="89"/>
  <c r="G9" i="89" s="1"/>
  <c r="J9" i="89" s="1"/>
  <c r="E9" i="90" s="1"/>
  <c r="G9" i="90" s="1"/>
  <c r="J9" i="90" s="1"/>
  <c r="E9" i="91" s="1"/>
  <c r="E10" i="89"/>
  <c r="G10" i="89" s="1"/>
  <c r="J10" i="89" s="1"/>
  <c r="E10" i="90" s="1"/>
  <c r="G10" i="90" s="1"/>
  <c r="J10" i="90" s="1"/>
  <c r="E10" i="91" s="1"/>
  <c r="E12" i="101"/>
  <c r="G12" i="101" s="1"/>
  <c r="J12" i="101" s="1"/>
  <c r="E169" i="107"/>
  <c r="G169" i="107" s="1"/>
  <c r="J169" i="107" s="1"/>
  <c r="G128" i="89"/>
  <c r="J128" i="89" s="1"/>
  <c r="E128" i="90" s="1"/>
  <c r="E128" i="89"/>
  <c r="E157" i="89"/>
  <c r="G157" i="89" s="1"/>
  <c r="J157" i="89" s="1"/>
  <c r="E157" i="90" s="1"/>
  <c r="G157" i="90" s="1"/>
  <c r="J157" i="90" s="1"/>
  <c r="E157" i="91" s="1"/>
  <c r="E195" i="89"/>
  <c r="G195" i="89" s="1"/>
  <c r="J195" i="89" s="1"/>
  <c r="E195" i="90" s="1"/>
  <c r="G195" i="90" s="1"/>
  <c r="J195" i="90" s="1"/>
  <c r="E195" i="91" s="1"/>
  <c r="E150" i="89"/>
  <c r="G150" i="89" s="1"/>
  <c r="J150" i="89" s="1"/>
  <c r="E150" i="90" s="1"/>
  <c r="G150" i="90" s="1"/>
  <c r="J150" i="90" s="1"/>
  <c r="E150" i="91" s="1"/>
  <c r="E156" i="89"/>
  <c r="G156" i="89" s="1"/>
  <c r="J156" i="89" s="1"/>
  <c r="E156" i="90" s="1"/>
  <c r="G156" i="90" s="1"/>
  <c r="J156" i="90" s="1"/>
  <c r="E156" i="91" s="1"/>
  <c r="E196" i="89"/>
  <c r="G196" i="89" s="1"/>
  <c r="J196" i="89" s="1"/>
  <c r="E196" i="90" s="1"/>
  <c r="G196" i="90" s="1"/>
  <c r="J196" i="90" s="1"/>
  <c r="E196" i="91" s="1"/>
  <c r="E210" i="89"/>
  <c r="G210" i="89" s="1"/>
  <c r="J210" i="89" s="1"/>
  <c r="E210" i="90" s="1"/>
  <c r="G210" i="90" s="1"/>
  <c r="J210" i="90" s="1"/>
  <c r="E210" i="91" s="1"/>
  <c r="E147" i="89"/>
  <c r="G147" i="89" s="1"/>
  <c r="J147" i="89" s="1"/>
  <c r="E147" i="90" s="1"/>
  <c r="G147" i="90" s="1"/>
  <c r="J147" i="90" s="1"/>
  <c r="E147" i="91" s="1"/>
  <c r="G209" i="89"/>
  <c r="J209" i="89" s="1"/>
  <c r="E209" i="90" s="1"/>
  <c r="G209" i="90" s="1"/>
  <c r="J209" i="90" s="1"/>
  <c r="E209" i="91" s="1"/>
  <c r="E209" i="89"/>
  <c r="E202" i="89"/>
  <c r="G202" i="89" s="1"/>
  <c r="J202" i="89" s="1"/>
  <c r="E202" i="90" s="1"/>
  <c r="G202" i="90" s="1"/>
  <c r="J202" i="90" s="1"/>
  <c r="E202" i="91" s="1"/>
  <c r="E198" i="89"/>
  <c r="G198" i="89" s="1"/>
  <c r="J198" i="89" s="1"/>
  <c r="E198" i="90" s="1"/>
  <c r="G198" i="90" s="1"/>
  <c r="J198" i="90" s="1"/>
  <c r="E198" i="91" s="1"/>
  <c r="E204" i="89"/>
  <c r="G204" i="89" s="1"/>
  <c r="J204" i="89" s="1"/>
  <c r="E204" i="90" s="1"/>
  <c r="G204" i="90" s="1"/>
  <c r="J204" i="90" s="1"/>
  <c r="E204" i="91" s="1"/>
  <c r="E211" i="89"/>
  <c r="G211" i="89" s="1"/>
  <c r="J211" i="89" s="1"/>
  <c r="E211" i="90" s="1"/>
  <c r="G211" i="90" s="1"/>
  <c r="J211" i="90" s="1"/>
  <c r="E211" i="91" s="1"/>
  <c r="E182" i="89"/>
  <c r="G182" i="89" s="1"/>
  <c r="J182" i="89" s="1"/>
  <c r="E182" i="90" s="1"/>
  <c r="G182" i="90" s="1"/>
  <c r="J182" i="90" s="1"/>
  <c r="E182" i="91" s="1"/>
  <c r="E203" i="89"/>
  <c r="G203" i="89" s="1"/>
  <c r="J203" i="89" s="1"/>
  <c r="E203" i="90" s="1"/>
  <c r="G203" i="90" s="1"/>
  <c r="J203" i="90" s="1"/>
  <c r="E203" i="91" s="1"/>
  <c r="E197" i="89"/>
  <c r="G197" i="89" s="1"/>
  <c r="J197" i="89" s="1"/>
  <c r="E197" i="90" s="1"/>
  <c r="G197" i="90" s="1"/>
  <c r="J197" i="90" s="1"/>
  <c r="E197" i="91" s="1"/>
  <c r="G212" i="89"/>
  <c r="J212" i="89" s="1"/>
  <c r="E212" i="90" s="1"/>
  <c r="G212" i="90" s="1"/>
  <c r="J212" i="90" s="1"/>
  <c r="E212" i="91" s="1"/>
  <c r="E212" i="89"/>
  <c r="E149" i="89"/>
  <c r="G149" i="89" s="1"/>
  <c r="J149" i="89" s="1"/>
  <c r="E149" i="90" s="1"/>
  <c r="G149" i="90" s="1"/>
  <c r="J149" i="90" s="1"/>
  <c r="E149" i="91" s="1"/>
  <c r="G102" i="78"/>
  <c r="J102" i="78" s="1"/>
  <c r="E102" i="79" s="1"/>
  <c r="E103" i="78"/>
  <c r="G103" i="78" s="1"/>
  <c r="J103" i="78" s="1"/>
  <c r="E103" i="79" s="1"/>
  <c r="G174" i="78"/>
  <c r="J174" i="78" s="1"/>
  <c r="E174" i="79" s="1"/>
  <c r="E173" i="78"/>
  <c r="G94" i="107"/>
  <c r="J94" i="107" s="1"/>
  <c r="G109" i="107"/>
  <c r="J109" i="107" s="1"/>
  <c r="G114" i="107"/>
  <c r="J114" i="107" s="1"/>
  <c r="G231" i="90"/>
  <c r="J231" i="90" s="1"/>
  <c r="E231" i="91" s="1"/>
  <c r="G239" i="90"/>
  <c r="J239" i="90" s="1"/>
  <c r="E239" i="91" s="1"/>
  <c r="G240" i="87"/>
  <c r="J240" i="87" s="1"/>
  <c r="E240" i="88" s="1"/>
  <c r="G241" i="87"/>
  <c r="J241" i="87" s="1"/>
  <c r="E241" i="88" s="1"/>
  <c r="G232" i="87"/>
  <c r="J232" i="87" s="1"/>
  <c r="E232" i="88" s="1"/>
  <c r="G229" i="95"/>
  <c r="G237" i="95"/>
  <c r="J237" i="95" s="1"/>
  <c r="E237" i="96" s="1"/>
  <c r="G113" i="88"/>
  <c r="J113" i="88" s="1"/>
  <c r="G175" i="85"/>
  <c r="J175" i="85" s="1"/>
  <c r="G70" i="85"/>
  <c r="J70" i="85" s="1"/>
  <c r="G71" i="85"/>
  <c r="J71" i="85" s="1"/>
  <c r="G173" i="78"/>
  <c r="J173" i="78" s="1"/>
  <c r="G190" i="78"/>
  <c r="J190" i="78" s="1"/>
  <c r="E190" i="79" s="1"/>
  <c r="G82" i="78"/>
  <c r="J82" i="78" s="1"/>
  <c r="E82" i="79" s="1"/>
  <c r="G104" i="78"/>
  <c r="J104" i="78" s="1"/>
  <c r="E104" i="79" s="1"/>
  <c r="G84" i="91"/>
  <c r="J84" i="91" s="1"/>
  <c r="E84" i="92" s="1"/>
  <c r="G151" i="91"/>
  <c r="J151" i="91" s="1"/>
  <c r="E151" i="92" s="1"/>
  <c r="G194" i="91"/>
  <c r="J194" i="91" s="1"/>
  <c r="E194" i="92" s="1"/>
  <c r="G206" i="91"/>
  <c r="J206" i="91" s="1"/>
  <c r="E206" i="92" s="1"/>
  <c r="G181" i="91"/>
  <c r="J181" i="91" s="1"/>
  <c r="E181" i="92" s="1"/>
  <c r="G153" i="91"/>
  <c r="J153" i="91" s="1"/>
  <c r="E153" i="92" s="1"/>
  <c r="G148" i="91"/>
  <c r="J148" i="91" s="1"/>
  <c r="E148" i="92" s="1"/>
  <c r="G152" i="91"/>
  <c r="J152" i="91" s="1"/>
  <c r="E152" i="92" s="1"/>
  <c r="G193" i="91"/>
  <c r="J193" i="91" s="1"/>
  <c r="E193" i="92" s="1"/>
  <c r="G205" i="91"/>
  <c r="J205" i="91" s="1"/>
  <c r="E205" i="92" s="1"/>
  <c r="G75" i="106"/>
  <c r="J75" i="106" s="1"/>
  <c r="E75" i="107" s="1"/>
  <c r="G127" i="91"/>
  <c r="J127" i="91" s="1"/>
  <c r="E127" i="92" s="1"/>
  <c r="G155" i="91"/>
  <c r="J155" i="91" s="1"/>
  <c r="E155" i="92" s="1"/>
  <c r="G128" i="90"/>
  <c r="J128" i="90" s="1"/>
  <c r="E128" i="91" s="1"/>
  <c r="G226" i="91"/>
  <c r="J226" i="91" s="1"/>
  <c r="E226" i="92" s="1"/>
  <c r="G83" i="91"/>
  <c r="J83" i="91" s="1"/>
  <c r="E83" i="92" s="1"/>
  <c r="G39" i="90"/>
  <c r="J39" i="90" s="1"/>
  <c r="E39" i="91" s="1"/>
  <c r="G208" i="91"/>
  <c r="J208" i="91" s="1"/>
  <c r="E208" i="92" s="1"/>
  <c r="G213" i="91"/>
  <c r="J213" i="91" s="1"/>
  <c r="E213" i="92" s="1"/>
  <c r="G126" i="91"/>
  <c r="J126" i="91" s="1"/>
  <c r="E126" i="92" s="1"/>
  <c r="G177" i="91"/>
  <c r="J177" i="91" s="1"/>
  <c r="E177" i="92" s="1"/>
  <c r="G125" i="91"/>
  <c r="J125" i="91" s="1"/>
  <c r="E125" i="92" s="1"/>
  <c r="G154" i="77"/>
  <c r="J154" i="77" s="1"/>
  <c r="E154" i="78" s="1"/>
  <c r="G130" i="77"/>
  <c r="J130" i="77" s="1"/>
  <c r="E130" i="78" s="1"/>
  <c r="G86" i="77"/>
  <c r="J86" i="77" s="1"/>
  <c r="E86" i="78" s="1"/>
  <c r="G225" i="77"/>
  <c r="J225" i="77" s="1"/>
  <c r="G59" i="77"/>
  <c r="J59" i="77" s="1"/>
  <c r="E59" i="78" s="1"/>
  <c r="G162" i="77"/>
  <c r="J162" i="77" s="1"/>
  <c r="E162" i="78" s="1"/>
  <c r="G166" i="77"/>
  <c r="J166" i="77" s="1"/>
  <c r="G74" i="77"/>
  <c r="J74" i="77" s="1"/>
  <c r="G142" i="77"/>
  <c r="J142" i="77" s="1"/>
  <c r="E142" i="78" s="1"/>
  <c r="G227" i="77"/>
  <c r="J227" i="77" s="1"/>
  <c r="G56" i="77"/>
  <c r="J56" i="77" s="1"/>
  <c r="G160" i="77"/>
  <c r="J160" i="77" s="1"/>
  <c r="G146" i="77"/>
  <c r="J146" i="77" s="1"/>
  <c r="E146" i="78" s="1"/>
  <c r="G143" i="77"/>
  <c r="J143" i="77" s="1"/>
  <c r="G108" i="77"/>
  <c r="J108" i="77" s="1"/>
  <c r="J268" i="77"/>
  <c r="G116" i="77"/>
  <c r="J116" i="77" s="1"/>
  <c r="E116" i="78" s="1"/>
  <c r="G141" i="77"/>
  <c r="J141" i="77" s="1"/>
  <c r="G171" i="77"/>
  <c r="J171" i="77" s="1"/>
  <c r="G144" i="77"/>
  <c r="J144" i="77" s="1"/>
  <c r="E144" i="78" s="1"/>
  <c r="G164" i="77"/>
  <c r="J164" i="77" s="1"/>
  <c r="E164" i="78" s="1"/>
  <c r="G158" i="77"/>
  <c r="J158" i="77" s="1"/>
  <c r="G36" i="77"/>
  <c r="J36" i="77" s="1"/>
  <c r="G30" i="77"/>
  <c r="J30" i="77" s="1"/>
  <c r="E30" i="78" s="1"/>
  <c r="G163" i="77"/>
  <c r="J163" i="77" s="1"/>
  <c r="E163" i="78" s="1"/>
  <c r="G46" i="77"/>
  <c r="J46" i="77" s="1"/>
  <c r="G49" i="77"/>
  <c r="J49" i="77" s="1"/>
  <c r="G172" i="77"/>
  <c r="J172" i="77" s="1"/>
  <c r="E172" i="78" s="1"/>
  <c r="G101" i="77"/>
  <c r="J101" i="77" s="1"/>
  <c r="E101" i="78" s="1"/>
  <c r="G54" i="77"/>
  <c r="J54" i="77" s="1"/>
  <c r="G51" i="77"/>
  <c r="J51" i="77" s="1"/>
  <c r="G81" i="77"/>
  <c r="J81" i="77" s="1"/>
  <c r="E81" i="78" s="1"/>
  <c r="G111" i="77"/>
  <c r="J111" i="77" s="1"/>
  <c r="E111" i="78" s="1"/>
  <c r="G28" i="77"/>
  <c r="J28" i="77" s="1"/>
  <c r="G47" i="77"/>
  <c r="J47" i="77" s="1"/>
  <c r="G62" i="77"/>
  <c r="J62" i="77" s="1"/>
  <c r="E62" i="78" s="1"/>
  <c r="G137" i="77"/>
  <c r="J137" i="77" s="1"/>
  <c r="E137" i="78" s="1"/>
  <c r="G34" i="77"/>
  <c r="J34" i="77" s="1"/>
  <c r="G80" i="77"/>
  <c r="J80" i="77" s="1"/>
  <c r="G42" i="77"/>
  <c r="J42" i="77" s="1"/>
  <c r="E42" i="78" s="1"/>
  <c r="G145" i="77"/>
  <c r="J145" i="77" s="1"/>
  <c r="E145" i="78" s="1"/>
  <c r="G29" i="77"/>
  <c r="J29" i="77" s="1"/>
  <c r="G93" i="77"/>
  <c r="J93" i="77" s="1"/>
  <c r="G185" i="77"/>
  <c r="J185" i="77" s="1"/>
  <c r="E185" i="78" s="1"/>
  <c r="G48" i="77"/>
  <c r="J48" i="77" s="1"/>
  <c r="E48" i="78" s="1"/>
  <c r="G50" i="77"/>
  <c r="J50" i="77" s="1"/>
  <c r="G95" i="77"/>
  <c r="J95" i="77" s="1"/>
  <c r="E95" i="78" s="1"/>
  <c r="G233" i="77"/>
  <c r="J233" i="77" s="1"/>
  <c r="E233" i="78" s="1"/>
  <c r="G57" i="77"/>
  <c r="J57" i="77" s="1"/>
  <c r="G52" i="77"/>
  <c r="J52" i="77" s="1"/>
  <c r="G180" i="77"/>
  <c r="J180" i="77" s="1"/>
  <c r="E180" i="78" s="1"/>
  <c r="G222" i="77"/>
  <c r="J222" i="77" s="1"/>
  <c r="E222" i="78" s="1"/>
  <c r="G112" i="77"/>
  <c r="J112" i="77" s="1"/>
  <c r="E112" i="78" s="1"/>
  <c r="G66" i="77"/>
  <c r="J66" i="77" s="1"/>
  <c r="G69" i="77"/>
  <c r="J69" i="77" s="1"/>
  <c r="E69" i="78" s="1"/>
  <c r="G139" i="77"/>
  <c r="J139" i="77" s="1"/>
  <c r="E139" i="78" s="1"/>
  <c r="G99" i="77"/>
  <c r="J99" i="77" s="1"/>
  <c r="G192" i="77"/>
  <c r="J192" i="77" s="1"/>
  <c r="G32" i="77"/>
  <c r="J32" i="77" s="1"/>
  <c r="E32" i="78" s="1"/>
  <c r="G55" i="77"/>
  <c r="J55" i="77" s="1"/>
  <c r="E55" i="78" s="1"/>
  <c r="G65" i="77"/>
  <c r="J65" i="77" s="1"/>
  <c r="G41" i="77"/>
  <c r="J41" i="77" s="1"/>
  <c r="G53" i="77"/>
  <c r="J53" i="77" s="1"/>
  <c r="E53" i="78" s="1"/>
  <c r="G90" i="77"/>
  <c r="J90" i="77" s="1"/>
  <c r="E90" i="78" s="1"/>
  <c r="G61" i="77"/>
  <c r="J61" i="77" s="1"/>
  <c r="G73" i="77"/>
  <c r="J73" i="77" s="1"/>
  <c r="E73" i="78" s="1"/>
  <c r="G106" i="77"/>
  <c r="J106" i="77" s="1"/>
  <c r="E106" i="78" s="1"/>
  <c r="G170" i="77"/>
  <c r="J170" i="77" s="1"/>
  <c r="G79" i="77"/>
  <c r="J79" i="77" s="1"/>
  <c r="G223" i="77"/>
  <c r="J223" i="77" s="1"/>
  <c r="E223" i="78" s="1"/>
  <c r="G176" i="77"/>
  <c r="J176" i="77" s="1"/>
  <c r="E176" i="78" s="1"/>
  <c r="G33" i="77"/>
  <c r="J33" i="77" s="1"/>
  <c r="G135" i="77"/>
  <c r="J135" i="77" s="1"/>
  <c r="G117" i="77"/>
  <c r="J117" i="77" s="1"/>
  <c r="E117" i="78" s="1"/>
  <c r="G72" i="77"/>
  <c r="J72" i="77" s="1"/>
  <c r="E72" i="78" s="1"/>
  <c r="G37" i="77"/>
  <c r="J37" i="77" s="1"/>
  <c r="G191" i="77"/>
  <c r="J191" i="77" s="1"/>
  <c r="E191" i="78" s="1"/>
  <c r="G107" i="77"/>
  <c r="J107" i="77" s="1"/>
  <c r="E107" i="78" s="1"/>
  <c r="G27" i="77"/>
  <c r="J27" i="77" s="1"/>
  <c r="G97" i="77"/>
  <c r="J97" i="77" s="1"/>
  <c r="E97" i="78" s="1"/>
  <c r="G228" i="77"/>
  <c r="J228" i="77" s="1"/>
  <c r="G85" i="77"/>
  <c r="J85" i="77" s="1"/>
  <c r="E85" i="78" s="1"/>
  <c r="G118" i="77"/>
  <c r="J118" i="77" s="1"/>
  <c r="G58" i="77"/>
  <c r="J58" i="77" s="1"/>
  <c r="G220" i="77"/>
  <c r="J220" i="77" s="1"/>
  <c r="E220" i="78" s="1"/>
  <c r="G183" i="77"/>
  <c r="J183" i="77" s="1"/>
  <c r="E183" i="78" s="1"/>
  <c r="G230" i="77"/>
  <c r="J230" i="77" s="1"/>
  <c r="E230" i="78" s="1"/>
  <c r="G43" i="77"/>
  <c r="J43" i="77" s="1"/>
  <c r="G91" i="77"/>
  <c r="J91" i="77" s="1"/>
  <c r="E91" i="78" s="1"/>
  <c r="G121" i="77"/>
  <c r="J121" i="77" s="1"/>
  <c r="E121" i="78" s="1"/>
  <c r="G40" i="77"/>
  <c r="J40" i="77" s="1"/>
  <c r="G110" i="77"/>
  <c r="J110" i="77" s="1"/>
  <c r="E110" i="78" s="1"/>
  <c r="G159" i="77"/>
  <c r="J159" i="77" s="1"/>
  <c r="E159" i="78" s="1"/>
  <c r="G78" i="77"/>
  <c r="J78" i="77" s="1"/>
  <c r="G100" i="77"/>
  <c r="J100" i="77" s="1"/>
  <c r="G92" i="77"/>
  <c r="J92" i="77" s="1"/>
  <c r="E92" i="78" s="1"/>
  <c r="G224" i="77"/>
  <c r="J224" i="77" s="1"/>
  <c r="E224" i="78" s="1"/>
  <c r="G89" i="77"/>
  <c r="J89" i="77" s="1"/>
  <c r="G98" i="77"/>
  <c r="J98" i="77" s="1"/>
  <c r="G67" i="77"/>
  <c r="J67" i="77" s="1"/>
  <c r="E67" i="78" s="1"/>
  <c r="G77" i="77"/>
  <c r="J77" i="77" s="1"/>
  <c r="G64" i="77"/>
  <c r="J64" i="77" s="1"/>
  <c r="G123" i="77"/>
  <c r="J123" i="77" s="1"/>
  <c r="E123" i="78" s="1"/>
  <c r="G138" i="77"/>
  <c r="J138" i="77" s="1"/>
  <c r="E138" i="78" s="1"/>
  <c r="G31" i="77"/>
  <c r="J31" i="77" s="1"/>
  <c r="G179" i="77"/>
  <c r="J179" i="77" s="1"/>
  <c r="G68" i="77"/>
  <c r="J68" i="77" s="1"/>
  <c r="E68" i="78" s="1"/>
  <c r="G120" i="77"/>
  <c r="J120" i="77" s="1"/>
  <c r="E120" i="78" s="1"/>
  <c r="G44" i="77"/>
  <c r="J44" i="77" s="1"/>
  <c r="G215" i="77"/>
  <c r="J215" i="77" s="1"/>
  <c r="G167" i="77"/>
  <c r="J167" i="77" s="1"/>
  <c r="E167" i="78" s="1"/>
  <c r="G234" i="77"/>
  <c r="J234" i="77" s="1"/>
  <c r="G115" i="77"/>
  <c r="J115" i="77" s="1"/>
  <c r="G140" i="77"/>
  <c r="J140" i="77" s="1"/>
  <c r="G184" i="77"/>
  <c r="J184" i="77" s="1"/>
  <c r="E184" i="78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E168" i="80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E25" i="79" s="1"/>
  <c r="K216" i="64"/>
  <c r="E12" i="102" l="1"/>
  <c r="G12" i="102" s="1"/>
  <c r="J12" i="102" s="1"/>
  <c r="E12" i="103" s="1"/>
  <c r="G12" i="103" s="1"/>
  <c r="J12" i="103" s="1"/>
  <c r="E12" i="104" s="1"/>
  <c r="G12" i="104" s="1"/>
  <c r="J12" i="104" s="1"/>
  <c r="E12" i="105" s="1"/>
  <c r="G12" i="105" s="1"/>
  <c r="J12" i="105" s="1"/>
  <c r="E71" i="86"/>
  <c r="G71" i="86" s="1"/>
  <c r="J71" i="86" s="1"/>
  <c r="E71" i="87" s="1"/>
  <c r="G71" i="87" s="1"/>
  <c r="J71" i="87" s="1"/>
  <c r="E71" i="88" s="1"/>
  <c r="E70" i="86"/>
  <c r="G70" i="86" s="1"/>
  <c r="J70" i="86" s="1"/>
  <c r="E70" i="87" s="1"/>
  <c r="G70" i="87" s="1"/>
  <c r="J70" i="87" s="1"/>
  <c r="E70" i="88" s="1"/>
  <c r="E175" i="86"/>
  <c r="G175" i="86" s="1"/>
  <c r="J175" i="86" s="1"/>
  <c r="E175" i="87" s="1"/>
  <c r="G175" i="87" s="1"/>
  <c r="J175" i="87" s="1"/>
  <c r="E175" i="88" s="1"/>
  <c r="E113" i="89"/>
  <c r="G113" i="89" s="1"/>
  <c r="J113" i="89" s="1"/>
  <c r="E113" i="90" s="1"/>
  <c r="G113" i="90" s="1"/>
  <c r="J113" i="90" s="1"/>
  <c r="G237" i="96"/>
  <c r="J237" i="96" s="1"/>
  <c r="E237" i="97" s="1"/>
  <c r="J229" i="95"/>
  <c r="E229" i="96" s="1"/>
  <c r="G229" i="96" s="1"/>
  <c r="J229" i="96" s="1"/>
  <c r="E229" i="97" s="1"/>
  <c r="E49" i="78"/>
  <c r="G49" i="78" s="1"/>
  <c r="J49" i="78" s="1"/>
  <c r="E49" i="79" s="1"/>
  <c r="G49" i="79" s="1"/>
  <c r="J49" i="79" s="1"/>
  <c r="E115" i="78"/>
  <c r="G115" i="78" s="1"/>
  <c r="J115" i="78" s="1"/>
  <c r="E115" i="79" s="1"/>
  <c r="G115" i="79" s="1"/>
  <c r="J115" i="79" s="1"/>
  <c r="E31" i="78"/>
  <c r="G31" i="78" s="1"/>
  <c r="J31" i="78" s="1"/>
  <c r="E31" i="79" s="1"/>
  <c r="G31" i="79" s="1"/>
  <c r="G236" i="78"/>
  <c r="J236" i="78" s="1"/>
  <c r="E236" i="79" s="1"/>
  <c r="E228" i="78"/>
  <c r="G228" i="78" s="1"/>
  <c r="J228" i="78" s="1"/>
  <c r="E135" i="78"/>
  <c r="G135" i="78" s="1"/>
  <c r="J135" i="78" s="1"/>
  <c r="E135" i="79" s="1"/>
  <c r="E61" i="78"/>
  <c r="G61" i="78" s="1"/>
  <c r="J61" i="78" s="1"/>
  <c r="E61" i="79" s="1"/>
  <c r="G61" i="79" s="1"/>
  <c r="J61" i="79" s="1"/>
  <c r="E99" i="78"/>
  <c r="G99" i="78" s="1"/>
  <c r="J99" i="78" s="1"/>
  <c r="E99" i="79" s="1"/>
  <c r="G99" i="79" s="1"/>
  <c r="J99" i="79" s="1"/>
  <c r="E57" i="78"/>
  <c r="G57" i="78" s="1"/>
  <c r="J57" i="78" s="1"/>
  <c r="E57" i="79" s="1"/>
  <c r="G57" i="79" s="1"/>
  <c r="J57" i="79" s="1"/>
  <c r="E43" i="78"/>
  <c r="G43" i="78" s="1"/>
  <c r="J43" i="78" s="1"/>
  <c r="E43" i="79" s="1"/>
  <c r="G43" i="79" s="1"/>
  <c r="J43" i="79" s="1"/>
  <c r="E33" i="78"/>
  <c r="G33" i="78" s="1"/>
  <c r="J33" i="78" s="1"/>
  <c r="E33" i="79" s="1"/>
  <c r="G33" i="79" s="1"/>
  <c r="E74" i="78"/>
  <c r="G74" i="78" s="1"/>
  <c r="J74" i="78" s="1"/>
  <c r="E74" i="79" s="1"/>
  <c r="G74" i="79" s="1"/>
  <c r="J74" i="79" s="1"/>
  <c r="E40" i="78"/>
  <c r="G40" i="78" s="1"/>
  <c r="J40" i="78" s="1"/>
  <c r="E40" i="79" s="1"/>
  <c r="G40" i="79" s="1"/>
  <c r="J40" i="79" s="1"/>
  <c r="E47" i="78"/>
  <c r="G47" i="78" s="1"/>
  <c r="J47" i="78" s="1"/>
  <c r="E47" i="79" s="1"/>
  <c r="G47" i="79" s="1"/>
  <c r="J47" i="79" s="1"/>
  <c r="G242" i="79"/>
  <c r="J242" i="79" s="1"/>
  <c r="E242" i="80" s="1"/>
  <c r="E234" i="78"/>
  <c r="G234" i="78" s="1"/>
  <c r="J234" i="78" s="1"/>
  <c r="E100" i="78"/>
  <c r="G100" i="78" s="1"/>
  <c r="J100" i="78" s="1"/>
  <c r="E100" i="79" s="1"/>
  <c r="G100" i="79" s="1"/>
  <c r="J100" i="79" s="1"/>
  <c r="E27" i="78"/>
  <c r="G27" i="78" s="1"/>
  <c r="J27" i="78" s="1"/>
  <c r="E27" i="79" s="1"/>
  <c r="G27" i="79" s="1"/>
  <c r="E80" i="78"/>
  <c r="G80" i="78" s="1"/>
  <c r="J80" i="78" s="1"/>
  <c r="E80" i="79" s="1"/>
  <c r="G80" i="79" s="1"/>
  <c r="J80" i="79" s="1"/>
  <c r="E51" i="78"/>
  <c r="G51" i="78" s="1"/>
  <c r="J51" i="78" s="1"/>
  <c r="E51" i="79" s="1"/>
  <c r="G51" i="79" s="1"/>
  <c r="J51" i="79" s="1"/>
  <c r="E36" i="78"/>
  <c r="G36" i="78" s="1"/>
  <c r="J36" i="78" s="1"/>
  <c r="E36" i="79" s="1"/>
  <c r="G36" i="79" s="1"/>
  <c r="J36" i="79" s="1"/>
  <c r="E108" i="78"/>
  <c r="G108" i="78" s="1"/>
  <c r="J108" i="78" s="1"/>
  <c r="E108" i="79" s="1"/>
  <c r="G108" i="79" s="1"/>
  <c r="J108" i="79" s="1"/>
  <c r="E166" i="78"/>
  <c r="G166" i="78" s="1"/>
  <c r="J166" i="78" s="1"/>
  <c r="E215" i="78"/>
  <c r="G215" i="78" s="1"/>
  <c r="J215" i="78" s="1"/>
  <c r="E215" i="79" s="1"/>
  <c r="G215" i="79" s="1"/>
  <c r="J215" i="79" s="1"/>
  <c r="E64" i="78"/>
  <c r="G64" i="78" s="1"/>
  <c r="J64" i="78" s="1"/>
  <c r="E64" i="79" s="1"/>
  <c r="G64" i="79" s="1"/>
  <c r="J64" i="79" s="1"/>
  <c r="E78" i="78"/>
  <c r="G78" i="78" s="1"/>
  <c r="J78" i="78" s="1"/>
  <c r="E78" i="79" s="1"/>
  <c r="G78" i="79" s="1"/>
  <c r="J78" i="79" s="1"/>
  <c r="E41" i="78"/>
  <c r="G41" i="78" s="1"/>
  <c r="J41" i="78" s="1"/>
  <c r="E41" i="79" s="1"/>
  <c r="G41" i="79" s="1"/>
  <c r="J41" i="79" s="1"/>
  <c r="E66" i="78"/>
  <c r="G66" i="78" s="1"/>
  <c r="J66" i="78" s="1"/>
  <c r="E50" i="78"/>
  <c r="G50" i="78" s="1"/>
  <c r="J50" i="78" s="1"/>
  <c r="E50" i="79" s="1"/>
  <c r="G50" i="79" s="1"/>
  <c r="J50" i="79" s="1"/>
  <c r="E34" i="78"/>
  <c r="G34" i="78" s="1"/>
  <c r="J34" i="78" s="1"/>
  <c r="E34" i="79" s="1"/>
  <c r="G34" i="79" s="1"/>
  <c r="E54" i="78"/>
  <c r="G54" i="78" s="1"/>
  <c r="J54" i="78" s="1"/>
  <c r="E54" i="79" s="1"/>
  <c r="G54" i="79" s="1"/>
  <c r="J54" i="79" s="1"/>
  <c r="E158" i="78"/>
  <c r="G158" i="78" s="1"/>
  <c r="J158" i="78" s="1"/>
  <c r="E143" i="78"/>
  <c r="G143" i="78" s="1"/>
  <c r="J143" i="78" s="1"/>
  <c r="E143" i="79" s="1"/>
  <c r="G143" i="79" s="1"/>
  <c r="J143" i="79" s="1"/>
  <c r="E118" i="78"/>
  <c r="G118" i="78" s="1"/>
  <c r="J118" i="78" s="1"/>
  <c r="E118" i="79" s="1"/>
  <c r="G118" i="79" s="1"/>
  <c r="J118" i="79" s="1"/>
  <c r="E171" i="78"/>
  <c r="G171" i="78" s="1"/>
  <c r="J171" i="78" s="1"/>
  <c r="E171" i="79" s="1"/>
  <c r="G171" i="79" s="1"/>
  <c r="J171" i="79" s="1"/>
  <c r="E44" i="78"/>
  <c r="G44" i="78" s="1"/>
  <c r="J44" i="78" s="1"/>
  <c r="E44" i="79" s="1"/>
  <c r="G44" i="79" s="1"/>
  <c r="J44" i="79" s="1"/>
  <c r="E77" i="78"/>
  <c r="G77" i="78" s="1"/>
  <c r="J77" i="78" s="1"/>
  <c r="E77" i="79" s="1"/>
  <c r="G77" i="79" s="1"/>
  <c r="J77" i="79" s="1"/>
  <c r="E79" i="78"/>
  <c r="G79" i="78" s="1"/>
  <c r="J79" i="78" s="1"/>
  <c r="E65" i="78"/>
  <c r="G65" i="78" s="1"/>
  <c r="J65" i="78" s="1"/>
  <c r="G174" i="79"/>
  <c r="J174" i="79" s="1"/>
  <c r="E174" i="80" s="1"/>
  <c r="E173" i="79"/>
  <c r="E98" i="78"/>
  <c r="G98" i="78" s="1"/>
  <c r="J98" i="78" s="1"/>
  <c r="E98" i="79" s="1"/>
  <c r="G98" i="79" s="1"/>
  <c r="J98" i="79" s="1"/>
  <c r="E93" i="78"/>
  <c r="G93" i="78" s="1"/>
  <c r="J93" i="78" s="1"/>
  <c r="E93" i="79" s="1"/>
  <c r="G93" i="79" s="1"/>
  <c r="J93" i="79" s="1"/>
  <c r="E58" i="78"/>
  <c r="G58" i="78" s="1"/>
  <c r="J58" i="78" s="1"/>
  <c r="E58" i="79" s="1"/>
  <c r="G58" i="79" s="1"/>
  <c r="J58" i="79" s="1"/>
  <c r="E37" i="78"/>
  <c r="G37" i="78" s="1"/>
  <c r="J37" i="78" s="1"/>
  <c r="E37" i="79" s="1"/>
  <c r="G37" i="79" s="1"/>
  <c r="J37" i="79" s="1"/>
  <c r="E170" i="78"/>
  <c r="G170" i="78" s="1"/>
  <c r="J170" i="78" s="1"/>
  <c r="E160" i="78"/>
  <c r="G160" i="78" s="1"/>
  <c r="J160" i="78" s="1"/>
  <c r="E225" i="78"/>
  <c r="G225" i="78" s="1"/>
  <c r="J225" i="78" s="1"/>
  <c r="E225" i="79" s="1"/>
  <c r="G225" i="79" s="1"/>
  <c r="J225" i="79" s="1"/>
  <c r="E56" i="78"/>
  <c r="G56" i="78" s="1"/>
  <c r="J56" i="78" s="1"/>
  <c r="E56" i="79" s="1"/>
  <c r="G56" i="79" s="1"/>
  <c r="J56" i="79" s="1"/>
  <c r="E140" i="78"/>
  <c r="G140" i="78" s="1"/>
  <c r="J140" i="78" s="1"/>
  <c r="E140" i="79" s="1"/>
  <c r="G140" i="79" s="1"/>
  <c r="J140" i="79" s="1"/>
  <c r="E179" i="78"/>
  <c r="G179" i="78" s="1"/>
  <c r="J179" i="78" s="1"/>
  <c r="E179" i="79" s="1"/>
  <c r="G179" i="79" s="1"/>
  <c r="J179" i="79" s="1"/>
  <c r="E89" i="78"/>
  <c r="G89" i="78" s="1"/>
  <c r="J89" i="78" s="1"/>
  <c r="E89" i="79" s="1"/>
  <c r="G89" i="79" s="1"/>
  <c r="J89" i="79" s="1"/>
  <c r="E192" i="78"/>
  <c r="G192" i="78" s="1"/>
  <c r="J192" i="78" s="1"/>
  <c r="E52" i="78"/>
  <c r="G52" i="78" s="1"/>
  <c r="J52" i="78" s="1"/>
  <c r="E52" i="79" s="1"/>
  <c r="G52" i="79" s="1"/>
  <c r="J52" i="79" s="1"/>
  <c r="E29" i="78"/>
  <c r="G29" i="78" s="1"/>
  <c r="J29" i="78" s="1"/>
  <c r="E29" i="79" s="1"/>
  <c r="G29" i="79" s="1"/>
  <c r="E28" i="78"/>
  <c r="G28" i="78" s="1"/>
  <c r="J28" i="78" s="1"/>
  <c r="E28" i="79" s="1"/>
  <c r="G28" i="79" s="1"/>
  <c r="E46" i="78"/>
  <c r="G46" i="78" s="1"/>
  <c r="J46" i="78" s="1"/>
  <c r="E46" i="79" s="1"/>
  <c r="G46" i="79" s="1"/>
  <c r="J46" i="79" s="1"/>
  <c r="E141" i="78"/>
  <c r="G141" i="78" s="1"/>
  <c r="J141" i="78" s="1"/>
  <c r="E141" i="79" s="1"/>
  <c r="G141" i="79" s="1"/>
  <c r="J141" i="79" s="1"/>
  <c r="G235" i="78"/>
  <c r="J235" i="78" s="1"/>
  <c r="E235" i="79" s="1"/>
  <c r="E227" i="78"/>
  <c r="G227" i="78" s="1"/>
  <c r="J227" i="78" s="1"/>
  <c r="G75" i="107"/>
  <c r="J75" i="107" s="1"/>
  <c r="G86" i="78"/>
  <c r="J86" i="78" s="1"/>
  <c r="G87" i="78"/>
  <c r="J87" i="78" s="1"/>
  <c r="G229" i="97"/>
  <c r="J229" i="97" s="1"/>
  <c r="G237" i="97"/>
  <c r="J237" i="97" s="1"/>
  <c r="E237" i="98" s="1"/>
  <c r="G240" i="88"/>
  <c r="J240" i="88" s="1"/>
  <c r="E240" i="89" s="1"/>
  <c r="G241" i="88"/>
  <c r="J241" i="88" s="1"/>
  <c r="E241" i="89" s="1"/>
  <c r="G232" i="88"/>
  <c r="J232" i="88" s="1"/>
  <c r="E232" i="89" s="1"/>
  <c r="G230" i="78"/>
  <c r="J230" i="78" s="1"/>
  <c r="G238" i="78"/>
  <c r="J238" i="78" s="1"/>
  <c r="E238" i="79" s="1"/>
  <c r="G231" i="91"/>
  <c r="J231" i="91" s="1"/>
  <c r="E231" i="92" s="1"/>
  <c r="G239" i="91"/>
  <c r="J239" i="91" s="1"/>
  <c r="E239" i="92" s="1"/>
  <c r="G268" i="78"/>
  <c r="J268" i="78" s="1"/>
  <c r="G102" i="79"/>
  <c r="J102" i="79" s="1"/>
  <c r="E102" i="80" s="1"/>
  <c r="G10" i="91"/>
  <c r="J10" i="91" s="1"/>
  <c r="E10" i="92" s="1"/>
  <c r="G9" i="91"/>
  <c r="J9" i="91" s="1"/>
  <c r="E9" i="92" s="1"/>
  <c r="G104" i="79"/>
  <c r="J104" i="79" s="1"/>
  <c r="G11" i="91"/>
  <c r="J11" i="91" s="1"/>
  <c r="E11" i="92" s="1"/>
  <c r="G186" i="79"/>
  <c r="J186" i="79" s="1"/>
  <c r="G190" i="79"/>
  <c r="J190" i="79" s="1"/>
  <c r="E190" i="80" s="1"/>
  <c r="G167" i="78"/>
  <c r="J167" i="78" s="1"/>
  <c r="E167" i="79" s="1"/>
  <c r="G92" i="78"/>
  <c r="J92" i="78" s="1"/>
  <c r="E92" i="79" s="1"/>
  <c r="G176" i="78"/>
  <c r="J176" i="78" s="1"/>
  <c r="E176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G184" i="78"/>
  <c r="J184" i="78" s="1"/>
  <c r="E184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233" i="78"/>
  <c r="J233" i="78" s="1"/>
  <c r="E233" i="79" s="1"/>
  <c r="G111" i="78"/>
  <c r="J111" i="78" s="1"/>
  <c r="E111" i="79" s="1"/>
  <c r="G116" i="78"/>
  <c r="J116" i="78" s="1"/>
  <c r="E116" i="79" s="1"/>
  <c r="G130" i="78"/>
  <c r="J130" i="78" s="1"/>
  <c r="E130" i="79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196" i="91"/>
  <c r="J196" i="91" s="1"/>
  <c r="E196" i="92" s="1"/>
  <c r="G203" i="91"/>
  <c r="J203" i="91" s="1"/>
  <c r="E203" i="92" s="1"/>
  <c r="G208" i="92"/>
  <c r="J208" i="92" s="1"/>
  <c r="E208" i="93" s="1"/>
  <c r="G211" i="91"/>
  <c r="J211" i="91" s="1"/>
  <c r="E211" i="92" s="1"/>
  <c r="G157" i="91"/>
  <c r="J157" i="91" s="1"/>
  <c r="E157" i="92" s="1"/>
  <c r="G39" i="91"/>
  <c r="J39" i="91" s="1"/>
  <c r="E39" i="92" s="1"/>
  <c r="G193" i="92"/>
  <c r="J193" i="92" s="1"/>
  <c r="E193" i="93" s="1"/>
  <c r="G210" i="91"/>
  <c r="J210" i="91" s="1"/>
  <c r="E210" i="92" s="1"/>
  <c r="G212" i="91"/>
  <c r="J212" i="91" s="1"/>
  <c r="E212" i="92" s="1"/>
  <c r="G147" i="91"/>
  <c r="J147" i="91" s="1"/>
  <c r="E147" i="92" s="1"/>
  <c r="G205" i="92"/>
  <c r="J205" i="92" s="1"/>
  <c r="E205" i="93" s="1"/>
  <c r="G198" i="91"/>
  <c r="J198" i="91" s="1"/>
  <c r="E198" i="92" s="1"/>
  <c r="G125" i="92"/>
  <c r="J125" i="92" s="1"/>
  <c r="E125" i="93" s="1"/>
  <c r="G128" i="91"/>
  <c r="J128" i="91" s="1"/>
  <c r="E128" i="92" s="1"/>
  <c r="G153" i="92"/>
  <c r="J153" i="92" s="1"/>
  <c r="E153" i="93" s="1"/>
  <c r="G177" i="92"/>
  <c r="J177" i="92" s="1"/>
  <c r="E177" i="93" s="1"/>
  <c r="G155" i="92"/>
  <c r="J155" i="92" s="1"/>
  <c r="E155" i="93" s="1"/>
  <c r="G181" i="92"/>
  <c r="J181" i="92" s="1"/>
  <c r="E181" i="93" s="1"/>
  <c r="G156" i="91"/>
  <c r="J156" i="91" s="1"/>
  <c r="E156" i="92" s="1"/>
  <c r="G119" i="77"/>
  <c r="J119" i="77" s="1"/>
  <c r="E119" i="78" s="1"/>
  <c r="G122" i="77"/>
  <c r="J122" i="77" s="1"/>
  <c r="G132" i="77"/>
  <c r="J132" i="77" s="1"/>
  <c r="E132" i="78" s="1"/>
  <c r="G165" i="77"/>
  <c r="J165" i="77" s="1"/>
  <c r="G194" i="92"/>
  <c r="J194" i="92" s="1"/>
  <c r="E194" i="93" s="1"/>
  <c r="G221" i="77"/>
  <c r="J221" i="77" s="1"/>
  <c r="G161" i="77"/>
  <c r="J161" i="77" s="1"/>
  <c r="E161" i="78" s="1"/>
  <c r="G126" i="92"/>
  <c r="J126" i="92" s="1"/>
  <c r="E126" i="93" s="1"/>
  <c r="G202" i="91"/>
  <c r="J202" i="91" s="1"/>
  <c r="E202" i="92" s="1"/>
  <c r="G83" i="92"/>
  <c r="J83" i="92" s="1"/>
  <c r="E83" i="93" s="1"/>
  <c r="G127" i="92"/>
  <c r="J127" i="92" s="1"/>
  <c r="E127" i="93" s="1"/>
  <c r="G209" i="91"/>
  <c r="J209" i="91" s="1"/>
  <c r="E209" i="92" s="1"/>
  <c r="G152" i="92"/>
  <c r="J152" i="92" s="1"/>
  <c r="E152" i="93" s="1"/>
  <c r="G204" i="91"/>
  <c r="J204" i="91" s="1"/>
  <c r="E204" i="92" s="1"/>
  <c r="G206" i="92"/>
  <c r="J206" i="92" s="1"/>
  <c r="E206" i="93" s="1"/>
  <c r="G195" i="91"/>
  <c r="J195" i="91" s="1"/>
  <c r="E195" i="92" s="1"/>
  <c r="G151" i="92"/>
  <c r="J151" i="92" s="1"/>
  <c r="E151" i="93" s="1"/>
  <c r="G134" i="77"/>
  <c r="J134" i="77" s="1"/>
  <c r="E134" i="78" s="1"/>
  <c r="G38" i="77"/>
  <c r="J38" i="77" s="1"/>
  <c r="G96" i="77"/>
  <c r="J96" i="77" s="1"/>
  <c r="E96" i="78" s="1"/>
  <c r="G136" i="77"/>
  <c r="J136" i="77" s="1"/>
  <c r="G213" i="92"/>
  <c r="J213" i="92" s="1"/>
  <c r="E213" i="93" s="1"/>
  <c r="G182" i="91"/>
  <c r="J182" i="91" s="1"/>
  <c r="E182" i="92" s="1"/>
  <c r="G226" i="92"/>
  <c r="J226" i="92" s="1"/>
  <c r="E226" i="93" s="1"/>
  <c r="G197" i="91"/>
  <c r="J197" i="91" s="1"/>
  <c r="E197" i="92" s="1"/>
  <c r="G149" i="91"/>
  <c r="J149" i="91" s="1"/>
  <c r="E149" i="92" s="1"/>
  <c r="G148" i="92"/>
  <c r="J148" i="92" s="1"/>
  <c r="E148" i="93" s="1"/>
  <c r="G150" i="91"/>
  <c r="J150" i="91" s="1"/>
  <c r="E150" i="92" s="1"/>
  <c r="G84" i="92"/>
  <c r="J84" i="92" s="1"/>
  <c r="E84" i="93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6" i="79"/>
  <c r="J26" i="79" s="1"/>
  <c r="E26" i="80" s="1"/>
  <c r="G21" i="79"/>
  <c r="J21" i="79" s="1"/>
  <c r="E21" i="80" s="1"/>
  <c r="G25" i="79"/>
  <c r="J25" i="79" s="1"/>
  <c r="E25" i="80" s="1"/>
  <c r="G19" i="79"/>
  <c r="J19" i="79" s="1"/>
  <c r="E19" i="80" s="1"/>
  <c r="G168" i="80"/>
  <c r="J168" i="80" s="1"/>
  <c r="E168" i="81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7" i="8"/>
  <c r="AC17" i="8" s="1"/>
  <c r="Z31" i="8"/>
  <c r="AC31" i="8" s="1"/>
  <c r="Z25" i="8"/>
  <c r="AC25" i="8" s="1"/>
  <c r="Z23" i="8"/>
  <c r="AC23" i="8" s="1"/>
  <c r="E113" i="91" l="1"/>
  <c r="G113" i="91" s="1"/>
  <c r="J113" i="91" s="1"/>
  <c r="E12" i="106"/>
  <c r="G12" i="106" s="1"/>
  <c r="J12" i="106" s="1"/>
  <c r="G237" i="98"/>
  <c r="J237" i="98" s="1"/>
  <c r="E237" i="99" s="1"/>
  <c r="E229" i="98"/>
  <c r="G229" i="98" s="1"/>
  <c r="J229" i="98" s="1"/>
  <c r="G235" i="79"/>
  <c r="J235" i="79" s="1"/>
  <c r="E235" i="80" s="1"/>
  <c r="E227" i="79"/>
  <c r="E160" i="79"/>
  <c r="G160" i="79" s="1"/>
  <c r="J160" i="79" s="1"/>
  <c r="E160" i="80" s="1"/>
  <c r="G160" i="80" s="1"/>
  <c r="J160" i="80" s="1"/>
  <c r="E160" i="81" s="1"/>
  <c r="G160" i="81" s="1"/>
  <c r="J160" i="81" s="1"/>
  <c r="E160" i="82" s="1"/>
  <c r="E158" i="79"/>
  <c r="G158" i="79" s="1"/>
  <c r="J158" i="79" s="1"/>
  <c r="E158" i="80" s="1"/>
  <c r="G158" i="80" s="1"/>
  <c r="J158" i="80" s="1"/>
  <c r="E158" i="81" s="1"/>
  <c r="G158" i="81" s="1"/>
  <c r="J158" i="81" s="1"/>
  <c r="E158" i="82" s="1"/>
  <c r="E215" i="80"/>
  <c r="G215" i="80" s="1"/>
  <c r="J215" i="80" s="1"/>
  <c r="E215" i="81" s="1"/>
  <c r="G215" i="81" s="1"/>
  <c r="J215" i="81" s="1"/>
  <c r="E215" i="82" s="1"/>
  <c r="E99" i="80"/>
  <c r="G99" i="80" s="1"/>
  <c r="J99" i="80" s="1"/>
  <c r="E99" i="81" s="1"/>
  <c r="G99" i="81" s="1"/>
  <c r="J99" i="81" s="1"/>
  <c r="E99" i="82" s="1"/>
  <c r="E170" i="79"/>
  <c r="G170" i="79" s="1"/>
  <c r="J170" i="79" s="1"/>
  <c r="E170" i="80" s="1"/>
  <c r="G170" i="80" s="1"/>
  <c r="J170" i="80" s="1"/>
  <c r="E170" i="81" s="1"/>
  <c r="G170" i="81" s="1"/>
  <c r="J170" i="81" s="1"/>
  <c r="E170" i="82" s="1"/>
  <c r="E65" i="79"/>
  <c r="G65" i="79" s="1"/>
  <c r="J65" i="79" s="1"/>
  <c r="E65" i="80" s="1"/>
  <c r="G65" i="80" s="1"/>
  <c r="J65" i="80" s="1"/>
  <c r="E65" i="81" s="1"/>
  <c r="G65" i="81" s="1"/>
  <c r="J65" i="81" s="1"/>
  <c r="E65" i="82" s="1"/>
  <c r="E54" i="80"/>
  <c r="G54" i="80" s="1"/>
  <c r="J54" i="80" s="1"/>
  <c r="E54" i="81" s="1"/>
  <c r="G54" i="81" s="1"/>
  <c r="J54" i="81" s="1"/>
  <c r="E54" i="82" s="1"/>
  <c r="E166" i="79"/>
  <c r="G166" i="79" s="1"/>
  <c r="J166" i="79" s="1"/>
  <c r="E166" i="80" s="1"/>
  <c r="G166" i="80" s="1"/>
  <c r="J166" i="80" s="1"/>
  <c r="E166" i="81" s="1"/>
  <c r="G166" i="81" s="1"/>
  <c r="J166" i="81" s="1"/>
  <c r="E166" i="82" s="1"/>
  <c r="E61" i="80"/>
  <c r="G61" i="80" s="1"/>
  <c r="J61" i="80" s="1"/>
  <c r="E61" i="81" s="1"/>
  <c r="G61" i="81" s="1"/>
  <c r="J61" i="81" s="1"/>
  <c r="E61" i="82" s="1"/>
  <c r="E141" i="80"/>
  <c r="G141" i="80" s="1"/>
  <c r="J141" i="80" s="1"/>
  <c r="E141" i="81" s="1"/>
  <c r="G141" i="81" s="1"/>
  <c r="J141" i="81" s="1"/>
  <c r="E141" i="82" s="1"/>
  <c r="E89" i="80"/>
  <c r="G89" i="80" s="1"/>
  <c r="J89" i="80" s="1"/>
  <c r="E89" i="81" s="1"/>
  <c r="G89" i="81" s="1"/>
  <c r="J89" i="81" s="1"/>
  <c r="E89" i="82" s="1"/>
  <c r="E79" i="79"/>
  <c r="G79" i="79" s="1"/>
  <c r="J79" i="79" s="1"/>
  <c r="E79" i="80" s="1"/>
  <c r="G79" i="80" s="1"/>
  <c r="J79" i="80" s="1"/>
  <c r="E79" i="81" s="1"/>
  <c r="G79" i="81" s="1"/>
  <c r="J79" i="81" s="1"/>
  <c r="E79" i="82" s="1"/>
  <c r="E108" i="80"/>
  <c r="G108" i="80" s="1"/>
  <c r="J108" i="80" s="1"/>
  <c r="E108" i="81" s="1"/>
  <c r="G108" i="81" s="1"/>
  <c r="J108" i="81" s="1"/>
  <c r="E108" i="82" s="1"/>
  <c r="E47" i="80"/>
  <c r="G47" i="80" s="1"/>
  <c r="J47" i="80" s="1"/>
  <c r="E47" i="81" s="1"/>
  <c r="G47" i="81" s="1"/>
  <c r="J47" i="81" s="1"/>
  <c r="E47" i="82" s="1"/>
  <c r="E179" i="80"/>
  <c r="G179" i="80" s="1"/>
  <c r="J179" i="80" s="1"/>
  <c r="E179" i="81" s="1"/>
  <c r="G179" i="81" s="1"/>
  <c r="J179" i="81" s="1"/>
  <c r="E179" i="82" s="1"/>
  <c r="E37" i="80"/>
  <c r="G37" i="80" s="1"/>
  <c r="J37" i="80" s="1"/>
  <c r="E37" i="81" s="1"/>
  <c r="G37" i="81" s="1"/>
  <c r="J37" i="81" s="1"/>
  <c r="E37" i="82" s="1"/>
  <c r="E77" i="80"/>
  <c r="G77" i="80" s="1"/>
  <c r="J77" i="80" s="1"/>
  <c r="E77" i="81" s="1"/>
  <c r="G77" i="81" s="1"/>
  <c r="J77" i="81" s="1"/>
  <c r="E77" i="82" s="1"/>
  <c r="E50" i="80"/>
  <c r="G50" i="80" s="1"/>
  <c r="J50" i="80" s="1"/>
  <c r="E50" i="81" s="1"/>
  <c r="G50" i="81" s="1"/>
  <c r="J50" i="81" s="1"/>
  <c r="E50" i="82" s="1"/>
  <c r="E36" i="80"/>
  <c r="G36" i="80" s="1"/>
  <c r="J36" i="80" s="1"/>
  <c r="E36" i="81" s="1"/>
  <c r="G36" i="81" s="1"/>
  <c r="J36" i="81" s="1"/>
  <c r="E36" i="82" s="1"/>
  <c r="E40" i="80"/>
  <c r="G40" i="80" s="1"/>
  <c r="J40" i="80" s="1"/>
  <c r="E40" i="81" s="1"/>
  <c r="G40" i="81" s="1"/>
  <c r="J40" i="81" s="1"/>
  <c r="E40" i="82" s="1"/>
  <c r="G236" i="79"/>
  <c r="J236" i="79" s="1"/>
  <c r="E236" i="80" s="1"/>
  <c r="E228" i="79"/>
  <c r="E46" i="80"/>
  <c r="G46" i="80" s="1"/>
  <c r="J46" i="80" s="1"/>
  <c r="E46" i="81" s="1"/>
  <c r="G46" i="81" s="1"/>
  <c r="J46" i="81" s="1"/>
  <c r="E46" i="82" s="1"/>
  <c r="E140" i="80"/>
  <c r="G140" i="80" s="1"/>
  <c r="J140" i="80" s="1"/>
  <c r="E140" i="81" s="1"/>
  <c r="G140" i="81" s="1"/>
  <c r="J140" i="81" s="1"/>
  <c r="E140" i="82" s="1"/>
  <c r="E58" i="80"/>
  <c r="G58" i="80" s="1"/>
  <c r="J58" i="80" s="1"/>
  <c r="E58" i="81" s="1"/>
  <c r="G58" i="81" s="1"/>
  <c r="J58" i="81" s="1"/>
  <c r="E58" i="82" s="1"/>
  <c r="E44" i="80"/>
  <c r="G44" i="80" s="1"/>
  <c r="J44" i="80" s="1"/>
  <c r="E44" i="81" s="1"/>
  <c r="G44" i="81" s="1"/>
  <c r="J44" i="81" s="1"/>
  <c r="E44" i="82" s="1"/>
  <c r="E66" i="79"/>
  <c r="G66" i="79" s="1"/>
  <c r="J66" i="79" s="1"/>
  <c r="E66" i="80" s="1"/>
  <c r="G66" i="80" s="1"/>
  <c r="J66" i="80" s="1"/>
  <c r="E66" i="81" s="1"/>
  <c r="G66" i="81" s="1"/>
  <c r="J66" i="81" s="1"/>
  <c r="E66" i="82" s="1"/>
  <c r="E51" i="80"/>
  <c r="G51" i="80" s="1"/>
  <c r="J51" i="80" s="1"/>
  <c r="E51" i="81" s="1"/>
  <c r="G51" i="81" s="1"/>
  <c r="J51" i="81" s="1"/>
  <c r="E51" i="82" s="1"/>
  <c r="E74" i="80"/>
  <c r="G74" i="80" s="1"/>
  <c r="J74" i="80" s="1"/>
  <c r="E74" i="81" s="1"/>
  <c r="G74" i="81" s="1"/>
  <c r="J74" i="81" s="1"/>
  <c r="E74" i="82" s="1"/>
  <c r="E93" i="80"/>
  <c r="G93" i="80" s="1"/>
  <c r="J93" i="80" s="1"/>
  <c r="E93" i="81" s="1"/>
  <c r="G93" i="81" s="1"/>
  <c r="J93" i="81" s="1"/>
  <c r="E93" i="82" s="1"/>
  <c r="E171" i="80"/>
  <c r="G171" i="80" s="1"/>
  <c r="J171" i="80" s="1"/>
  <c r="E171" i="81" s="1"/>
  <c r="G171" i="81" s="1"/>
  <c r="J171" i="81" s="1"/>
  <c r="E171" i="82" s="1"/>
  <c r="E41" i="80"/>
  <c r="G41" i="80" s="1"/>
  <c r="J41" i="80" s="1"/>
  <c r="E41" i="81" s="1"/>
  <c r="G41" i="81" s="1"/>
  <c r="J41" i="81" s="1"/>
  <c r="E41" i="82" s="1"/>
  <c r="E80" i="80"/>
  <c r="G80" i="80" s="1"/>
  <c r="J80" i="80" s="1"/>
  <c r="E80" i="81" s="1"/>
  <c r="G80" i="81" s="1"/>
  <c r="J80" i="81" s="1"/>
  <c r="E80" i="82" s="1"/>
  <c r="E56" i="80"/>
  <c r="G56" i="80" s="1"/>
  <c r="J56" i="80" s="1"/>
  <c r="E56" i="81" s="1"/>
  <c r="G56" i="81" s="1"/>
  <c r="J56" i="81" s="1"/>
  <c r="E56" i="82" s="1"/>
  <c r="E98" i="80"/>
  <c r="G98" i="80" s="1"/>
  <c r="J98" i="80" s="1"/>
  <c r="E98" i="81" s="1"/>
  <c r="G98" i="81" s="1"/>
  <c r="J98" i="81" s="1"/>
  <c r="E98" i="82" s="1"/>
  <c r="E118" i="80"/>
  <c r="G118" i="80" s="1"/>
  <c r="J118" i="80" s="1"/>
  <c r="E118" i="81" s="1"/>
  <c r="G118" i="81" s="1"/>
  <c r="J118" i="81" s="1"/>
  <c r="E118" i="82" s="1"/>
  <c r="E78" i="80"/>
  <c r="G78" i="80" s="1"/>
  <c r="J78" i="80" s="1"/>
  <c r="E78" i="81" s="1"/>
  <c r="G78" i="81" s="1"/>
  <c r="J78" i="81" s="1"/>
  <c r="E78" i="82" s="1"/>
  <c r="E43" i="80"/>
  <c r="G43" i="80" s="1"/>
  <c r="J43" i="80" s="1"/>
  <c r="E43" i="81" s="1"/>
  <c r="G43" i="81" s="1"/>
  <c r="J43" i="81" s="1"/>
  <c r="E43" i="82" s="1"/>
  <c r="E115" i="80"/>
  <c r="G115" i="80" s="1"/>
  <c r="J115" i="80" s="1"/>
  <c r="E115" i="81" s="1"/>
  <c r="G115" i="81" s="1"/>
  <c r="J115" i="81" s="1"/>
  <c r="E115" i="82" s="1"/>
  <c r="E52" i="80"/>
  <c r="G52" i="80" s="1"/>
  <c r="J52" i="80" s="1"/>
  <c r="E52" i="81" s="1"/>
  <c r="G52" i="81" s="1"/>
  <c r="J52" i="81" s="1"/>
  <c r="E52" i="82" s="1"/>
  <c r="E225" i="80"/>
  <c r="G225" i="80" s="1"/>
  <c r="J225" i="80" s="1"/>
  <c r="E225" i="81" s="1"/>
  <c r="G225" i="81" s="1"/>
  <c r="J225" i="81" s="1"/>
  <c r="E225" i="82" s="1"/>
  <c r="E143" i="80"/>
  <c r="G143" i="80" s="1"/>
  <c r="J143" i="80" s="1"/>
  <c r="E143" i="81" s="1"/>
  <c r="G143" i="81" s="1"/>
  <c r="J143" i="81" s="1"/>
  <c r="E143" i="82" s="1"/>
  <c r="E64" i="80"/>
  <c r="G64" i="80" s="1"/>
  <c r="J64" i="80" s="1"/>
  <c r="E64" i="81" s="1"/>
  <c r="G64" i="81" s="1"/>
  <c r="J64" i="81" s="1"/>
  <c r="E64" i="82" s="1"/>
  <c r="E100" i="80"/>
  <c r="G100" i="80" s="1"/>
  <c r="J100" i="80" s="1"/>
  <c r="E100" i="81" s="1"/>
  <c r="G100" i="81" s="1"/>
  <c r="J100" i="81" s="1"/>
  <c r="E100" i="82" s="1"/>
  <c r="E57" i="80"/>
  <c r="G57" i="80" s="1"/>
  <c r="J57" i="80" s="1"/>
  <c r="E57" i="81" s="1"/>
  <c r="G57" i="81" s="1"/>
  <c r="J57" i="81" s="1"/>
  <c r="E57" i="82" s="1"/>
  <c r="E49" i="80"/>
  <c r="G49" i="80" s="1"/>
  <c r="J49" i="80" s="1"/>
  <c r="E49" i="81" s="1"/>
  <c r="G49" i="81" s="1"/>
  <c r="J49" i="81" s="1"/>
  <c r="E49" i="82" s="1"/>
  <c r="E122" i="78"/>
  <c r="G122" i="78" s="1"/>
  <c r="J122" i="78" s="1"/>
  <c r="E122" i="79" s="1"/>
  <c r="G122" i="79" s="1"/>
  <c r="J122" i="79" s="1"/>
  <c r="G242" i="80"/>
  <c r="J242" i="80" s="1"/>
  <c r="E242" i="81" s="1"/>
  <c r="E234" i="79"/>
  <c r="E38" i="78"/>
  <c r="G38" i="78" s="1"/>
  <c r="J38" i="78" s="1"/>
  <c r="E38" i="79" s="1"/>
  <c r="G38" i="79" s="1"/>
  <c r="J38" i="79" s="1"/>
  <c r="E104" i="80"/>
  <c r="G104" i="80" s="1"/>
  <c r="J104" i="80" s="1"/>
  <c r="E104" i="81" s="1"/>
  <c r="G104" i="81" s="1"/>
  <c r="J104" i="81" s="1"/>
  <c r="E104" i="82" s="1"/>
  <c r="G88" i="79"/>
  <c r="J88" i="79" s="1"/>
  <c r="E88" i="80" s="1"/>
  <c r="E87" i="79"/>
  <c r="G87" i="79" s="1"/>
  <c r="J87" i="79" s="1"/>
  <c r="E86" i="79"/>
  <c r="G86" i="79" s="1"/>
  <c r="J86" i="79" s="1"/>
  <c r="E86" i="80" s="1"/>
  <c r="E192" i="79"/>
  <c r="G192" i="79" s="1"/>
  <c r="J192" i="79" s="1"/>
  <c r="E192" i="80" s="1"/>
  <c r="G192" i="80" s="1"/>
  <c r="J192" i="80" s="1"/>
  <c r="E192" i="81" s="1"/>
  <c r="G192" i="81" s="1"/>
  <c r="J192" i="81" s="1"/>
  <c r="E192" i="82" s="1"/>
  <c r="E221" i="78"/>
  <c r="G221" i="78" s="1"/>
  <c r="J221" i="78" s="1"/>
  <c r="G238" i="79"/>
  <c r="J238" i="79" s="1"/>
  <c r="E238" i="80" s="1"/>
  <c r="E230" i="79"/>
  <c r="G230" i="79" s="1"/>
  <c r="J230" i="79" s="1"/>
  <c r="E165" i="78"/>
  <c r="G165" i="78" s="1"/>
  <c r="J165" i="78" s="1"/>
  <c r="E136" i="78"/>
  <c r="G136" i="78" s="1"/>
  <c r="J136" i="78" s="1"/>
  <c r="E136" i="79" s="1"/>
  <c r="E186" i="80"/>
  <c r="G186" i="80" s="1"/>
  <c r="J186" i="80" s="1"/>
  <c r="E186" i="81" s="1"/>
  <c r="G186" i="81" s="1"/>
  <c r="J186" i="81" s="1"/>
  <c r="E186" i="82" s="1"/>
  <c r="J29" i="79"/>
  <c r="E29" i="80" s="1"/>
  <c r="G29" i="80" s="1"/>
  <c r="J29" i="80" s="1"/>
  <c r="E29" i="81" s="1"/>
  <c r="G29" i="81" s="1"/>
  <c r="J29" i="81" s="1"/>
  <c r="E29" i="82" s="1"/>
  <c r="J34" i="79"/>
  <c r="E34" i="80" s="1"/>
  <c r="G34" i="80" s="1"/>
  <c r="J34" i="80" s="1"/>
  <c r="E34" i="81" s="1"/>
  <c r="G34" i="81" s="1"/>
  <c r="J34" i="81" s="1"/>
  <c r="E34" i="82" s="1"/>
  <c r="J33" i="79"/>
  <c r="E33" i="80" s="1"/>
  <c r="G33" i="80" s="1"/>
  <c r="J33" i="80" s="1"/>
  <c r="E33" i="81" s="1"/>
  <c r="G33" i="81" s="1"/>
  <c r="J33" i="81" s="1"/>
  <c r="E33" i="82" s="1"/>
  <c r="J28" i="79"/>
  <c r="E28" i="80" s="1"/>
  <c r="G28" i="80" s="1"/>
  <c r="J28" i="80" s="1"/>
  <c r="E28" i="81" s="1"/>
  <c r="G28" i="81" s="1"/>
  <c r="J28" i="81" s="1"/>
  <c r="E28" i="82" s="1"/>
  <c r="J27" i="79"/>
  <c r="E27" i="80" s="1"/>
  <c r="G27" i="80" s="1"/>
  <c r="J27" i="80" s="1"/>
  <c r="E27" i="81" s="1"/>
  <c r="G27" i="81" s="1"/>
  <c r="J27" i="81" s="1"/>
  <c r="E27" i="82" s="1"/>
  <c r="J31" i="79"/>
  <c r="E31" i="80" s="1"/>
  <c r="G31" i="80" s="1"/>
  <c r="J31" i="80" s="1"/>
  <c r="E31" i="81" s="1"/>
  <c r="G31" i="81" s="1"/>
  <c r="J31" i="81" s="1"/>
  <c r="E31" i="82" s="1"/>
  <c r="G18" i="77"/>
  <c r="J18" i="77" s="1"/>
  <c r="E18" i="78" s="1"/>
  <c r="G231" i="92"/>
  <c r="J231" i="92" s="1"/>
  <c r="E231" i="93" s="1"/>
  <c r="G239" i="92"/>
  <c r="J239" i="92" s="1"/>
  <c r="E239" i="93" s="1"/>
  <c r="G232" i="89"/>
  <c r="J232" i="89" s="1"/>
  <c r="E232" i="90" s="1"/>
  <c r="G240" i="89"/>
  <c r="J240" i="89" s="1"/>
  <c r="E240" i="90" s="1"/>
  <c r="G241" i="89"/>
  <c r="J241" i="89" s="1"/>
  <c r="E241" i="90" s="1"/>
  <c r="G266" i="79"/>
  <c r="J266" i="79" s="1"/>
  <c r="G110" i="79"/>
  <c r="J110" i="79" s="1"/>
  <c r="E110" i="80" s="1"/>
  <c r="G11" i="92"/>
  <c r="J11" i="92" s="1"/>
  <c r="E11" i="93" s="1"/>
  <c r="G112" i="79"/>
  <c r="J112" i="79" s="1"/>
  <c r="G111" i="79"/>
  <c r="J111" i="79" s="1"/>
  <c r="G62" i="79"/>
  <c r="J62" i="79" s="1"/>
  <c r="E62" i="80" s="1"/>
  <c r="G97" i="79"/>
  <c r="J97" i="79" s="1"/>
  <c r="G145" i="79"/>
  <c r="J145" i="79" s="1"/>
  <c r="G233" i="79"/>
  <c r="J233" i="79" s="1"/>
  <c r="E233" i="80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173" i="79"/>
  <c r="J173" i="79" s="1"/>
  <c r="G234" i="79"/>
  <c r="J234" i="79" s="1"/>
  <c r="G138" i="79"/>
  <c r="J138" i="79" s="1"/>
  <c r="G220" i="79"/>
  <c r="J220" i="79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228" i="79"/>
  <c r="J228" i="79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G6" i="77"/>
  <c r="J6" i="77" s="1"/>
  <c r="E6" i="78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G9" i="92"/>
  <c r="J9" i="92" s="1"/>
  <c r="E9" i="93" s="1"/>
  <c r="G71" i="88"/>
  <c r="J71" i="88" s="1"/>
  <c r="G227" i="79"/>
  <c r="J227" i="79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G81" i="79"/>
  <c r="J81" i="79" s="1"/>
  <c r="E81" i="80" s="1"/>
  <c r="G69" i="79"/>
  <c r="J69" i="79" s="1"/>
  <c r="E69" i="80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G10" i="92"/>
  <c r="J10" i="92" s="1"/>
  <c r="E10" i="93" s="1"/>
  <c r="G175" i="88"/>
  <c r="J175" i="88" s="1"/>
  <c r="G70" i="88"/>
  <c r="J70" i="88" s="1"/>
  <c r="G67" i="79"/>
  <c r="J67" i="79" s="1"/>
  <c r="E67" i="80" s="1"/>
  <c r="G103" i="79"/>
  <c r="J103" i="79" s="1"/>
  <c r="E103" i="80" s="1"/>
  <c r="G190" i="80"/>
  <c r="J190" i="80" s="1"/>
  <c r="G82" i="79"/>
  <c r="J82" i="79" s="1"/>
  <c r="E82" i="80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E205" i="94" s="1"/>
  <c r="G148" i="93"/>
  <c r="J148" i="93" s="1"/>
  <c r="E148" i="94" s="1"/>
  <c r="G209" i="92"/>
  <c r="J209" i="92" s="1"/>
  <c r="E209" i="93" s="1"/>
  <c r="G128" i="92"/>
  <c r="J128" i="92" s="1"/>
  <c r="E128" i="93" s="1"/>
  <c r="G39" i="92"/>
  <c r="J39" i="92" s="1"/>
  <c r="E39" i="93" s="1"/>
  <c r="G182" i="92"/>
  <c r="J182" i="92" s="1"/>
  <c r="E182" i="93" s="1"/>
  <c r="G210" i="92"/>
  <c r="J210" i="92" s="1"/>
  <c r="E210" i="93" s="1"/>
  <c r="G155" i="93"/>
  <c r="J155" i="93" s="1"/>
  <c r="E155" i="94" s="1"/>
  <c r="G195" i="92"/>
  <c r="J195" i="92" s="1"/>
  <c r="E195" i="93" s="1"/>
  <c r="G202" i="92"/>
  <c r="J202" i="92" s="1"/>
  <c r="E202" i="93" s="1"/>
  <c r="G197" i="92"/>
  <c r="J197" i="92" s="1"/>
  <c r="E197" i="93" s="1"/>
  <c r="G196" i="92"/>
  <c r="J196" i="92" s="1"/>
  <c r="E196" i="93" s="1"/>
  <c r="G194" i="93"/>
  <c r="J194" i="93" s="1"/>
  <c r="E194" i="94" s="1"/>
  <c r="G211" i="92"/>
  <c r="J211" i="92" s="1"/>
  <c r="E211" i="93" s="1"/>
  <c r="G204" i="92"/>
  <c r="J204" i="92" s="1"/>
  <c r="E204" i="93" s="1"/>
  <c r="G133" i="77"/>
  <c r="J133" i="77" s="1"/>
  <c r="G150" i="92"/>
  <c r="J150" i="92" s="1"/>
  <c r="E150" i="93" s="1"/>
  <c r="G226" i="93"/>
  <c r="J226" i="93" s="1"/>
  <c r="E226" i="94" s="1"/>
  <c r="G151" i="93"/>
  <c r="J151" i="93" s="1"/>
  <c r="E151" i="94" s="1"/>
  <c r="G152" i="93"/>
  <c r="J152" i="93" s="1"/>
  <c r="E152" i="94" s="1"/>
  <c r="G83" i="93"/>
  <c r="J83" i="93" s="1"/>
  <c r="E83" i="94" s="1"/>
  <c r="G181" i="93"/>
  <c r="J181" i="93" s="1"/>
  <c r="E181" i="94" s="1"/>
  <c r="G153" i="93"/>
  <c r="J153" i="93" s="1"/>
  <c r="E153" i="94" s="1"/>
  <c r="G198" i="92"/>
  <c r="J198" i="92" s="1"/>
  <c r="E198" i="93" s="1"/>
  <c r="G212" i="92"/>
  <c r="J212" i="92" s="1"/>
  <c r="E212" i="93" s="1"/>
  <c r="G157" i="92"/>
  <c r="J157" i="92" s="1"/>
  <c r="E157" i="93" s="1"/>
  <c r="G203" i="92"/>
  <c r="J203" i="92" s="1"/>
  <c r="E203" i="93" s="1"/>
  <c r="G131" i="77"/>
  <c r="J131" i="77" s="1"/>
  <c r="E131" i="78" s="1"/>
  <c r="G214" i="77"/>
  <c r="J214" i="77" s="1"/>
  <c r="E214" i="78" s="1"/>
  <c r="G84" i="93"/>
  <c r="J84" i="93" s="1"/>
  <c r="E84" i="94" s="1"/>
  <c r="G149" i="92"/>
  <c r="J149" i="92" s="1"/>
  <c r="E149" i="93" s="1"/>
  <c r="G213" i="93"/>
  <c r="J213" i="93" s="1"/>
  <c r="E213" i="94" s="1"/>
  <c r="G206" i="93"/>
  <c r="J206" i="93" s="1"/>
  <c r="E206" i="94" s="1"/>
  <c r="G127" i="93"/>
  <c r="J127" i="93" s="1"/>
  <c r="E127" i="94" s="1"/>
  <c r="G126" i="93"/>
  <c r="J126" i="93" s="1"/>
  <c r="E126" i="94" s="1"/>
  <c r="G156" i="92"/>
  <c r="J156" i="92" s="1"/>
  <c r="E156" i="93" s="1"/>
  <c r="G177" i="93"/>
  <c r="J177" i="93" s="1"/>
  <c r="E177" i="94" s="1"/>
  <c r="G125" i="93"/>
  <c r="J125" i="93" s="1"/>
  <c r="E125" i="94" s="1"/>
  <c r="G147" i="92"/>
  <c r="J147" i="92" s="1"/>
  <c r="E147" i="93" s="1"/>
  <c r="G193" i="93"/>
  <c r="J193" i="93" s="1"/>
  <c r="E193" i="94" s="1"/>
  <c r="G208" i="93"/>
  <c r="J208" i="93" s="1"/>
  <c r="E208" i="94" s="1"/>
  <c r="G21" i="80"/>
  <c r="J21" i="80" s="1"/>
  <c r="E21" i="81" s="1"/>
  <c r="G21" i="81" s="1"/>
  <c r="J21" i="81" s="1"/>
  <c r="E21" i="82" s="1"/>
  <c r="G21" i="82" s="1"/>
  <c r="J21" i="82" s="1"/>
  <c r="E21" i="83" s="1"/>
  <c r="G21" i="83" s="1"/>
  <c r="J21" i="83" s="1"/>
  <c r="E21" i="84" s="1"/>
  <c r="G21" i="84" s="1"/>
  <c r="J21" i="84" s="1"/>
  <c r="E21" i="85" s="1"/>
  <c r="G21" i="85" s="1"/>
  <c r="J21" i="85" s="1"/>
  <c r="E21" i="86" s="1"/>
  <c r="G21" i="86" s="1"/>
  <c r="J21" i="86" s="1"/>
  <c r="E21" i="87" s="1"/>
  <c r="G21" i="87" s="1"/>
  <c r="J21" i="87" s="1"/>
  <c r="E21" i="88" s="1"/>
  <c r="G21" i="88" s="1"/>
  <c r="J21" i="88" s="1"/>
  <c r="E21" i="89" s="1"/>
  <c r="G21" i="89" s="1"/>
  <c r="J21" i="89" s="1"/>
  <c r="E21" i="90" s="1"/>
  <c r="G21" i="90" s="1"/>
  <c r="J21" i="90" s="1"/>
  <c r="E21" i="91" s="1"/>
  <c r="G21" i="91" s="1"/>
  <c r="J21" i="91" s="1"/>
  <c r="E21" i="92" s="1"/>
  <c r="G21" i="92" s="1"/>
  <c r="J21" i="92" s="1"/>
  <c r="E21" i="93" s="1"/>
  <c r="G21" i="93" s="1"/>
  <c r="J21" i="93" s="1"/>
  <c r="E21" i="94" s="1"/>
  <c r="G21" i="94" s="1"/>
  <c r="J21" i="94" s="1"/>
  <c r="E21" i="95" s="1"/>
  <c r="G21" i="95" s="1"/>
  <c r="J21" i="95" s="1"/>
  <c r="E21" i="96" s="1"/>
  <c r="G21" i="96" s="1"/>
  <c r="J21" i="96" s="1"/>
  <c r="E21" i="97" s="1"/>
  <c r="G21" i="97" s="1"/>
  <c r="J21" i="97" s="1"/>
  <c r="E21" i="98" s="1"/>
  <c r="G21" i="98" s="1"/>
  <c r="J21" i="98" s="1"/>
  <c r="E21" i="99" s="1"/>
  <c r="G21" i="99" s="1"/>
  <c r="J21" i="99" s="1"/>
  <c r="E21" i="100" s="1"/>
  <c r="G21" i="100" s="1"/>
  <c r="J21" i="100" s="1"/>
  <c r="E21" i="101" s="1"/>
  <c r="G21" i="101" s="1"/>
  <c r="J21" i="101" s="1"/>
  <c r="E21" i="102" s="1"/>
  <c r="G21" i="102" s="1"/>
  <c r="J21" i="102" s="1"/>
  <c r="E21" i="103" s="1"/>
  <c r="G21" i="103" s="1"/>
  <c r="J21" i="103" s="1"/>
  <c r="E21" i="104" s="1"/>
  <c r="G21" i="104" s="1"/>
  <c r="J21" i="104" s="1"/>
  <c r="E21" i="105" s="1"/>
  <c r="G21" i="105" s="1"/>
  <c r="J21" i="105" s="1"/>
  <c r="E21" i="106" s="1"/>
  <c r="G21" i="106" s="1"/>
  <c r="J21" i="106" s="1"/>
  <c r="E21" i="107" s="1"/>
  <c r="G21" i="107" s="1"/>
  <c r="J21" i="107" s="1"/>
  <c r="G26" i="80"/>
  <c r="J26" i="80" s="1"/>
  <c r="E26" i="81" s="1"/>
  <c r="G19" i="80"/>
  <c r="J19" i="80" s="1"/>
  <c r="E19" i="81" s="1"/>
  <c r="G19" i="81" s="1"/>
  <c r="J19" i="81" s="1"/>
  <c r="E19" i="82" s="1"/>
  <c r="G19" i="82" s="1"/>
  <c r="J19" i="82" s="1"/>
  <c r="E19" i="83" s="1"/>
  <c r="G19" i="83" s="1"/>
  <c r="J19" i="83" s="1"/>
  <c r="E19" i="84" s="1"/>
  <c r="G19" i="84" s="1"/>
  <c r="J19" i="84" s="1"/>
  <c r="E19" i="85" s="1"/>
  <c r="G19" i="85" s="1"/>
  <c r="J19" i="85" s="1"/>
  <c r="E19" i="86" s="1"/>
  <c r="G19" i="86" s="1"/>
  <c r="J19" i="86" s="1"/>
  <c r="E19" i="87" s="1"/>
  <c r="G19" i="87" s="1"/>
  <c r="J19" i="87" s="1"/>
  <c r="E19" i="88" s="1"/>
  <c r="G19" i="88" s="1"/>
  <c r="J19" i="88" s="1"/>
  <c r="E19" i="89" s="1"/>
  <c r="G19" i="89" s="1"/>
  <c r="J19" i="89" s="1"/>
  <c r="E19" i="90" s="1"/>
  <c r="G19" i="90" s="1"/>
  <c r="J19" i="90" s="1"/>
  <c r="E19" i="91" s="1"/>
  <c r="G19" i="91" s="1"/>
  <c r="J19" i="91" s="1"/>
  <c r="E19" i="92" s="1"/>
  <c r="G19" i="92" s="1"/>
  <c r="J19" i="92" s="1"/>
  <c r="E19" i="93" s="1"/>
  <c r="G19" i="93" s="1"/>
  <c r="J19" i="93" s="1"/>
  <c r="E19" i="94" s="1"/>
  <c r="G19" i="94" s="1"/>
  <c r="J19" i="94" s="1"/>
  <c r="E19" i="95" s="1"/>
  <c r="G19" i="95" s="1"/>
  <c r="J19" i="95" s="1"/>
  <c r="E19" i="96" s="1"/>
  <c r="G19" i="96" s="1"/>
  <c r="J19" i="96" s="1"/>
  <c r="E19" i="97" s="1"/>
  <c r="G19" i="97" s="1"/>
  <c r="J19" i="97" s="1"/>
  <c r="E19" i="98" s="1"/>
  <c r="G19" i="98" s="1"/>
  <c r="J19" i="98" s="1"/>
  <c r="E19" i="99" s="1"/>
  <c r="G19" i="99" s="1"/>
  <c r="J19" i="99" s="1"/>
  <c r="E19" i="100" s="1"/>
  <c r="G19" i="100" s="1"/>
  <c r="J19" i="100" s="1"/>
  <c r="E19" i="101" s="1"/>
  <c r="G19" i="101" s="1"/>
  <c r="J19" i="101" s="1"/>
  <c r="E19" i="102" s="1"/>
  <c r="G19" i="102" s="1"/>
  <c r="J19" i="102" s="1"/>
  <c r="E19" i="103" s="1"/>
  <c r="G19" i="103" s="1"/>
  <c r="J19" i="103" s="1"/>
  <c r="E19" i="104" s="1"/>
  <c r="G19" i="104" s="1"/>
  <c r="J19" i="104" s="1"/>
  <c r="E19" i="105" s="1"/>
  <c r="G19" i="105" s="1"/>
  <c r="J19" i="105" s="1"/>
  <c r="E19" i="106" s="1"/>
  <c r="G19" i="106" s="1"/>
  <c r="J19" i="106" s="1"/>
  <c r="E19" i="107" s="1"/>
  <c r="G19" i="107" s="1"/>
  <c r="J19" i="107" s="1"/>
  <c r="G20" i="80"/>
  <c r="J20" i="80" s="1"/>
  <c r="E20" i="81" s="1"/>
  <c r="G20" i="81" s="1"/>
  <c r="J20" i="81" s="1"/>
  <c r="E20" i="82" s="1"/>
  <c r="G20" i="82" s="1"/>
  <c r="J20" i="82" s="1"/>
  <c r="E20" i="83" s="1"/>
  <c r="G20" i="83" s="1"/>
  <c r="J20" i="83" s="1"/>
  <c r="E20" i="84" s="1"/>
  <c r="G20" i="84" s="1"/>
  <c r="J20" i="84" s="1"/>
  <c r="E20" i="85" s="1"/>
  <c r="G20" i="85" s="1"/>
  <c r="J20" i="85" s="1"/>
  <c r="E20" i="86" s="1"/>
  <c r="G20" i="86" s="1"/>
  <c r="J20" i="86" s="1"/>
  <c r="E20" i="87" s="1"/>
  <c r="G20" i="87" s="1"/>
  <c r="J20" i="87" s="1"/>
  <c r="E20" i="88" s="1"/>
  <c r="G20" i="88" s="1"/>
  <c r="J20" i="88" s="1"/>
  <c r="E20" i="89" s="1"/>
  <c r="G20" i="89" s="1"/>
  <c r="J20" i="89" s="1"/>
  <c r="E20" i="90" s="1"/>
  <c r="G20" i="90" s="1"/>
  <c r="J20" i="90" s="1"/>
  <c r="E20" i="91" s="1"/>
  <c r="G20" i="91" s="1"/>
  <c r="J20" i="91" s="1"/>
  <c r="E20" i="92" s="1"/>
  <c r="G20" i="92" s="1"/>
  <c r="J20" i="92" s="1"/>
  <c r="E20" i="93" s="1"/>
  <c r="G20" i="93" s="1"/>
  <c r="J20" i="93" s="1"/>
  <c r="E20" i="94" s="1"/>
  <c r="G20" i="94" s="1"/>
  <c r="J20" i="94" s="1"/>
  <c r="E20" i="95" s="1"/>
  <c r="G20" i="95" s="1"/>
  <c r="J20" i="95" s="1"/>
  <c r="E20" i="96" s="1"/>
  <c r="G20" i="96" s="1"/>
  <c r="J20" i="96" s="1"/>
  <c r="E20" i="97" s="1"/>
  <c r="G20" i="97" s="1"/>
  <c r="J20" i="97" s="1"/>
  <c r="E20" i="98" s="1"/>
  <c r="G20" i="98" s="1"/>
  <c r="J20" i="98" s="1"/>
  <c r="E20" i="99" s="1"/>
  <c r="G20" i="99" s="1"/>
  <c r="J20" i="99" s="1"/>
  <c r="E20" i="100" s="1"/>
  <c r="G20" i="100" s="1"/>
  <c r="J20" i="100" s="1"/>
  <c r="E20" i="101" s="1"/>
  <c r="G20" i="101" s="1"/>
  <c r="J20" i="101" s="1"/>
  <c r="E20" i="102" s="1"/>
  <c r="G20" i="102" s="1"/>
  <c r="J20" i="102" s="1"/>
  <c r="E20" i="103" s="1"/>
  <c r="G20" i="103" s="1"/>
  <c r="J20" i="103" s="1"/>
  <c r="E20" i="104" s="1"/>
  <c r="G20" i="104" s="1"/>
  <c r="J20" i="104" s="1"/>
  <c r="E20" i="105" s="1"/>
  <c r="G20" i="105" s="1"/>
  <c r="J20" i="105" s="1"/>
  <c r="E20" i="106" s="1"/>
  <c r="G20" i="106" s="1"/>
  <c r="J20" i="106" s="1"/>
  <c r="E20" i="107" s="1"/>
  <c r="G20" i="107" s="1"/>
  <c r="J20" i="107" s="1"/>
  <c r="G24" i="80"/>
  <c r="J24" i="80" s="1"/>
  <c r="E24" i="81" s="1"/>
  <c r="G24" i="81" s="1"/>
  <c r="J24" i="81" s="1"/>
  <c r="E24" i="82" s="1"/>
  <c r="G24" i="82" s="1"/>
  <c r="J24" i="82" s="1"/>
  <c r="E24" i="83" s="1"/>
  <c r="G24" i="83" s="1"/>
  <c r="J24" i="83" s="1"/>
  <c r="E24" i="84" s="1"/>
  <c r="G24" i="84" s="1"/>
  <c r="J24" i="84" s="1"/>
  <c r="E24" i="85" s="1"/>
  <c r="G24" i="85" s="1"/>
  <c r="J24" i="85" s="1"/>
  <c r="E24" i="86" s="1"/>
  <c r="G24" i="86" s="1"/>
  <c r="J24" i="86" s="1"/>
  <c r="E24" i="87" s="1"/>
  <c r="G24" i="87" s="1"/>
  <c r="J24" i="87" s="1"/>
  <c r="E24" i="88" s="1"/>
  <c r="G24" i="88" s="1"/>
  <c r="J24" i="88" s="1"/>
  <c r="E24" i="89" s="1"/>
  <c r="G24" i="89" s="1"/>
  <c r="J24" i="89" s="1"/>
  <c r="E24" i="90" s="1"/>
  <c r="G24" i="90" s="1"/>
  <c r="J24" i="90" s="1"/>
  <c r="E24" i="91" s="1"/>
  <c r="G24" i="91" s="1"/>
  <c r="J24" i="91" s="1"/>
  <c r="E24" i="92" s="1"/>
  <c r="G24" i="92" s="1"/>
  <c r="J24" i="92" s="1"/>
  <c r="E24" i="93" s="1"/>
  <c r="G24" i="93" s="1"/>
  <c r="J24" i="93" s="1"/>
  <c r="E24" i="94" s="1"/>
  <c r="G24" i="94" s="1"/>
  <c r="J24" i="94" s="1"/>
  <c r="E24" i="95" s="1"/>
  <c r="G24" i="95" s="1"/>
  <c r="J24" i="95" s="1"/>
  <c r="E24" i="96" s="1"/>
  <c r="G24" i="96" s="1"/>
  <c r="J24" i="96" s="1"/>
  <c r="E24" i="97" s="1"/>
  <c r="G24" i="97" s="1"/>
  <c r="J24" i="97" s="1"/>
  <c r="E24" i="98" s="1"/>
  <c r="G24" i="98" s="1"/>
  <c r="J24" i="98" s="1"/>
  <c r="E24" i="99" s="1"/>
  <c r="G24" i="99" s="1"/>
  <c r="J24" i="99" s="1"/>
  <c r="E24" i="100" s="1"/>
  <c r="G24" i="100" s="1"/>
  <c r="J24" i="100" s="1"/>
  <c r="E24" i="101" s="1"/>
  <c r="G24" i="101" s="1"/>
  <c r="J24" i="101" s="1"/>
  <c r="E24" i="102" s="1"/>
  <c r="G24" i="102" s="1"/>
  <c r="J24" i="102" s="1"/>
  <c r="E24" i="103" s="1"/>
  <c r="G24" i="103" s="1"/>
  <c r="J24" i="103" s="1"/>
  <c r="E24" i="104" s="1"/>
  <c r="G24" i="104" s="1"/>
  <c r="J24" i="104" s="1"/>
  <c r="E24" i="105" s="1"/>
  <c r="G24" i="105" s="1"/>
  <c r="J24" i="105" s="1"/>
  <c r="E24" i="106" s="1"/>
  <c r="G24" i="106" s="1"/>
  <c r="J24" i="106" s="1"/>
  <c r="E24" i="107" s="1"/>
  <c r="G24" i="107" s="1"/>
  <c r="J24" i="107" s="1"/>
  <c r="G168" i="81"/>
  <c r="J168" i="81" s="1"/>
  <c r="E168" i="82" s="1"/>
  <c r="G22" i="80"/>
  <c r="J22" i="80" s="1"/>
  <c r="E22" i="81" s="1"/>
  <c r="G22" i="81" s="1"/>
  <c r="J22" i="81" s="1"/>
  <c r="E22" i="82" s="1"/>
  <c r="G22" i="82" s="1"/>
  <c r="J22" i="82" s="1"/>
  <c r="E22" i="83" s="1"/>
  <c r="G22" i="83" s="1"/>
  <c r="J22" i="83" s="1"/>
  <c r="E22" i="84" s="1"/>
  <c r="G22" i="84" s="1"/>
  <c r="J22" i="84" s="1"/>
  <c r="E22" i="85" s="1"/>
  <c r="G22" i="85" s="1"/>
  <c r="J22" i="85" s="1"/>
  <c r="E22" i="86" s="1"/>
  <c r="G22" i="86" s="1"/>
  <c r="J22" i="86" s="1"/>
  <c r="E22" i="87" s="1"/>
  <c r="G22" i="87" s="1"/>
  <c r="J22" i="87" s="1"/>
  <c r="E22" i="88" s="1"/>
  <c r="G22" i="88" s="1"/>
  <c r="J22" i="88" s="1"/>
  <c r="E22" i="89" s="1"/>
  <c r="G22" i="89" s="1"/>
  <c r="J22" i="89" s="1"/>
  <c r="E22" i="90" s="1"/>
  <c r="G22" i="90" s="1"/>
  <c r="J22" i="90" s="1"/>
  <c r="E22" i="91" s="1"/>
  <c r="G22" i="91" s="1"/>
  <c r="J22" i="91" s="1"/>
  <c r="E22" i="92" s="1"/>
  <c r="G22" i="92" s="1"/>
  <c r="J22" i="92" s="1"/>
  <c r="E22" i="93" s="1"/>
  <c r="G22" i="93" s="1"/>
  <c r="J22" i="93" s="1"/>
  <c r="E22" i="94" s="1"/>
  <c r="G22" i="94" s="1"/>
  <c r="J22" i="94" s="1"/>
  <c r="E22" i="95" s="1"/>
  <c r="G22" i="95" s="1"/>
  <c r="J22" i="95" s="1"/>
  <c r="E22" i="96" s="1"/>
  <c r="G22" i="96" s="1"/>
  <c r="J22" i="96" s="1"/>
  <c r="E22" i="97" s="1"/>
  <c r="G22" i="97" s="1"/>
  <c r="J22" i="97" s="1"/>
  <c r="E22" i="98" s="1"/>
  <c r="G22" i="98" s="1"/>
  <c r="J22" i="98" s="1"/>
  <c r="E22" i="99" s="1"/>
  <c r="G22" i="99" s="1"/>
  <c r="J22" i="99" s="1"/>
  <c r="E22" i="100" s="1"/>
  <c r="G22" i="100" s="1"/>
  <c r="J22" i="100" s="1"/>
  <c r="E22" i="101" s="1"/>
  <c r="G22" i="101" s="1"/>
  <c r="J22" i="101" s="1"/>
  <c r="E22" i="102" s="1"/>
  <c r="G22" i="102" s="1"/>
  <c r="J22" i="102" s="1"/>
  <c r="E22" i="103" s="1"/>
  <c r="G22" i="103" s="1"/>
  <c r="J22" i="103" s="1"/>
  <c r="E22" i="104" s="1"/>
  <c r="G22" i="104" s="1"/>
  <c r="J22" i="104" s="1"/>
  <c r="E22" i="105" s="1"/>
  <c r="G22" i="105" s="1"/>
  <c r="J22" i="105" s="1"/>
  <c r="E22" i="106" s="1"/>
  <c r="G22" i="106" s="1"/>
  <c r="J22" i="106" s="1"/>
  <c r="E22" i="107" s="1"/>
  <c r="G22" i="107" s="1"/>
  <c r="J22" i="107" s="1"/>
  <c r="G25" i="80"/>
  <c r="J25" i="80" s="1"/>
  <c r="E25" i="81" s="1"/>
  <c r="G25" i="81" s="1"/>
  <c r="J25" i="81" s="1"/>
  <c r="E25" i="82" s="1"/>
  <c r="G25" i="82" s="1"/>
  <c r="J25" i="82" s="1"/>
  <c r="E25" i="83" s="1"/>
  <c r="G25" i="83" s="1"/>
  <c r="J25" i="83" s="1"/>
  <c r="E25" i="84" s="1"/>
  <c r="G25" i="84" s="1"/>
  <c r="J25" i="84" s="1"/>
  <c r="E25" i="85" s="1"/>
  <c r="G25" i="85" s="1"/>
  <c r="J25" i="85" s="1"/>
  <c r="E25" i="86" s="1"/>
  <c r="G25" i="86" s="1"/>
  <c r="J25" i="86" s="1"/>
  <c r="E25" i="87" s="1"/>
  <c r="G25" i="87" s="1"/>
  <c r="J25" i="87" s="1"/>
  <c r="E25" i="88" s="1"/>
  <c r="G25" i="88" s="1"/>
  <c r="J25" i="88" s="1"/>
  <c r="E25" i="89" s="1"/>
  <c r="G25" i="89" s="1"/>
  <c r="J25" i="89" s="1"/>
  <c r="E25" i="90" s="1"/>
  <c r="G25" i="90" s="1"/>
  <c r="J25" i="90" s="1"/>
  <c r="E25" i="91" s="1"/>
  <c r="G25" i="91" s="1"/>
  <c r="J25" i="91" s="1"/>
  <c r="E25" i="92" s="1"/>
  <c r="G25" i="92" s="1"/>
  <c r="J25" i="92" s="1"/>
  <c r="E25" i="93" s="1"/>
  <c r="G25" i="93" s="1"/>
  <c r="J25" i="93" s="1"/>
  <c r="E25" i="94" s="1"/>
  <c r="G25" i="94" s="1"/>
  <c r="J25" i="94" s="1"/>
  <c r="E25" i="95" s="1"/>
  <c r="G25" i="95" s="1"/>
  <c r="J25" i="95" s="1"/>
  <c r="E25" i="96" s="1"/>
  <c r="G25" i="96" s="1"/>
  <c r="J25" i="96" s="1"/>
  <c r="E25" i="97" s="1"/>
  <c r="G25" i="97" s="1"/>
  <c r="J25" i="97" s="1"/>
  <c r="E25" i="98" s="1"/>
  <c r="G25" i="98" s="1"/>
  <c r="J25" i="98" s="1"/>
  <c r="E25" i="99" s="1"/>
  <c r="G25" i="99" s="1"/>
  <c r="J25" i="99" s="1"/>
  <c r="E25" i="100" s="1"/>
  <c r="G25" i="100" s="1"/>
  <c r="J25" i="100" s="1"/>
  <c r="E25" i="101" s="1"/>
  <c r="G25" i="101" s="1"/>
  <c r="J25" i="101" s="1"/>
  <c r="E25" i="102" s="1"/>
  <c r="G25" i="102" s="1"/>
  <c r="J25" i="102" s="1"/>
  <c r="E25" i="103" s="1"/>
  <c r="G25" i="103" s="1"/>
  <c r="J25" i="103" s="1"/>
  <c r="E25" i="104" s="1"/>
  <c r="G25" i="104" s="1"/>
  <c r="J25" i="104" s="1"/>
  <c r="E25" i="105" s="1"/>
  <c r="G25" i="105" s="1"/>
  <c r="J25" i="105" s="1"/>
  <c r="E25" i="106" s="1"/>
  <c r="G25" i="106" s="1"/>
  <c r="J25" i="106" s="1"/>
  <c r="E25" i="107" s="1"/>
  <c r="G25" i="107" s="1"/>
  <c r="J25" i="107" s="1"/>
  <c r="G23" i="80"/>
  <c r="J23" i="80" s="1"/>
  <c r="E23" i="81" s="1"/>
  <c r="G23" i="81" s="1"/>
  <c r="J23" i="81" s="1"/>
  <c r="E23" i="82" s="1"/>
  <c r="G23" i="82" s="1"/>
  <c r="J23" i="82" s="1"/>
  <c r="E23" i="83" s="1"/>
  <c r="G23" i="83" s="1"/>
  <c r="J23" i="83" s="1"/>
  <c r="E23" i="84" s="1"/>
  <c r="G23" i="84" s="1"/>
  <c r="J23" i="84" s="1"/>
  <c r="E23" i="85" s="1"/>
  <c r="G23" i="85" s="1"/>
  <c r="J23" i="85" s="1"/>
  <c r="E23" i="86" s="1"/>
  <c r="G23" i="86" s="1"/>
  <c r="J23" i="86" s="1"/>
  <c r="E23" i="87" s="1"/>
  <c r="G23" i="87" s="1"/>
  <c r="J23" i="87" s="1"/>
  <c r="E23" i="88" s="1"/>
  <c r="G23" i="88" s="1"/>
  <c r="J23" i="88" s="1"/>
  <c r="E23" i="89" s="1"/>
  <c r="G23" i="89" s="1"/>
  <c r="J23" i="89" s="1"/>
  <c r="E23" i="90" s="1"/>
  <c r="G23" i="90" s="1"/>
  <c r="J23" i="90" s="1"/>
  <c r="E23" i="91" s="1"/>
  <c r="G23" i="91" s="1"/>
  <c r="J23" i="91" s="1"/>
  <c r="E23" i="92" s="1"/>
  <c r="G23" i="92" s="1"/>
  <c r="J23" i="92" s="1"/>
  <c r="E23" i="93" s="1"/>
  <c r="G23" i="93" s="1"/>
  <c r="J23" i="93" s="1"/>
  <c r="E23" i="94" s="1"/>
  <c r="G23" i="94" s="1"/>
  <c r="J23" i="94" s="1"/>
  <c r="E23" i="95" s="1"/>
  <c r="G23" i="95" s="1"/>
  <c r="J23" i="95" s="1"/>
  <c r="E23" i="96" s="1"/>
  <c r="G23" i="96" s="1"/>
  <c r="J23" i="96" s="1"/>
  <c r="E23" i="97" s="1"/>
  <c r="G23" i="97" s="1"/>
  <c r="J23" i="97" s="1"/>
  <c r="E23" i="98" s="1"/>
  <c r="G23" i="98" s="1"/>
  <c r="J23" i="98" s="1"/>
  <c r="E23" i="99" s="1"/>
  <c r="G23" i="99" s="1"/>
  <c r="J23" i="99" s="1"/>
  <c r="E23" i="100" s="1"/>
  <c r="G23" i="100" s="1"/>
  <c r="J23" i="100" s="1"/>
  <c r="E23" i="101" s="1"/>
  <c r="G23" i="101" s="1"/>
  <c r="J23" i="101" s="1"/>
  <c r="E23" i="102" s="1"/>
  <c r="G23" i="102" s="1"/>
  <c r="J23" i="102" s="1"/>
  <c r="E23" i="103" s="1"/>
  <c r="G23" i="103" s="1"/>
  <c r="J23" i="103" s="1"/>
  <c r="E23" i="104" s="1"/>
  <c r="G23" i="104" s="1"/>
  <c r="J23" i="104" s="1"/>
  <c r="E23" i="105" s="1"/>
  <c r="G23" i="105" s="1"/>
  <c r="J23" i="105" s="1"/>
  <c r="E23" i="106" s="1"/>
  <c r="G23" i="106" s="1"/>
  <c r="J23" i="106" s="1"/>
  <c r="E23" i="107" s="1"/>
  <c r="G23" i="107" s="1"/>
  <c r="J23" i="107" s="1"/>
  <c r="G8" i="77"/>
  <c r="J8" i="77" s="1"/>
  <c r="E8" i="78" s="1"/>
  <c r="G13" i="77"/>
  <c r="J13" i="77" s="1"/>
  <c r="E13" i="78" s="1"/>
  <c r="G17" i="77"/>
  <c r="J17" i="77" s="1"/>
  <c r="E17" i="78" s="1"/>
  <c r="G16" i="77"/>
  <c r="J16" i="77" s="1"/>
  <c r="E16" i="78" s="1"/>
  <c r="G7" i="77"/>
  <c r="J7" i="77" s="1"/>
  <c r="E7" i="78" s="1"/>
  <c r="G15" i="77"/>
  <c r="J15" i="77" s="1"/>
  <c r="E15" i="78" s="1"/>
  <c r="G14" i="77"/>
  <c r="J14" i="77" s="1"/>
  <c r="E14" i="78" s="1"/>
  <c r="Z34" i="8"/>
  <c r="AC34" i="8" s="1"/>
  <c r="N271" i="8"/>
  <c r="M272" i="8"/>
  <c r="H271" i="8"/>
  <c r="M276" i="8"/>
  <c r="H273" i="8"/>
  <c r="Z12" i="8"/>
  <c r="AC12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237" i="99" l="1"/>
  <c r="J237" i="99" s="1"/>
  <c r="E237" i="100" s="1"/>
  <c r="E229" i="99"/>
  <c r="G229" i="99" s="1"/>
  <c r="J229" i="99" s="1"/>
  <c r="E12" i="107"/>
  <c r="G12" i="107" s="1"/>
  <c r="J12" i="107" s="1"/>
  <c r="E70" i="89"/>
  <c r="G70" i="89" s="1"/>
  <c r="J70" i="89" s="1"/>
  <c r="E70" i="90" s="1"/>
  <c r="G70" i="90" s="1"/>
  <c r="J70" i="90" s="1"/>
  <c r="E70" i="91" s="1"/>
  <c r="E175" i="89"/>
  <c r="G175" i="89" s="1"/>
  <c r="J175" i="89" s="1"/>
  <c r="E175" i="90" s="1"/>
  <c r="G175" i="90" s="1"/>
  <c r="J175" i="90" s="1"/>
  <c r="E175" i="91" s="1"/>
  <c r="G71" i="89"/>
  <c r="J71" i="89" s="1"/>
  <c r="E71" i="90" s="1"/>
  <c r="E71" i="89"/>
  <c r="E113" i="92"/>
  <c r="G113" i="92" s="1"/>
  <c r="J113" i="92" s="1"/>
  <c r="E113" i="93" s="1"/>
  <c r="G113" i="93" s="1"/>
  <c r="J113" i="93" s="1"/>
  <c r="E113" i="94" s="1"/>
  <c r="G113" i="94" s="1"/>
  <c r="J113" i="94" s="1"/>
  <c r="E113" i="95" s="1"/>
  <c r="E38" i="80"/>
  <c r="G38" i="80" s="1"/>
  <c r="J38" i="80" s="1"/>
  <c r="E38" i="81" s="1"/>
  <c r="G38" i="81" s="1"/>
  <c r="J38" i="81" s="1"/>
  <c r="E38" i="82" s="1"/>
  <c r="G238" i="80"/>
  <c r="J238" i="80" s="1"/>
  <c r="E238" i="81" s="1"/>
  <c r="G238" i="81" s="1"/>
  <c r="J238" i="81" s="1"/>
  <c r="E238" i="82" s="1"/>
  <c r="E230" i="80"/>
  <c r="G230" i="80" s="1"/>
  <c r="J230" i="80" s="1"/>
  <c r="E230" i="81" s="1"/>
  <c r="G230" i="81" s="1"/>
  <c r="J230" i="81" s="1"/>
  <c r="E230" i="82" s="1"/>
  <c r="E221" i="79"/>
  <c r="G221" i="79" s="1"/>
  <c r="J221" i="79" s="1"/>
  <c r="E221" i="80" s="1"/>
  <c r="G221" i="80" s="1"/>
  <c r="J221" i="80" s="1"/>
  <c r="E221" i="81" s="1"/>
  <c r="G221" i="81" s="1"/>
  <c r="J221" i="81" s="1"/>
  <c r="E221" i="82" s="1"/>
  <c r="E122" i="80"/>
  <c r="G122" i="80" s="1"/>
  <c r="J122" i="80" s="1"/>
  <c r="E122" i="81" s="1"/>
  <c r="G122" i="81" s="1"/>
  <c r="J122" i="81" s="1"/>
  <c r="E122" i="82" s="1"/>
  <c r="E142" i="80"/>
  <c r="G142" i="80" s="1"/>
  <c r="J142" i="80" s="1"/>
  <c r="G242" i="81"/>
  <c r="J242" i="81" s="1"/>
  <c r="E242" i="82" s="1"/>
  <c r="E234" i="80"/>
  <c r="G234" i="80" s="1"/>
  <c r="J234" i="80" s="1"/>
  <c r="E101" i="80"/>
  <c r="G101" i="80" s="1"/>
  <c r="J101" i="80" s="1"/>
  <c r="E172" i="80"/>
  <c r="G172" i="80" s="1"/>
  <c r="J172" i="80" s="1"/>
  <c r="G236" i="80"/>
  <c r="J236" i="80" s="1"/>
  <c r="E236" i="81" s="1"/>
  <c r="E228" i="80"/>
  <c r="G174" i="80"/>
  <c r="J174" i="80" s="1"/>
  <c r="E174" i="81" s="1"/>
  <c r="E173" i="80"/>
  <c r="G173" i="80" s="1"/>
  <c r="J173" i="80" s="1"/>
  <c r="E144" i="80"/>
  <c r="G144" i="80" s="1"/>
  <c r="J144" i="80" s="1"/>
  <c r="E165" i="79"/>
  <c r="G165" i="79" s="1"/>
  <c r="J165" i="79" s="1"/>
  <c r="E165" i="80" s="1"/>
  <c r="G165" i="80" s="1"/>
  <c r="J165" i="80" s="1"/>
  <c r="E165" i="81" s="1"/>
  <c r="G165" i="81" s="1"/>
  <c r="J165" i="81" s="1"/>
  <c r="E165" i="82" s="1"/>
  <c r="G88" i="80"/>
  <c r="J88" i="80" s="1"/>
  <c r="E88" i="81" s="1"/>
  <c r="E87" i="80"/>
  <c r="E90" i="80"/>
  <c r="G90" i="80" s="1"/>
  <c r="J90" i="80" s="1"/>
  <c r="E111" i="80"/>
  <c r="G111" i="80" s="1"/>
  <c r="J111" i="80" s="1"/>
  <c r="E190" i="81"/>
  <c r="G190" i="81" s="1"/>
  <c r="J190" i="81" s="1"/>
  <c r="E190" i="82" s="1"/>
  <c r="G190" i="82" s="1"/>
  <c r="J190" i="82" s="1"/>
  <c r="E190" i="83" s="1"/>
  <c r="E164" i="80"/>
  <c r="G164" i="80" s="1"/>
  <c r="J164" i="80" s="1"/>
  <c r="E191" i="80"/>
  <c r="G191" i="80" s="1"/>
  <c r="J191" i="80" s="1"/>
  <c r="E112" i="80"/>
  <c r="G112" i="80" s="1"/>
  <c r="J112" i="80" s="1"/>
  <c r="E133" i="78"/>
  <c r="G133" i="78" s="1"/>
  <c r="J133" i="78" s="1"/>
  <c r="E133" i="79" s="1"/>
  <c r="G133" i="79" s="1"/>
  <c r="J133" i="79" s="1"/>
  <c r="E133" i="80" s="1"/>
  <c r="G133" i="80" s="1"/>
  <c r="J133" i="80" s="1"/>
  <c r="E133" i="81" s="1"/>
  <c r="E121" i="80"/>
  <c r="G121" i="80" s="1"/>
  <c r="J121" i="80" s="1"/>
  <c r="E53" i="80"/>
  <c r="G53" i="80" s="1"/>
  <c r="J53" i="80" s="1"/>
  <c r="G235" i="80"/>
  <c r="J235" i="80" s="1"/>
  <c r="E235" i="81" s="1"/>
  <c r="E227" i="80"/>
  <c r="G227" i="80" s="1"/>
  <c r="J227" i="80" s="1"/>
  <c r="E227" i="81" s="1"/>
  <c r="E123" i="80"/>
  <c r="G123" i="80" s="1"/>
  <c r="J123" i="80" s="1"/>
  <c r="E220" i="80"/>
  <c r="G220" i="80" s="1"/>
  <c r="J220" i="80" s="1"/>
  <c r="E154" i="80"/>
  <c r="G154" i="80" s="1"/>
  <c r="J154" i="80" s="1"/>
  <c r="E145" i="80"/>
  <c r="G145" i="80" s="1"/>
  <c r="J145" i="80" s="1"/>
  <c r="E138" i="80"/>
  <c r="G138" i="80" s="1"/>
  <c r="J138" i="80" s="1"/>
  <c r="E162" i="80"/>
  <c r="G162" i="80" s="1"/>
  <c r="J162" i="80" s="1"/>
  <c r="E97" i="80"/>
  <c r="G97" i="80" s="1"/>
  <c r="J97" i="80" s="1"/>
  <c r="E97" i="81" s="1"/>
  <c r="G97" i="81" s="1"/>
  <c r="J97" i="81" s="1"/>
  <c r="E97" i="82" s="1"/>
  <c r="G86" i="80"/>
  <c r="J86" i="80" s="1"/>
  <c r="E86" i="81" s="1"/>
  <c r="G87" i="80"/>
  <c r="J87" i="80" s="1"/>
  <c r="G232" i="90"/>
  <c r="J232" i="90" s="1"/>
  <c r="E232" i="91" s="1"/>
  <c r="G241" i="90"/>
  <c r="J241" i="90" s="1"/>
  <c r="E241" i="91" s="1"/>
  <c r="G240" i="90"/>
  <c r="J240" i="90" s="1"/>
  <c r="E240" i="91" s="1"/>
  <c r="G237" i="100"/>
  <c r="J237" i="100" s="1"/>
  <c r="E237" i="101" s="1"/>
  <c r="G231" i="93"/>
  <c r="J231" i="93" s="1"/>
  <c r="E231" i="94" s="1"/>
  <c r="G239" i="93"/>
  <c r="J239" i="93" s="1"/>
  <c r="E239" i="94" s="1"/>
  <c r="G269" i="80"/>
  <c r="J269" i="80" s="1"/>
  <c r="G103" i="80"/>
  <c r="J103" i="80" s="1"/>
  <c r="E103" i="81" s="1"/>
  <c r="G102" i="80"/>
  <c r="J102" i="80" s="1"/>
  <c r="E102" i="81" s="1"/>
  <c r="G10" i="93"/>
  <c r="J10" i="93" s="1"/>
  <c r="E10" i="94" s="1"/>
  <c r="G30" i="80"/>
  <c r="G183" i="80"/>
  <c r="J183" i="80" s="1"/>
  <c r="G268" i="80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228" i="80"/>
  <c r="J228" i="80" s="1"/>
  <c r="E228" i="81" s="1"/>
  <c r="G11" i="93"/>
  <c r="J11" i="93" s="1"/>
  <c r="E11" i="94" s="1"/>
  <c r="G81" i="80"/>
  <c r="J81" i="80" s="1"/>
  <c r="G106" i="80"/>
  <c r="J106" i="80" s="1"/>
  <c r="G184" i="80"/>
  <c r="J184" i="80" s="1"/>
  <c r="G59" i="80"/>
  <c r="J59" i="80" s="1"/>
  <c r="G55" i="80"/>
  <c r="J55" i="80" s="1"/>
  <c r="G132" i="79"/>
  <c r="J132" i="79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G69" i="80"/>
  <c r="J69" i="80" s="1"/>
  <c r="G223" i="80"/>
  <c r="J223" i="80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E9" i="94" s="1"/>
  <c r="G72" i="80"/>
  <c r="J72" i="80" s="1"/>
  <c r="G163" i="80"/>
  <c r="J163" i="80" s="1"/>
  <c r="G180" i="80"/>
  <c r="J180" i="80" s="1"/>
  <c r="G222" i="80"/>
  <c r="J222" i="80" s="1"/>
  <c r="G233" i="80"/>
  <c r="J233" i="80" s="1"/>
  <c r="E233" i="81" s="1"/>
  <c r="G62" i="80"/>
  <c r="J62" i="80" s="1"/>
  <c r="G110" i="80"/>
  <c r="J110" i="80" s="1"/>
  <c r="G67" i="80"/>
  <c r="J67" i="80" s="1"/>
  <c r="G136" i="79"/>
  <c r="J136" i="79" s="1"/>
  <c r="G214" i="78"/>
  <c r="J214" i="78" s="1"/>
  <c r="E214" i="79" s="1"/>
  <c r="G131" i="78"/>
  <c r="J131" i="78" s="1"/>
  <c r="E131" i="79" s="1"/>
  <c r="G135" i="79"/>
  <c r="J135" i="79" s="1"/>
  <c r="G82" i="80"/>
  <c r="J82" i="80" s="1"/>
  <c r="E82" i="81" s="1"/>
  <c r="G39" i="93"/>
  <c r="J39" i="93" s="1"/>
  <c r="E39" i="94" s="1"/>
  <c r="G193" i="94"/>
  <c r="J193" i="94" s="1"/>
  <c r="E193" i="95" s="1"/>
  <c r="G206" i="94"/>
  <c r="J206" i="94" s="1"/>
  <c r="E206" i="95" s="1"/>
  <c r="G147" i="93"/>
  <c r="J147" i="93" s="1"/>
  <c r="E147" i="94" s="1"/>
  <c r="G213" i="94"/>
  <c r="J213" i="94" s="1"/>
  <c r="E213" i="95" s="1"/>
  <c r="G202" i="93"/>
  <c r="J202" i="93" s="1"/>
  <c r="E202" i="94" s="1"/>
  <c r="G127" i="94"/>
  <c r="J127" i="94" s="1"/>
  <c r="E127" i="95" s="1"/>
  <c r="G209" i="93"/>
  <c r="J209" i="93" s="1"/>
  <c r="E209" i="94" s="1"/>
  <c r="G177" i="94"/>
  <c r="J177" i="94" s="1"/>
  <c r="E177" i="95" s="1"/>
  <c r="G153" i="94"/>
  <c r="J153" i="94" s="1"/>
  <c r="E153" i="95" s="1"/>
  <c r="G194" i="94"/>
  <c r="J194" i="94" s="1"/>
  <c r="E194" i="95" s="1"/>
  <c r="G148" i="94"/>
  <c r="J148" i="94" s="1"/>
  <c r="E148" i="95" s="1"/>
  <c r="G204" i="93"/>
  <c r="J204" i="93" s="1"/>
  <c r="E204" i="94" s="1"/>
  <c r="G125" i="94"/>
  <c r="J125" i="94" s="1"/>
  <c r="E125" i="95" s="1"/>
  <c r="G156" i="93"/>
  <c r="J156" i="93" s="1"/>
  <c r="E156" i="94" s="1"/>
  <c r="G84" i="94"/>
  <c r="J84" i="94" s="1"/>
  <c r="E84" i="95" s="1"/>
  <c r="G203" i="93"/>
  <c r="J203" i="93" s="1"/>
  <c r="E203" i="94" s="1"/>
  <c r="G196" i="93"/>
  <c r="J196" i="93" s="1"/>
  <c r="E196" i="94" s="1"/>
  <c r="G205" i="94"/>
  <c r="J205" i="94" s="1"/>
  <c r="E205" i="95" s="1"/>
  <c r="G208" i="94"/>
  <c r="J208" i="94" s="1"/>
  <c r="E208" i="95" s="1"/>
  <c r="G195" i="93"/>
  <c r="J195" i="93" s="1"/>
  <c r="E195" i="94" s="1"/>
  <c r="G210" i="93"/>
  <c r="J210" i="93" s="1"/>
  <c r="E210" i="94" s="1"/>
  <c r="G182" i="93"/>
  <c r="J182" i="93" s="1"/>
  <c r="E182" i="94" s="1"/>
  <c r="G226" i="94"/>
  <c r="J226" i="94" s="1"/>
  <c r="E226" i="95" s="1"/>
  <c r="G212" i="93"/>
  <c r="J212" i="93" s="1"/>
  <c r="E212" i="94" s="1"/>
  <c r="G83" i="94"/>
  <c r="J83" i="94" s="1"/>
  <c r="E83" i="95" s="1"/>
  <c r="G150" i="93"/>
  <c r="J150" i="93" s="1"/>
  <c r="E150" i="94" s="1"/>
  <c r="G181" i="94"/>
  <c r="J181" i="94" s="1"/>
  <c r="E181" i="95" s="1"/>
  <c r="G157" i="93"/>
  <c r="J157" i="93" s="1"/>
  <c r="E157" i="94" s="1"/>
  <c r="G71" i="90"/>
  <c r="J71" i="90" s="1"/>
  <c r="E71" i="91" s="1"/>
  <c r="G198" i="93"/>
  <c r="J198" i="93" s="1"/>
  <c r="E198" i="94" s="1"/>
  <c r="G152" i="94"/>
  <c r="J152" i="94" s="1"/>
  <c r="E152" i="95" s="1"/>
  <c r="G151" i="94"/>
  <c r="J151" i="94" s="1"/>
  <c r="E151" i="95" s="1"/>
  <c r="G126" i="94"/>
  <c r="J126" i="94" s="1"/>
  <c r="E126" i="95" s="1"/>
  <c r="G149" i="93"/>
  <c r="J149" i="93" s="1"/>
  <c r="E149" i="94" s="1"/>
  <c r="G211" i="93"/>
  <c r="J211" i="93" s="1"/>
  <c r="E211" i="94" s="1"/>
  <c r="G197" i="93"/>
  <c r="J197" i="93" s="1"/>
  <c r="E197" i="94" s="1"/>
  <c r="G155" i="94"/>
  <c r="J155" i="94" s="1"/>
  <c r="E155" i="95" s="1"/>
  <c r="G128" i="93"/>
  <c r="J128" i="93" s="1"/>
  <c r="E128" i="94" s="1"/>
  <c r="G89" i="82"/>
  <c r="J89" i="82" s="1"/>
  <c r="E89" i="83" s="1"/>
  <c r="G108" i="82"/>
  <c r="J108" i="82" s="1"/>
  <c r="E108" i="83" s="1"/>
  <c r="G36" i="82"/>
  <c r="J36" i="82" s="1"/>
  <c r="E36" i="83" s="1"/>
  <c r="G43" i="82"/>
  <c r="J43" i="82" s="1"/>
  <c r="E43" i="83" s="1"/>
  <c r="G74" i="82"/>
  <c r="J74" i="82" s="1"/>
  <c r="E74" i="83" s="1"/>
  <c r="G78" i="82"/>
  <c r="J78" i="82" s="1"/>
  <c r="E78" i="83" s="1"/>
  <c r="G225" i="82"/>
  <c r="J225" i="82" s="1"/>
  <c r="E225" i="83" s="1"/>
  <c r="G64" i="82"/>
  <c r="J64" i="82" s="1"/>
  <c r="E64" i="83" s="1"/>
  <c r="G57" i="82"/>
  <c r="J57" i="82" s="1"/>
  <c r="E57" i="83" s="1"/>
  <c r="G79" i="82"/>
  <c r="J79" i="82" s="1"/>
  <c r="E79" i="83" s="1"/>
  <c r="G166" i="82"/>
  <c r="J166" i="82" s="1"/>
  <c r="E166" i="83" s="1"/>
  <c r="G52" i="82"/>
  <c r="J52" i="82" s="1"/>
  <c r="E52" i="83" s="1"/>
  <c r="G80" i="82"/>
  <c r="J80" i="82" s="1"/>
  <c r="E80" i="83" s="1"/>
  <c r="G158" i="82"/>
  <c r="J158" i="82" s="1"/>
  <c r="E158" i="83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93" i="82"/>
  <c r="J93" i="82" s="1"/>
  <c r="E93" i="83" s="1"/>
  <c r="G118" i="82"/>
  <c r="J118" i="82" s="1"/>
  <c r="E118" i="83" s="1"/>
  <c r="G44" i="82"/>
  <c r="J44" i="82" s="1"/>
  <c r="E44" i="83" s="1"/>
  <c r="G140" i="82"/>
  <c r="J140" i="82" s="1"/>
  <c r="E140" i="83" s="1"/>
  <c r="G58" i="82"/>
  <c r="J58" i="82" s="1"/>
  <c r="E58" i="83" s="1"/>
  <c r="G77" i="82"/>
  <c r="J77" i="82" s="1"/>
  <c r="E77" i="83" s="1"/>
  <c r="G170" i="82"/>
  <c r="J170" i="82" s="1"/>
  <c r="E170" i="83" s="1"/>
  <c r="G192" i="82"/>
  <c r="J192" i="82" s="1"/>
  <c r="E192" i="83" s="1"/>
  <c r="G115" i="82"/>
  <c r="J115" i="82" s="1"/>
  <c r="E115" i="83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26" i="81"/>
  <c r="J26" i="81" s="1"/>
  <c r="E26" i="82" s="1"/>
  <c r="G47" i="82"/>
  <c r="J47" i="82" s="1"/>
  <c r="E47" i="83" s="1"/>
  <c r="G56" i="82"/>
  <c r="J56" i="82" s="1"/>
  <c r="E56" i="83" s="1"/>
  <c r="G49" i="82"/>
  <c r="J49" i="82" s="1"/>
  <c r="E49" i="83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40" i="82"/>
  <c r="J40" i="82" s="1"/>
  <c r="E40" i="83" s="1"/>
  <c r="G141" i="82"/>
  <c r="J141" i="82" s="1"/>
  <c r="E141" i="83" s="1"/>
  <c r="G65" i="82"/>
  <c r="J65" i="82" s="1"/>
  <c r="E65" i="83" s="1"/>
  <c r="G31" i="82"/>
  <c r="J31" i="82" s="1"/>
  <c r="E31" i="83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E18" i="79" s="1"/>
  <c r="G186" i="82"/>
  <c r="J186" i="82" s="1"/>
  <c r="E186" i="83" s="1"/>
  <c r="G13" i="78"/>
  <c r="J13" i="78" s="1"/>
  <c r="E13" i="79" s="1"/>
  <c r="G104" i="82"/>
  <c r="J104" i="82" s="1"/>
  <c r="E104" i="83" s="1"/>
  <c r="Z10" i="8"/>
  <c r="AC10" i="8" s="1"/>
  <c r="Z9" i="8"/>
  <c r="AC9" i="8" s="1"/>
  <c r="Z7" i="8"/>
  <c r="AC7" i="8" s="1"/>
  <c r="Z8" i="8"/>
  <c r="AC8" i="8" s="1"/>
  <c r="Z6" i="8"/>
  <c r="AC6" i="8" s="1"/>
  <c r="N273" i="8"/>
  <c r="F272" i="8" s="1"/>
  <c r="C273" i="8" s="1"/>
  <c r="H274" i="8"/>
  <c r="E229" i="100" l="1"/>
  <c r="G229" i="100" s="1"/>
  <c r="J229" i="100" s="1"/>
  <c r="E229" i="101" s="1"/>
  <c r="G229" i="101" s="1"/>
  <c r="J229" i="101" s="1"/>
  <c r="E229" i="102" s="1"/>
  <c r="G267" i="82"/>
  <c r="J267" i="82" s="1"/>
  <c r="E267" i="83" s="1"/>
  <c r="G267" i="83" s="1"/>
  <c r="J267" i="83" s="1"/>
  <c r="J268" i="80"/>
  <c r="E123" i="81"/>
  <c r="G123" i="81" s="1"/>
  <c r="J123" i="81" s="1"/>
  <c r="E123" i="82" s="1"/>
  <c r="G123" i="82" s="1"/>
  <c r="J123" i="82" s="1"/>
  <c r="E123" i="83" s="1"/>
  <c r="E144" i="81"/>
  <c r="G144" i="81" s="1"/>
  <c r="J144" i="81" s="1"/>
  <c r="E144" i="82" s="1"/>
  <c r="G144" i="82" s="1"/>
  <c r="J144" i="82" s="1"/>
  <c r="E144" i="83" s="1"/>
  <c r="G144" i="83" s="1"/>
  <c r="J144" i="83" s="1"/>
  <c r="E144" i="84" s="1"/>
  <c r="E191" i="81"/>
  <c r="G191" i="81" s="1"/>
  <c r="J191" i="81" s="1"/>
  <c r="E191" i="82" s="1"/>
  <c r="G191" i="82" s="1"/>
  <c r="J191" i="82" s="1"/>
  <c r="E191" i="83" s="1"/>
  <c r="E142" i="81"/>
  <c r="G142" i="81" s="1"/>
  <c r="J142" i="81" s="1"/>
  <c r="E142" i="82" s="1"/>
  <c r="G142" i="82" s="1"/>
  <c r="J142" i="82" s="1"/>
  <c r="E142" i="83" s="1"/>
  <c r="E138" i="81"/>
  <c r="G138" i="81" s="1"/>
  <c r="J138" i="81" s="1"/>
  <c r="E138" i="82" s="1"/>
  <c r="G138" i="82" s="1"/>
  <c r="J138" i="82" s="1"/>
  <c r="E138" i="83" s="1"/>
  <c r="G138" i="83" s="1"/>
  <c r="J138" i="83" s="1"/>
  <c r="E138" i="84" s="1"/>
  <c r="E53" i="81"/>
  <c r="G53" i="81" s="1"/>
  <c r="J53" i="81" s="1"/>
  <c r="E53" i="82" s="1"/>
  <c r="G53" i="82" s="1"/>
  <c r="J53" i="82" s="1"/>
  <c r="E53" i="83" s="1"/>
  <c r="E111" i="81"/>
  <c r="G111" i="81" s="1"/>
  <c r="J111" i="81" s="1"/>
  <c r="E111" i="82" s="1"/>
  <c r="G111" i="82" s="1"/>
  <c r="J111" i="82" s="1"/>
  <c r="E111" i="83" s="1"/>
  <c r="E145" i="81"/>
  <c r="G145" i="81" s="1"/>
  <c r="J145" i="81" s="1"/>
  <c r="E145" i="82" s="1"/>
  <c r="G145" i="82" s="1"/>
  <c r="J145" i="82" s="1"/>
  <c r="E145" i="83" s="1"/>
  <c r="E154" i="81"/>
  <c r="G154" i="81" s="1"/>
  <c r="J154" i="81" s="1"/>
  <c r="E154" i="82" s="1"/>
  <c r="G154" i="82" s="1"/>
  <c r="J154" i="82" s="1"/>
  <c r="E154" i="83" s="1"/>
  <c r="E90" i="81"/>
  <c r="G90" i="81" s="1"/>
  <c r="J90" i="81" s="1"/>
  <c r="E90" i="82" s="1"/>
  <c r="G90" i="82" s="1"/>
  <c r="J90" i="82" s="1"/>
  <c r="E90" i="83" s="1"/>
  <c r="E172" i="81"/>
  <c r="G172" i="81" s="1"/>
  <c r="J172" i="81" s="1"/>
  <c r="E172" i="82" s="1"/>
  <c r="G172" i="82" s="1"/>
  <c r="J172" i="82" s="1"/>
  <c r="E172" i="83" s="1"/>
  <c r="E112" i="81"/>
  <c r="G112" i="81" s="1"/>
  <c r="J112" i="81" s="1"/>
  <c r="E112" i="82" s="1"/>
  <c r="G112" i="82" s="1"/>
  <c r="J112" i="82" s="1"/>
  <c r="E112" i="83" s="1"/>
  <c r="E101" i="81"/>
  <c r="G101" i="81" s="1"/>
  <c r="J101" i="81" s="1"/>
  <c r="E101" i="82" s="1"/>
  <c r="G101" i="82" s="1"/>
  <c r="J101" i="82" s="1"/>
  <c r="E101" i="83" s="1"/>
  <c r="E67" i="81"/>
  <c r="G67" i="81" s="1"/>
  <c r="J67" i="81" s="1"/>
  <c r="E72" i="81"/>
  <c r="G72" i="81" s="1"/>
  <c r="J72" i="81" s="1"/>
  <c r="E130" i="81"/>
  <c r="G130" i="81" s="1"/>
  <c r="J130" i="81" s="1"/>
  <c r="E85" i="81"/>
  <c r="G85" i="81" s="1"/>
  <c r="J85" i="81" s="1"/>
  <c r="G88" i="81"/>
  <c r="J88" i="81" s="1"/>
  <c r="E88" i="82" s="1"/>
  <c r="E87" i="81"/>
  <c r="G87" i="81" s="1"/>
  <c r="J87" i="81" s="1"/>
  <c r="E110" i="81"/>
  <c r="G110" i="81" s="1"/>
  <c r="J110" i="81" s="1"/>
  <c r="E224" i="81"/>
  <c r="G224" i="81" s="1"/>
  <c r="J224" i="81" s="1"/>
  <c r="E106" i="81"/>
  <c r="G106" i="81" s="1"/>
  <c r="J106" i="81" s="1"/>
  <c r="E137" i="81"/>
  <c r="G137" i="81" s="1"/>
  <c r="J137" i="81" s="1"/>
  <c r="E183" i="81"/>
  <c r="G183" i="81" s="1"/>
  <c r="J183" i="81" s="1"/>
  <c r="E62" i="81"/>
  <c r="G62" i="81" s="1"/>
  <c r="J62" i="81" s="1"/>
  <c r="E95" i="81"/>
  <c r="G95" i="81" s="1"/>
  <c r="J95" i="81" s="1"/>
  <c r="E167" i="81"/>
  <c r="G167" i="81" s="1"/>
  <c r="J167" i="81" s="1"/>
  <c r="E81" i="81"/>
  <c r="G81" i="81" s="1"/>
  <c r="J81" i="81" s="1"/>
  <c r="E48" i="81"/>
  <c r="G48" i="81" s="1"/>
  <c r="J48" i="81" s="1"/>
  <c r="E135" i="80"/>
  <c r="G135" i="80" s="1"/>
  <c r="J135" i="80" s="1"/>
  <c r="E68" i="81"/>
  <c r="G68" i="81" s="1"/>
  <c r="J68" i="81" s="1"/>
  <c r="E132" i="80"/>
  <c r="G132" i="80" s="1"/>
  <c r="J132" i="80" s="1"/>
  <c r="E176" i="81"/>
  <c r="G176" i="81" s="1"/>
  <c r="J176" i="81" s="1"/>
  <c r="G174" i="81"/>
  <c r="J174" i="81" s="1"/>
  <c r="E174" i="82" s="1"/>
  <c r="E173" i="81"/>
  <c r="G173" i="81" s="1"/>
  <c r="J173" i="81" s="1"/>
  <c r="E173" i="82" s="1"/>
  <c r="E42" i="81"/>
  <c r="G42" i="81" s="1"/>
  <c r="J42" i="81" s="1"/>
  <c r="E223" i="81"/>
  <c r="G223" i="81" s="1"/>
  <c r="J223" i="81" s="1"/>
  <c r="G242" i="82"/>
  <c r="J242" i="82" s="1"/>
  <c r="E242" i="83" s="1"/>
  <c r="E234" i="81"/>
  <c r="G234" i="81" s="1"/>
  <c r="J234" i="81" s="1"/>
  <c r="E234" i="82" s="1"/>
  <c r="E91" i="81"/>
  <c r="G91" i="81" s="1"/>
  <c r="J91" i="81" s="1"/>
  <c r="E222" i="81"/>
  <c r="G222" i="81" s="1"/>
  <c r="J222" i="81" s="1"/>
  <c r="E139" i="81"/>
  <c r="G139" i="81" s="1"/>
  <c r="J139" i="81" s="1"/>
  <c r="E69" i="81"/>
  <c r="G69" i="81" s="1"/>
  <c r="J69" i="81" s="1"/>
  <c r="E55" i="81"/>
  <c r="G55" i="81" s="1"/>
  <c r="J55" i="81" s="1"/>
  <c r="E146" i="81"/>
  <c r="G146" i="81" s="1"/>
  <c r="J146" i="81" s="1"/>
  <c r="E73" i="81"/>
  <c r="G73" i="81" s="1"/>
  <c r="J73" i="81" s="1"/>
  <c r="E136" i="80"/>
  <c r="G136" i="80" s="1"/>
  <c r="J136" i="80" s="1"/>
  <c r="E136" i="81" s="1"/>
  <c r="G136" i="81" s="1"/>
  <c r="J136" i="81" s="1"/>
  <c r="E136" i="82" s="1"/>
  <c r="E180" i="81"/>
  <c r="G180" i="81" s="1"/>
  <c r="J180" i="81" s="1"/>
  <c r="E185" i="81"/>
  <c r="G185" i="81" s="1"/>
  <c r="J185" i="81" s="1"/>
  <c r="E59" i="81"/>
  <c r="G59" i="81" s="1"/>
  <c r="J59" i="81" s="1"/>
  <c r="E159" i="81"/>
  <c r="G159" i="81" s="1"/>
  <c r="J159" i="81" s="1"/>
  <c r="E120" i="81"/>
  <c r="G120" i="81" s="1"/>
  <c r="J120" i="81" s="1"/>
  <c r="E163" i="81"/>
  <c r="G163" i="81" s="1"/>
  <c r="J163" i="81" s="1"/>
  <c r="E107" i="81"/>
  <c r="G107" i="81" s="1"/>
  <c r="J107" i="81" s="1"/>
  <c r="E117" i="81"/>
  <c r="G117" i="81" s="1"/>
  <c r="J117" i="81" s="1"/>
  <c r="E184" i="81"/>
  <c r="G184" i="81" s="1"/>
  <c r="J184" i="81" s="1"/>
  <c r="E92" i="81"/>
  <c r="G92" i="81" s="1"/>
  <c r="J92" i="81" s="1"/>
  <c r="E116" i="81"/>
  <c r="G116" i="81" s="1"/>
  <c r="J116" i="81" s="1"/>
  <c r="E162" i="81"/>
  <c r="G162" i="81" s="1"/>
  <c r="J162" i="81" s="1"/>
  <c r="E162" i="82" s="1"/>
  <c r="G162" i="82" s="1"/>
  <c r="J162" i="82" s="1"/>
  <c r="E162" i="83" s="1"/>
  <c r="G162" i="83" s="1"/>
  <c r="J162" i="83" s="1"/>
  <c r="E162" i="84" s="1"/>
  <c r="E220" i="81"/>
  <c r="G220" i="81" s="1"/>
  <c r="J220" i="81" s="1"/>
  <c r="E220" i="82" s="1"/>
  <c r="G220" i="82" s="1"/>
  <c r="J220" i="82" s="1"/>
  <c r="E220" i="83" s="1"/>
  <c r="E121" i="81"/>
  <c r="G121" i="81" s="1"/>
  <c r="J121" i="81" s="1"/>
  <c r="E121" i="82" s="1"/>
  <c r="G121" i="82" s="1"/>
  <c r="J121" i="82" s="1"/>
  <c r="E121" i="83" s="1"/>
  <c r="E164" i="81"/>
  <c r="G164" i="81" s="1"/>
  <c r="J164" i="81" s="1"/>
  <c r="E164" i="82" s="1"/>
  <c r="G164" i="82" s="1"/>
  <c r="J164" i="82" s="1"/>
  <c r="E164" i="83" s="1"/>
  <c r="J30" i="80"/>
  <c r="E30" i="81" s="1"/>
  <c r="G30" i="81" s="1"/>
  <c r="J30" i="81" s="1"/>
  <c r="J32" i="80"/>
  <c r="E32" i="81" s="1"/>
  <c r="G32" i="81" s="1"/>
  <c r="J32" i="81" s="1"/>
  <c r="G86" i="81"/>
  <c r="J86" i="81" s="1"/>
  <c r="E86" i="82" s="1"/>
  <c r="G231" i="94"/>
  <c r="J231" i="94" s="1"/>
  <c r="E231" i="95" s="1"/>
  <c r="G239" i="94"/>
  <c r="J239" i="94" s="1"/>
  <c r="E239" i="95" s="1"/>
  <c r="G227" i="81"/>
  <c r="J227" i="81" s="1"/>
  <c r="E227" i="82" s="1"/>
  <c r="G235" i="81"/>
  <c r="J235" i="81" s="1"/>
  <c r="E235" i="82" s="1"/>
  <c r="G237" i="101"/>
  <c r="J237" i="101" s="1"/>
  <c r="E237" i="102" s="1"/>
  <c r="G228" i="81"/>
  <c r="J228" i="81" s="1"/>
  <c r="E228" i="82" s="1"/>
  <c r="G236" i="81"/>
  <c r="J236" i="81" s="1"/>
  <c r="E236" i="82" s="1"/>
  <c r="G230" i="82"/>
  <c r="J230" i="82" s="1"/>
  <c r="E230" i="83" s="1"/>
  <c r="G238" i="82"/>
  <c r="J238" i="82" s="1"/>
  <c r="E238" i="83" s="1"/>
  <c r="G232" i="91"/>
  <c r="J232" i="91" s="1"/>
  <c r="E232" i="92" s="1"/>
  <c r="G241" i="91"/>
  <c r="J241" i="91" s="1"/>
  <c r="E241" i="92" s="1"/>
  <c r="G240" i="91"/>
  <c r="J240" i="91" s="1"/>
  <c r="E240" i="92" s="1"/>
  <c r="G268" i="81"/>
  <c r="J268" i="81" s="1"/>
  <c r="G102" i="81"/>
  <c r="J102" i="81" s="1"/>
  <c r="E102" i="82" s="1"/>
  <c r="G96" i="80"/>
  <c r="J96" i="80" s="1"/>
  <c r="G11" i="94"/>
  <c r="J11" i="94" s="1"/>
  <c r="E11" i="95" s="1"/>
  <c r="G119" i="80"/>
  <c r="J119" i="80" s="1"/>
  <c r="G97" i="82"/>
  <c r="J97" i="82" s="1"/>
  <c r="G10" i="94"/>
  <c r="J10" i="94" s="1"/>
  <c r="E10" i="95" s="1"/>
  <c r="G161" i="80"/>
  <c r="J161" i="80" s="1"/>
  <c r="G9" i="94"/>
  <c r="J9" i="94" s="1"/>
  <c r="E9" i="95" s="1"/>
  <c r="G214" i="79"/>
  <c r="J214" i="79" s="1"/>
  <c r="E214" i="80" s="1"/>
  <c r="G233" i="81"/>
  <c r="J233" i="81" s="1"/>
  <c r="G131" i="79"/>
  <c r="J131" i="79" s="1"/>
  <c r="E131" i="80" s="1"/>
  <c r="G134" i="79"/>
  <c r="J134" i="79" s="1"/>
  <c r="E134" i="80" s="1"/>
  <c r="G103" i="81"/>
  <c r="J103" i="81" s="1"/>
  <c r="E103" i="82" s="1"/>
  <c r="G82" i="81"/>
  <c r="J82" i="81" s="1"/>
  <c r="E82" i="82" s="1"/>
  <c r="G181" i="95"/>
  <c r="J181" i="95" s="1"/>
  <c r="E181" i="96" s="1"/>
  <c r="G177" i="95"/>
  <c r="J177" i="95" s="1"/>
  <c r="E177" i="96" s="1"/>
  <c r="G197" i="94"/>
  <c r="J197" i="94" s="1"/>
  <c r="E197" i="95" s="1"/>
  <c r="G83" i="95"/>
  <c r="J83" i="95" s="1"/>
  <c r="E83" i="96" s="1"/>
  <c r="G195" i="94"/>
  <c r="J195" i="94" s="1"/>
  <c r="E195" i="95" s="1"/>
  <c r="G209" i="94"/>
  <c r="J209" i="94" s="1"/>
  <c r="E209" i="95" s="1"/>
  <c r="G211" i="94"/>
  <c r="J211" i="94" s="1"/>
  <c r="E211" i="95" s="1"/>
  <c r="G152" i="95"/>
  <c r="J152" i="95" s="1"/>
  <c r="E152" i="96" s="1"/>
  <c r="G208" i="95"/>
  <c r="J208" i="95" s="1"/>
  <c r="E208" i="96" s="1"/>
  <c r="G151" i="95"/>
  <c r="J151" i="95" s="1"/>
  <c r="E151" i="96" s="1"/>
  <c r="G155" i="95"/>
  <c r="J155" i="95" s="1"/>
  <c r="E155" i="96" s="1"/>
  <c r="G150" i="94"/>
  <c r="J150" i="94" s="1"/>
  <c r="E150" i="95" s="1"/>
  <c r="G205" i="95"/>
  <c r="J205" i="95" s="1"/>
  <c r="E205" i="96" s="1"/>
  <c r="G204" i="94"/>
  <c r="J204" i="94" s="1"/>
  <c r="E204" i="95" s="1"/>
  <c r="G113" i="95"/>
  <c r="J113" i="95" s="1"/>
  <c r="E113" i="96" s="1"/>
  <c r="G71" i="91"/>
  <c r="J71" i="91" s="1"/>
  <c r="E71" i="92" s="1"/>
  <c r="G226" i="95"/>
  <c r="J226" i="95" s="1"/>
  <c r="E226" i="96" s="1"/>
  <c r="G148" i="95"/>
  <c r="J148" i="95" s="1"/>
  <c r="E148" i="96" s="1"/>
  <c r="G206" i="95"/>
  <c r="J206" i="95" s="1"/>
  <c r="E206" i="96" s="1"/>
  <c r="G147" i="94"/>
  <c r="J147" i="94" s="1"/>
  <c r="E147" i="95" s="1"/>
  <c r="G198" i="94"/>
  <c r="J198" i="94" s="1"/>
  <c r="E198" i="95" s="1"/>
  <c r="G149" i="94"/>
  <c r="J149" i="94" s="1"/>
  <c r="E149" i="95" s="1"/>
  <c r="G182" i="94"/>
  <c r="J182" i="94" s="1"/>
  <c r="E182" i="95" s="1"/>
  <c r="G194" i="95"/>
  <c r="J194" i="95" s="1"/>
  <c r="E194" i="96" s="1"/>
  <c r="G193" i="95"/>
  <c r="J193" i="95" s="1"/>
  <c r="E193" i="96" s="1"/>
  <c r="G156" i="94"/>
  <c r="J156" i="94" s="1"/>
  <c r="E156" i="95" s="1"/>
  <c r="G126" i="95"/>
  <c r="J126" i="95" s="1"/>
  <c r="E126" i="96" s="1"/>
  <c r="G210" i="94"/>
  <c r="J210" i="94" s="1"/>
  <c r="E210" i="95" s="1"/>
  <c r="G203" i="94"/>
  <c r="J203" i="94" s="1"/>
  <c r="E203" i="95" s="1"/>
  <c r="G202" i="94"/>
  <c r="J202" i="94" s="1"/>
  <c r="E202" i="95" s="1"/>
  <c r="G84" i="95"/>
  <c r="J84" i="95" s="1"/>
  <c r="E84" i="96" s="1"/>
  <c r="G213" i="95"/>
  <c r="J213" i="95" s="1"/>
  <c r="E213" i="96" s="1"/>
  <c r="G128" i="94"/>
  <c r="J128" i="94" s="1"/>
  <c r="E128" i="95" s="1"/>
  <c r="G70" i="91"/>
  <c r="J70" i="91" s="1"/>
  <c r="E70" i="92" s="1"/>
  <c r="G175" i="91"/>
  <c r="J175" i="91" s="1"/>
  <c r="E175" i="92" s="1"/>
  <c r="G157" i="94"/>
  <c r="J157" i="94" s="1"/>
  <c r="E157" i="95" s="1"/>
  <c r="G212" i="94"/>
  <c r="J212" i="94" s="1"/>
  <c r="E212" i="95" s="1"/>
  <c r="G196" i="94"/>
  <c r="J196" i="94" s="1"/>
  <c r="E196" i="95" s="1"/>
  <c r="G125" i="95"/>
  <c r="J125" i="95" s="1"/>
  <c r="E125" i="96" s="1"/>
  <c r="G153" i="95"/>
  <c r="J153" i="95" s="1"/>
  <c r="E153" i="96" s="1"/>
  <c r="G127" i="95"/>
  <c r="J127" i="95" s="1"/>
  <c r="E127" i="96" s="1"/>
  <c r="G39" i="94"/>
  <c r="J39" i="94" s="1"/>
  <c r="E39" i="95" s="1"/>
  <c r="G215" i="83"/>
  <c r="J215" i="83" s="1"/>
  <c r="E215" i="84" s="1"/>
  <c r="G171" i="83"/>
  <c r="J171" i="83" s="1"/>
  <c r="E171" i="84" s="1"/>
  <c r="G101" i="83"/>
  <c r="J101" i="83" s="1"/>
  <c r="E101" i="84" s="1"/>
  <c r="G122" i="82"/>
  <c r="J122" i="82" s="1"/>
  <c r="E122" i="83" s="1"/>
  <c r="G17" i="79"/>
  <c r="J17" i="79" s="1"/>
  <c r="E17" i="80" s="1"/>
  <c r="G40" i="83"/>
  <c r="J40" i="83" s="1"/>
  <c r="E40" i="84" s="1"/>
  <c r="G33" i="83"/>
  <c r="J33" i="83" s="1"/>
  <c r="E33" i="84" s="1"/>
  <c r="G29" i="83"/>
  <c r="J29" i="83" s="1"/>
  <c r="E29" i="84" s="1"/>
  <c r="G51" i="83"/>
  <c r="J51" i="83" s="1"/>
  <c r="E51" i="84" s="1"/>
  <c r="G192" i="83"/>
  <c r="J192" i="83" s="1"/>
  <c r="E192" i="84" s="1"/>
  <c r="G112" i="83"/>
  <c r="J112" i="83" s="1"/>
  <c r="E112" i="84" s="1"/>
  <c r="G64" i="83"/>
  <c r="J64" i="83" s="1"/>
  <c r="E64" i="84" s="1"/>
  <c r="G43" i="83"/>
  <c r="J43" i="83" s="1"/>
  <c r="E43" i="84" s="1"/>
  <c r="G15" i="79"/>
  <c r="J15" i="79" s="1"/>
  <c r="E15" i="80" s="1"/>
  <c r="G220" i="83"/>
  <c r="J220" i="83" s="1"/>
  <c r="E220" i="84" s="1"/>
  <c r="G99" i="83"/>
  <c r="J99" i="83" s="1"/>
  <c r="E99" i="84" s="1"/>
  <c r="G168" i="83"/>
  <c r="J168" i="83" s="1"/>
  <c r="E168" i="84" s="1"/>
  <c r="G170" i="83"/>
  <c r="J170" i="83" s="1"/>
  <c r="E170" i="84" s="1"/>
  <c r="G221" i="82"/>
  <c r="J221" i="82" s="1"/>
  <c r="E221" i="83" s="1"/>
  <c r="G143" i="83"/>
  <c r="J143" i="83" s="1"/>
  <c r="E143" i="84" s="1"/>
  <c r="G123" i="83"/>
  <c r="J123" i="83" s="1"/>
  <c r="E12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6" i="79"/>
  <c r="J6" i="79" s="1"/>
  <c r="E6" i="80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E47" i="84" s="1"/>
  <c r="G28" i="83"/>
  <c r="J28" i="83" s="1"/>
  <c r="E28" i="84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27" i="83"/>
  <c r="J27" i="83" s="1"/>
  <c r="E27" i="84" s="1"/>
  <c r="G115" i="83"/>
  <c r="J115" i="83" s="1"/>
  <c r="E115" i="84" s="1"/>
  <c r="G98" i="83"/>
  <c r="J98" i="83" s="1"/>
  <c r="E98" i="84" s="1"/>
  <c r="G111" i="83"/>
  <c r="J111" i="83" s="1"/>
  <c r="E111" i="84" s="1"/>
  <c r="G14" i="79"/>
  <c r="J14" i="79" s="1"/>
  <c r="E14" i="80" s="1"/>
  <c r="G179" i="83"/>
  <c r="J179" i="83" s="1"/>
  <c r="E179" i="84" s="1"/>
  <c r="G26" i="82"/>
  <c r="J26" i="82" s="1"/>
  <c r="E26" i="83" s="1"/>
  <c r="G140" i="83"/>
  <c r="J140" i="83" s="1"/>
  <c r="E140" i="84" s="1"/>
  <c r="G34" i="83"/>
  <c r="J34" i="83" s="1"/>
  <c r="E34" i="84" s="1"/>
  <c r="G8" i="79"/>
  <c r="J8" i="79" s="1"/>
  <c r="E8" i="80" s="1"/>
  <c r="G90" i="83"/>
  <c r="J90" i="83" s="1"/>
  <c r="E90" i="84" s="1"/>
  <c r="G160" i="83"/>
  <c r="J160" i="83" s="1"/>
  <c r="E160" i="84" s="1"/>
  <c r="G37" i="83"/>
  <c r="J37" i="83" s="1"/>
  <c r="E37" i="84" s="1"/>
  <c r="G77" i="83"/>
  <c r="J77" i="83" s="1"/>
  <c r="E77" i="84" s="1"/>
  <c r="G158" i="83"/>
  <c r="J158" i="83" s="1"/>
  <c r="E158" i="84" s="1"/>
  <c r="G57" i="83"/>
  <c r="J57" i="83" s="1"/>
  <c r="E57" i="84" s="1"/>
  <c r="G78" i="83"/>
  <c r="J78" i="83" s="1"/>
  <c r="E78" i="84" s="1"/>
  <c r="G142" i="83"/>
  <c r="J142" i="83" s="1"/>
  <c r="E142" i="84" s="1"/>
  <c r="G164" i="83"/>
  <c r="J164" i="83" s="1"/>
  <c r="E164" i="84" s="1"/>
  <c r="G49" i="83"/>
  <c r="J49" i="83" s="1"/>
  <c r="E49" i="84" s="1"/>
  <c r="G93" i="83"/>
  <c r="J93" i="83" s="1"/>
  <c r="E93" i="84" s="1"/>
  <c r="G100" i="83"/>
  <c r="J100" i="83" s="1"/>
  <c r="E100" i="84" s="1"/>
  <c r="G16" i="79"/>
  <c r="J16" i="79" s="1"/>
  <c r="E16" i="80" s="1"/>
  <c r="G172" i="83"/>
  <c r="J172" i="83" s="1"/>
  <c r="E172" i="84" s="1"/>
  <c r="G58" i="83"/>
  <c r="J58" i="83" s="1"/>
  <c r="E58" i="84" s="1"/>
  <c r="G121" i="83"/>
  <c r="J121" i="83" s="1"/>
  <c r="E121" i="84" s="1"/>
  <c r="G166" i="83"/>
  <c r="J166" i="83" s="1"/>
  <c r="E166" i="84" s="1"/>
  <c r="G108" i="83"/>
  <c r="J108" i="83" s="1"/>
  <c r="E108" i="84" s="1"/>
  <c r="G7" i="79"/>
  <c r="J7" i="79" s="1"/>
  <c r="E7" i="80" s="1"/>
  <c r="G154" i="83"/>
  <c r="J154" i="83" s="1"/>
  <c r="E154" i="84" s="1"/>
  <c r="G53" i="83"/>
  <c r="J53" i="83" s="1"/>
  <c r="E53" i="84" s="1"/>
  <c r="G13" i="79"/>
  <c r="J13" i="79" s="1"/>
  <c r="E13" i="80" s="1"/>
  <c r="G31" i="83"/>
  <c r="J31" i="83" s="1"/>
  <c r="E31" i="84" s="1"/>
  <c r="G18" i="79"/>
  <c r="J18" i="79" s="1"/>
  <c r="E18" i="80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5" i="82"/>
  <c r="J165" i="82" s="1"/>
  <c r="E165" i="83" s="1"/>
  <c r="G61" i="83"/>
  <c r="J61" i="83" s="1"/>
  <c r="E61" i="84" s="1"/>
  <c r="G145" i="83"/>
  <c r="J145" i="83" s="1"/>
  <c r="E145" i="84" s="1"/>
  <c r="G74" i="83"/>
  <c r="J74" i="83" s="1"/>
  <c r="E74" i="84" s="1"/>
  <c r="G89" i="83"/>
  <c r="J89" i="83" s="1"/>
  <c r="E89" i="84" s="1"/>
  <c r="G186" i="83"/>
  <c r="J186" i="83" s="1"/>
  <c r="E186" i="84" s="1"/>
  <c r="G104" i="83"/>
  <c r="J104" i="83" s="1"/>
  <c r="E104" i="84" s="1"/>
  <c r="G191" i="83"/>
  <c r="J191" i="83" s="1"/>
  <c r="E191" i="84" s="1"/>
  <c r="G190" i="83"/>
  <c r="J190" i="83" s="1"/>
  <c r="E190" i="84" s="1"/>
  <c r="G133" i="81"/>
  <c r="J133" i="81" s="1"/>
  <c r="E133" i="82" s="1"/>
  <c r="M274" i="8"/>
  <c r="E97" i="83" l="1"/>
  <c r="G97" i="83" s="1"/>
  <c r="J97" i="83" s="1"/>
  <c r="E97" i="84" s="1"/>
  <c r="G97" i="84" s="1"/>
  <c r="J97" i="84" s="1"/>
  <c r="E97" i="85" s="1"/>
  <c r="E106" i="82"/>
  <c r="G106" i="82" s="1"/>
  <c r="J106" i="82" s="1"/>
  <c r="E106" i="83" s="1"/>
  <c r="G106" i="83" s="1"/>
  <c r="J106" i="83" s="1"/>
  <c r="E106" i="84" s="1"/>
  <c r="E116" i="82"/>
  <c r="G116" i="82" s="1"/>
  <c r="J116" i="82" s="1"/>
  <c r="E116" i="83" s="1"/>
  <c r="G116" i="83" s="1"/>
  <c r="J116" i="83" s="1"/>
  <c r="E116" i="84" s="1"/>
  <c r="E132" i="81"/>
  <c r="G132" i="81" s="1"/>
  <c r="J132" i="81" s="1"/>
  <c r="E132" i="82" s="1"/>
  <c r="G132" i="82" s="1"/>
  <c r="J132" i="82" s="1"/>
  <c r="E132" i="83" s="1"/>
  <c r="G132" i="83" s="1"/>
  <c r="J132" i="83" s="1"/>
  <c r="E132" i="84" s="1"/>
  <c r="E223" i="82"/>
  <c r="G223" i="82" s="1"/>
  <c r="J223" i="82" s="1"/>
  <c r="E223" i="83" s="1"/>
  <c r="G223" i="83" s="1"/>
  <c r="J223" i="83" s="1"/>
  <c r="E223" i="84" s="1"/>
  <c r="E95" i="82"/>
  <c r="G95" i="82" s="1"/>
  <c r="J95" i="82" s="1"/>
  <c r="E95" i="83" s="1"/>
  <c r="G95" i="83" s="1"/>
  <c r="J95" i="83" s="1"/>
  <c r="E95" i="84" s="1"/>
  <c r="E72" i="82"/>
  <c r="G72" i="82" s="1"/>
  <c r="J72" i="82" s="1"/>
  <c r="E72" i="83" s="1"/>
  <c r="G72" i="83" s="1"/>
  <c r="J72" i="83" s="1"/>
  <c r="E72" i="84" s="1"/>
  <c r="E139" i="82"/>
  <c r="G139" i="82" s="1"/>
  <c r="J139" i="82" s="1"/>
  <c r="E139" i="83" s="1"/>
  <c r="G139" i="83" s="1"/>
  <c r="J139" i="83" s="1"/>
  <c r="E139" i="84" s="1"/>
  <c r="E110" i="82"/>
  <c r="G110" i="82" s="1"/>
  <c r="J110" i="82" s="1"/>
  <c r="E110" i="83" s="1"/>
  <c r="G110" i="83" s="1"/>
  <c r="J110" i="83" s="1"/>
  <c r="E110" i="84" s="1"/>
  <c r="E81" i="82"/>
  <c r="G81" i="82" s="1"/>
  <c r="J81" i="82" s="1"/>
  <c r="E81" i="83" s="1"/>
  <c r="G81" i="83" s="1"/>
  <c r="J81" i="83" s="1"/>
  <c r="E81" i="84" s="1"/>
  <c r="E73" i="82"/>
  <c r="G73" i="82" s="1"/>
  <c r="J73" i="82" s="1"/>
  <c r="E73" i="83" s="1"/>
  <c r="G73" i="83" s="1"/>
  <c r="J73" i="83" s="1"/>
  <c r="E73" i="84" s="1"/>
  <c r="E135" i="81"/>
  <c r="G135" i="81" s="1"/>
  <c r="J135" i="81" s="1"/>
  <c r="E135" i="82" s="1"/>
  <c r="G135" i="82" s="1"/>
  <c r="J135" i="82" s="1"/>
  <c r="E135" i="83" s="1"/>
  <c r="G135" i="83" s="1"/>
  <c r="J135" i="83" s="1"/>
  <c r="E135" i="84" s="1"/>
  <c r="E59" i="82"/>
  <c r="G59" i="82" s="1"/>
  <c r="J59" i="82" s="1"/>
  <c r="E59" i="83" s="1"/>
  <c r="G59" i="83" s="1"/>
  <c r="J59" i="83" s="1"/>
  <c r="E59" i="84" s="1"/>
  <c r="G59" i="84" s="1"/>
  <c r="J59" i="84" s="1"/>
  <c r="E59" i="85" s="1"/>
  <c r="E183" i="82"/>
  <c r="G183" i="82" s="1"/>
  <c r="J183" i="82" s="1"/>
  <c r="E183" i="83" s="1"/>
  <c r="G183" i="83" s="1"/>
  <c r="J183" i="83" s="1"/>
  <c r="E183" i="84" s="1"/>
  <c r="E107" i="82"/>
  <c r="G107" i="82" s="1"/>
  <c r="J107" i="82" s="1"/>
  <c r="E107" i="83" s="1"/>
  <c r="G107" i="83" s="1"/>
  <c r="J107" i="83" s="1"/>
  <c r="E107" i="84" s="1"/>
  <c r="E85" i="82"/>
  <c r="G85" i="82" s="1"/>
  <c r="J85" i="82" s="1"/>
  <c r="E85" i="83" s="1"/>
  <c r="G85" i="83" s="1"/>
  <c r="J85" i="83" s="1"/>
  <c r="E85" i="84" s="1"/>
  <c r="E185" i="82"/>
  <c r="G185" i="82" s="1"/>
  <c r="J185" i="82" s="1"/>
  <c r="E185" i="83" s="1"/>
  <c r="G185" i="83" s="1"/>
  <c r="J185" i="83" s="1"/>
  <c r="E185" i="84" s="1"/>
  <c r="E68" i="82"/>
  <c r="G68" i="82" s="1"/>
  <c r="J68" i="82" s="1"/>
  <c r="E68" i="83" s="1"/>
  <c r="G68" i="83" s="1"/>
  <c r="J68" i="83" s="1"/>
  <c r="E68" i="84" s="1"/>
  <c r="E137" i="82"/>
  <c r="G137" i="82" s="1"/>
  <c r="J137" i="82" s="1"/>
  <c r="E137" i="83" s="1"/>
  <c r="G137" i="83" s="1"/>
  <c r="J137" i="83" s="1"/>
  <c r="E137" i="84" s="1"/>
  <c r="E159" i="82"/>
  <c r="G159" i="82" s="1"/>
  <c r="J159" i="82" s="1"/>
  <c r="E159" i="83" s="1"/>
  <c r="G159" i="83" s="1"/>
  <c r="J159" i="83" s="1"/>
  <c r="E159" i="84" s="1"/>
  <c r="E69" i="82"/>
  <c r="G69" i="82" s="1"/>
  <c r="J69" i="82" s="1"/>
  <c r="E69" i="83" s="1"/>
  <c r="G69" i="83" s="1"/>
  <c r="J69" i="83" s="1"/>
  <c r="E69" i="84" s="1"/>
  <c r="E176" i="82"/>
  <c r="G176" i="82" s="1"/>
  <c r="J176" i="82" s="1"/>
  <c r="E176" i="83" s="1"/>
  <c r="G176" i="83" s="1"/>
  <c r="J176" i="83" s="1"/>
  <c r="E176" i="84" s="1"/>
  <c r="E48" i="82"/>
  <c r="G48" i="82" s="1"/>
  <c r="J48" i="82" s="1"/>
  <c r="E48" i="83" s="1"/>
  <c r="G48" i="83" s="1"/>
  <c r="J48" i="83" s="1"/>
  <c r="E48" i="84" s="1"/>
  <c r="E62" i="82"/>
  <c r="G62" i="82" s="1"/>
  <c r="J62" i="82" s="1"/>
  <c r="E62" i="83" s="1"/>
  <c r="G62" i="83" s="1"/>
  <c r="J62" i="83" s="1"/>
  <c r="E62" i="84" s="1"/>
  <c r="E224" i="82"/>
  <c r="G224" i="82" s="1"/>
  <c r="J224" i="82" s="1"/>
  <c r="E224" i="83" s="1"/>
  <c r="G224" i="83" s="1"/>
  <c r="J224" i="83" s="1"/>
  <c r="E224" i="84" s="1"/>
  <c r="E130" i="82"/>
  <c r="G130" i="82" s="1"/>
  <c r="J130" i="82" s="1"/>
  <c r="E130" i="83" s="1"/>
  <c r="G130" i="83" s="1"/>
  <c r="J130" i="83" s="1"/>
  <c r="E130" i="84" s="1"/>
  <c r="E30" i="82"/>
  <c r="G30" i="82" s="1"/>
  <c r="J30" i="82" s="1"/>
  <c r="E30" i="83" s="1"/>
  <c r="G30" i="83" s="1"/>
  <c r="J30" i="83" s="1"/>
  <c r="E30" i="84" s="1"/>
  <c r="E233" i="82"/>
  <c r="G233" i="82" s="1"/>
  <c r="J233" i="82" s="1"/>
  <c r="E96" i="81"/>
  <c r="G96" i="81" s="1"/>
  <c r="J96" i="81" s="1"/>
  <c r="E119" i="81"/>
  <c r="G119" i="81" s="1"/>
  <c r="J119" i="81" s="1"/>
  <c r="E117" i="82"/>
  <c r="G117" i="82" s="1"/>
  <c r="J117" i="82" s="1"/>
  <c r="E117" i="83" s="1"/>
  <c r="G117" i="83" s="1"/>
  <c r="J117" i="83" s="1"/>
  <c r="E117" i="84" s="1"/>
  <c r="G88" i="82"/>
  <c r="J88" i="82" s="1"/>
  <c r="E88" i="83" s="1"/>
  <c r="E87" i="82"/>
  <c r="G87" i="82" s="1"/>
  <c r="J87" i="82" s="1"/>
  <c r="E163" i="82"/>
  <c r="G163" i="82" s="1"/>
  <c r="J163" i="82" s="1"/>
  <c r="E163" i="83" s="1"/>
  <c r="G163" i="83" s="1"/>
  <c r="J163" i="83" s="1"/>
  <c r="E163" i="84" s="1"/>
  <c r="E42" i="82"/>
  <c r="G42" i="82" s="1"/>
  <c r="J42" i="82" s="1"/>
  <c r="E42" i="83" s="1"/>
  <c r="G42" i="83" s="1"/>
  <c r="J42" i="83" s="1"/>
  <c r="E42" i="84" s="1"/>
  <c r="E67" i="82"/>
  <c r="G67" i="82" s="1"/>
  <c r="J67" i="82" s="1"/>
  <c r="E67" i="83" s="1"/>
  <c r="G67" i="83" s="1"/>
  <c r="J67" i="83" s="1"/>
  <c r="E67" i="84" s="1"/>
  <c r="E161" i="81"/>
  <c r="G161" i="81" s="1"/>
  <c r="J161" i="81" s="1"/>
  <c r="E92" i="82"/>
  <c r="G92" i="82" s="1"/>
  <c r="J92" i="82" s="1"/>
  <c r="E92" i="83" s="1"/>
  <c r="G92" i="83" s="1"/>
  <c r="J92" i="83" s="1"/>
  <c r="E92" i="84" s="1"/>
  <c r="E222" i="82"/>
  <c r="G222" i="82" s="1"/>
  <c r="J222" i="82" s="1"/>
  <c r="E222" i="83" s="1"/>
  <c r="G222" i="83" s="1"/>
  <c r="J222" i="83" s="1"/>
  <c r="E222" i="84" s="1"/>
  <c r="E146" i="82"/>
  <c r="G146" i="82" s="1"/>
  <c r="J146" i="82" s="1"/>
  <c r="E146" i="83" s="1"/>
  <c r="G146" i="83" s="1"/>
  <c r="J146" i="83" s="1"/>
  <c r="E146" i="84" s="1"/>
  <c r="E167" i="82"/>
  <c r="G167" i="82" s="1"/>
  <c r="J167" i="82" s="1"/>
  <c r="E167" i="83" s="1"/>
  <c r="G167" i="83" s="1"/>
  <c r="J167" i="83" s="1"/>
  <c r="E167" i="84" s="1"/>
  <c r="E32" i="82"/>
  <c r="G32" i="82" s="1"/>
  <c r="J32" i="82" s="1"/>
  <c r="E32" i="83" s="1"/>
  <c r="G32" i="83" s="1"/>
  <c r="J32" i="83" s="1"/>
  <c r="E32" i="84" s="1"/>
  <c r="E184" i="82"/>
  <c r="G184" i="82" s="1"/>
  <c r="J184" i="82" s="1"/>
  <c r="E184" i="83" s="1"/>
  <c r="G184" i="83" s="1"/>
  <c r="J184" i="83" s="1"/>
  <c r="E184" i="84" s="1"/>
  <c r="E120" i="82"/>
  <c r="G120" i="82" s="1"/>
  <c r="J120" i="82" s="1"/>
  <c r="E120" i="83" s="1"/>
  <c r="G120" i="83" s="1"/>
  <c r="J120" i="83" s="1"/>
  <c r="E120" i="84" s="1"/>
  <c r="E180" i="82"/>
  <c r="G180" i="82" s="1"/>
  <c r="J180" i="82" s="1"/>
  <c r="E180" i="83" s="1"/>
  <c r="G180" i="83" s="1"/>
  <c r="J180" i="83" s="1"/>
  <c r="E180" i="84" s="1"/>
  <c r="E55" i="82"/>
  <c r="G55" i="82" s="1"/>
  <c r="J55" i="82" s="1"/>
  <c r="E55" i="83" s="1"/>
  <c r="G55" i="83" s="1"/>
  <c r="J55" i="83" s="1"/>
  <c r="E55" i="84" s="1"/>
  <c r="E91" i="82"/>
  <c r="G91" i="82" s="1"/>
  <c r="J91" i="82" s="1"/>
  <c r="E91" i="83" s="1"/>
  <c r="G91" i="83" s="1"/>
  <c r="J91" i="83" s="1"/>
  <c r="E91" i="84" s="1"/>
  <c r="G86" i="82"/>
  <c r="J86" i="82" s="1"/>
  <c r="E86" i="83" s="1"/>
  <c r="G228" i="82"/>
  <c r="J228" i="82" s="1"/>
  <c r="E228" i="83" s="1"/>
  <c r="G236" i="82"/>
  <c r="J236" i="82" s="1"/>
  <c r="E236" i="83" s="1"/>
  <c r="G229" i="102"/>
  <c r="J229" i="102" s="1"/>
  <c r="E229" i="103" s="1"/>
  <c r="G237" i="102"/>
  <c r="J237" i="102" s="1"/>
  <c r="E237" i="103" s="1"/>
  <c r="G232" i="92"/>
  <c r="J232" i="92" s="1"/>
  <c r="E232" i="93" s="1"/>
  <c r="G241" i="92"/>
  <c r="J241" i="92" s="1"/>
  <c r="E241" i="93" s="1"/>
  <c r="G240" i="92"/>
  <c r="J240" i="92" s="1"/>
  <c r="E240" i="93" s="1"/>
  <c r="G227" i="82"/>
  <c r="J227" i="82" s="1"/>
  <c r="E227" i="83" s="1"/>
  <c r="G235" i="82"/>
  <c r="J235" i="82" s="1"/>
  <c r="E235" i="83" s="1"/>
  <c r="G234" i="82"/>
  <c r="J234" i="82" s="1"/>
  <c r="E234" i="83" s="1"/>
  <c r="G242" i="83"/>
  <c r="J242" i="83" s="1"/>
  <c r="E242" i="84" s="1"/>
  <c r="G230" i="83"/>
  <c r="J230" i="83" s="1"/>
  <c r="E230" i="84" s="1"/>
  <c r="G238" i="83"/>
  <c r="J238" i="83" s="1"/>
  <c r="E238" i="84" s="1"/>
  <c r="G231" i="95"/>
  <c r="G239" i="95"/>
  <c r="J239" i="95" s="1"/>
  <c r="E239" i="96" s="1"/>
  <c r="G268" i="82"/>
  <c r="J268" i="82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181" i="96"/>
  <c r="J181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113" i="96"/>
  <c r="J113" i="96" s="1"/>
  <c r="G10" i="95"/>
  <c r="J10" i="95" s="1"/>
  <c r="E10" i="96" s="1"/>
  <c r="G214" i="80"/>
  <c r="J214" i="80" s="1"/>
  <c r="G9" i="95"/>
  <c r="J9" i="95" s="1"/>
  <c r="E9" i="96" s="1"/>
  <c r="G11" i="95"/>
  <c r="J11" i="95" s="1"/>
  <c r="E11" i="96" s="1"/>
  <c r="G82" i="82"/>
  <c r="J82" i="82" s="1"/>
  <c r="E82" i="83" s="1"/>
  <c r="G131" i="80"/>
  <c r="J131" i="80" s="1"/>
  <c r="E131" i="81" s="1"/>
  <c r="G134" i="80"/>
  <c r="J134" i="80" s="1"/>
  <c r="E134" i="81" s="1"/>
  <c r="G157" i="95"/>
  <c r="J157" i="95" s="1"/>
  <c r="E157" i="96" s="1"/>
  <c r="G147" i="95"/>
  <c r="J147" i="95" s="1"/>
  <c r="E147" i="96" s="1"/>
  <c r="G71" i="92"/>
  <c r="J71" i="92" s="1"/>
  <c r="E71" i="93" s="1"/>
  <c r="G156" i="95"/>
  <c r="J156" i="95" s="1"/>
  <c r="E156" i="96" s="1"/>
  <c r="G202" i="95"/>
  <c r="J202" i="95" s="1"/>
  <c r="E202" i="96" s="1"/>
  <c r="G204" i="95"/>
  <c r="J204" i="95" s="1"/>
  <c r="E204" i="96" s="1"/>
  <c r="G70" i="92"/>
  <c r="J70" i="92" s="1"/>
  <c r="E70" i="93" s="1"/>
  <c r="G39" i="95"/>
  <c r="J39" i="95" s="1"/>
  <c r="E39" i="96" s="1"/>
  <c r="G210" i="95"/>
  <c r="J210" i="95" s="1"/>
  <c r="E210" i="96" s="1"/>
  <c r="G150" i="95"/>
  <c r="J150" i="95" s="1"/>
  <c r="E150" i="96" s="1"/>
  <c r="G149" i="95"/>
  <c r="J149" i="95" s="1"/>
  <c r="E149" i="96" s="1"/>
  <c r="G209" i="95"/>
  <c r="J209" i="95" s="1"/>
  <c r="E209" i="96" s="1"/>
  <c r="G182" i="95"/>
  <c r="J182" i="95" s="1"/>
  <c r="E182" i="96" s="1"/>
  <c r="G211" i="95"/>
  <c r="J211" i="95" s="1"/>
  <c r="E211" i="96" s="1"/>
  <c r="G197" i="95"/>
  <c r="J197" i="95" s="1"/>
  <c r="E197" i="96" s="1"/>
  <c r="G196" i="95"/>
  <c r="J196" i="95" s="1"/>
  <c r="E196" i="96" s="1"/>
  <c r="G175" i="92"/>
  <c r="J175" i="92" s="1"/>
  <c r="E175" i="93" s="1"/>
  <c r="G212" i="95"/>
  <c r="J212" i="95" s="1"/>
  <c r="E212" i="96" s="1"/>
  <c r="G128" i="95"/>
  <c r="J128" i="95" s="1"/>
  <c r="E128" i="96" s="1"/>
  <c r="G203" i="95"/>
  <c r="J203" i="95" s="1"/>
  <c r="E203" i="96" s="1"/>
  <c r="G198" i="95"/>
  <c r="G195" i="95"/>
  <c r="J195" i="95" s="1"/>
  <c r="E195" i="96" s="1"/>
  <c r="G221" i="83"/>
  <c r="J221" i="83" s="1"/>
  <c r="E221" i="84" s="1"/>
  <c r="G18" i="80"/>
  <c r="J18" i="80" s="1"/>
  <c r="E18" i="81" s="1"/>
  <c r="G49" i="84"/>
  <c r="J49" i="84" s="1"/>
  <c r="E49" i="85" s="1"/>
  <c r="G57" i="84"/>
  <c r="J57" i="84" s="1"/>
  <c r="E57" i="85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E15" i="81" s="1"/>
  <c r="G33" i="84"/>
  <c r="J33" i="84" s="1"/>
  <c r="E33" i="85" s="1"/>
  <c r="G31" i="84"/>
  <c r="J31" i="84" s="1"/>
  <c r="E31" i="85" s="1"/>
  <c r="G48" i="84"/>
  <c r="J48" i="84" s="1"/>
  <c r="E48" i="85" s="1"/>
  <c r="G58" i="84"/>
  <c r="J58" i="84" s="1"/>
  <c r="E58" i="85" s="1"/>
  <c r="G34" i="84"/>
  <c r="J34" i="84" s="1"/>
  <c r="E34" i="85" s="1"/>
  <c r="G44" i="84"/>
  <c r="J44" i="84" s="1"/>
  <c r="E44" i="85" s="1"/>
  <c r="G55" i="84"/>
  <c r="J55" i="84" s="1"/>
  <c r="E55" i="85" s="1"/>
  <c r="G54" i="84"/>
  <c r="J54" i="84" s="1"/>
  <c r="E54" i="85" s="1"/>
  <c r="G47" i="84"/>
  <c r="J47" i="84" s="1"/>
  <c r="E47" i="85" s="1"/>
  <c r="G56" i="84"/>
  <c r="J56" i="84" s="1"/>
  <c r="E56" i="85" s="1"/>
  <c r="G8" i="80"/>
  <c r="J8" i="80" s="1"/>
  <c r="E8" i="81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30" i="84"/>
  <c r="J30" i="84" s="1"/>
  <c r="E30" i="85" s="1"/>
  <c r="G13" i="80"/>
  <c r="J13" i="80" s="1"/>
  <c r="E13" i="81" s="1"/>
  <c r="G7" i="80"/>
  <c r="J7" i="80" s="1"/>
  <c r="E7" i="81" s="1"/>
  <c r="G16" i="80"/>
  <c r="J16" i="80" s="1"/>
  <c r="E16" i="81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42" i="84"/>
  <c r="J42" i="84" s="1"/>
  <c r="E42" i="85" s="1"/>
  <c r="G38" i="83"/>
  <c r="J38" i="83" s="1"/>
  <c r="E38" i="84" s="1"/>
  <c r="G6" i="80"/>
  <c r="J6" i="80" s="1"/>
  <c r="E6" i="81" s="1"/>
  <c r="G36" i="84"/>
  <c r="J36" i="84" s="1"/>
  <c r="E36" i="85" s="1"/>
  <c r="G32" i="84"/>
  <c r="J32" i="84" s="1"/>
  <c r="E32" i="85" s="1"/>
  <c r="G29" i="84"/>
  <c r="J29" i="84" s="1"/>
  <c r="E29" i="85" s="1"/>
  <c r="G17" i="80"/>
  <c r="J17" i="80" s="1"/>
  <c r="E17" i="81" s="1"/>
  <c r="G104" i="84"/>
  <c r="J104" i="84" s="1"/>
  <c r="E104" i="85" s="1"/>
  <c r="G191" i="84"/>
  <c r="J191" i="84" s="1"/>
  <c r="E191" i="85" s="1"/>
  <c r="G190" i="84"/>
  <c r="J190" i="84" s="1"/>
  <c r="E190" i="85" s="1"/>
  <c r="G133" i="82"/>
  <c r="J133" i="82" s="1"/>
  <c r="E133" i="83" s="1"/>
  <c r="G136" i="82"/>
  <c r="J136" i="82" s="1"/>
  <c r="E136" i="83" s="1"/>
  <c r="E153" i="97" l="1"/>
  <c r="G153" i="97" s="1"/>
  <c r="J153" i="97" s="1"/>
  <c r="E153" i="98" s="1"/>
  <c r="G153" i="98" s="1"/>
  <c r="J153" i="98" s="1"/>
  <c r="E153" i="99" s="1"/>
  <c r="E233" i="83"/>
  <c r="G233" i="83" s="1"/>
  <c r="J233" i="83" s="1"/>
  <c r="E233" i="84" s="1"/>
  <c r="G233" i="84" s="1"/>
  <c r="J233" i="84" s="1"/>
  <c r="E233" i="85" s="1"/>
  <c r="G233" i="85" s="1"/>
  <c r="J233" i="85" s="1"/>
  <c r="E233" i="86" s="1"/>
  <c r="E84" i="97"/>
  <c r="G84" i="97" s="1"/>
  <c r="J84" i="97" s="1"/>
  <c r="E84" i="98" s="1"/>
  <c r="G84" i="98" s="1"/>
  <c r="J84" i="98" s="1"/>
  <c r="E84" i="99" s="1"/>
  <c r="E226" i="97"/>
  <c r="G226" i="97" s="1"/>
  <c r="J226" i="97" s="1"/>
  <c r="E226" i="98" s="1"/>
  <c r="G226" i="98" s="1"/>
  <c r="J226" i="98" s="1"/>
  <c r="E226" i="99" s="1"/>
  <c r="E206" i="97"/>
  <c r="G206" i="97" s="1"/>
  <c r="J206" i="97" s="1"/>
  <c r="E206" i="98" s="1"/>
  <c r="G206" i="98" s="1"/>
  <c r="J206" i="98" s="1"/>
  <c r="E206" i="99" s="1"/>
  <c r="E83" i="97"/>
  <c r="G83" i="97" s="1"/>
  <c r="J83" i="97" s="1"/>
  <c r="E83" i="98" s="1"/>
  <c r="G83" i="98" s="1"/>
  <c r="J83" i="98" s="1"/>
  <c r="E83" i="99" s="1"/>
  <c r="E213" i="97"/>
  <c r="G213" i="97" s="1"/>
  <c r="J213" i="97" s="1"/>
  <c r="E213" i="98" s="1"/>
  <c r="G213" i="98" s="1"/>
  <c r="J213" i="98" s="1"/>
  <c r="E213" i="99" s="1"/>
  <c r="E152" i="97"/>
  <c r="G152" i="97" s="1"/>
  <c r="J152" i="97" s="1"/>
  <c r="E152" i="98" s="1"/>
  <c r="G152" i="98" s="1"/>
  <c r="J152" i="98" s="1"/>
  <c r="E152" i="99" s="1"/>
  <c r="E193" i="97"/>
  <c r="G193" i="97" s="1"/>
  <c r="J193" i="97" s="1"/>
  <c r="E193" i="98" s="1"/>
  <c r="G193" i="98" s="1"/>
  <c r="J193" i="98" s="1"/>
  <c r="E193" i="99" s="1"/>
  <c r="E126" i="97"/>
  <c r="G126" i="97" s="1"/>
  <c r="J126" i="97" s="1"/>
  <c r="E126" i="98" s="1"/>
  <c r="G126" i="98" s="1"/>
  <c r="J126" i="98" s="1"/>
  <c r="E126" i="99" s="1"/>
  <c r="E177" i="97"/>
  <c r="G177" i="97" s="1"/>
  <c r="J177" i="97" s="1"/>
  <c r="E177" i="98" s="1"/>
  <c r="G177" i="98" s="1"/>
  <c r="J177" i="98" s="1"/>
  <c r="E177" i="99" s="1"/>
  <c r="E125" i="97"/>
  <c r="G125" i="97" s="1"/>
  <c r="J125" i="97" s="1"/>
  <c r="E125" i="98" s="1"/>
  <c r="G125" i="98" s="1"/>
  <c r="J125" i="98" s="1"/>
  <c r="E125" i="99" s="1"/>
  <c r="E151" i="97"/>
  <c r="G151" i="97" s="1"/>
  <c r="J151" i="97" s="1"/>
  <c r="E151" i="98" s="1"/>
  <c r="G151" i="98" s="1"/>
  <c r="J151" i="98" s="1"/>
  <c r="E151" i="99" s="1"/>
  <c r="E205" i="97"/>
  <c r="G205" i="97" s="1"/>
  <c r="J205" i="97" s="1"/>
  <c r="E205" i="98" s="1"/>
  <c r="G205" i="98" s="1"/>
  <c r="J205" i="98" s="1"/>
  <c r="E205" i="99" s="1"/>
  <c r="E148" i="97"/>
  <c r="G148" i="97" s="1"/>
  <c r="J148" i="97" s="1"/>
  <c r="E148" i="98" s="1"/>
  <c r="G148" i="98" s="1"/>
  <c r="J148" i="98" s="1"/>
  <c r="E148" i="99" s="1"/>
  <c r="E194" i="97"/>
  <c r="G194" i="97" s="1"/>
  <c r="J194" i="97" s="1"/>
  <c r="E194" i="98" s="1"/>
  <c r="G194" i="98" s="1"/>
  <c r="J194" i="98" s="1"/>
  <c r="E194" i="99" s="1"/>
  <c r="E181" i="97"/>
  <c r="G181" i="97" s="1"/>
  <c r="J181" i="97" s="1"/>
  <c r="E181" i="98" s="1"/>
  <c r="G181" i="98" s="1"/>
  <c r="J181" i="98" s="1"/>
  <c r="E181" i="99" s="1"/>
  <c r="E127" i="97"/>
  <c r="G127" i="97" s="1"/>
  <c r="J127" i="97" s="1"/>
  <c r="E127" i="98" s="1"/>
  <c r="G127" i="98" s="1"/>
  <c r="J127" i="98" s="1"/>
  <c r="E127" i="99" s="1"/>
  <c r="G88" i="83"/>
  <c r="J88" i="83" s="1"/>
  <c r="E88" i="84" s="1"/>
  <c r="E87" i="83"/>
  <c r="G87" i="83" s="1"/>
  <c r="J87" i="83" s="1"/>
  <c r="E113" i="97"/>
  <c r="G113" i="97" s="1"/>
  <c r="J113" i="97" s="1"/>
  <c r="E113" i="98" s="1"/>
  <c r="G113" i="98" s="1"/>
  <c r="J113" i="98" s="1"/>
  <c r="E113" i="99" s="1"/>
  <c r="E208" i="97"/>
  <c r="G208" i="97" s="1"/>
  <c r="J208" i="97" s="1"/>
  <c r="E208" i="98" s="1"/>
  <c r="G208" i="98" s="1"/>
  <c r="J208" i="98" s="1"/>
  <c r="E208" i="99" s="1"/>
  <c r="E155" i="97"/>
  <c r="G155" i="97" s="1"/>
  <c r="J155" i="97" s="1"/>
  <c r="E155" i="98" s="1"/>
  <c r="G155" i="98" s="1"/>
  <c r="J155" i="98" s="1"/>
  <c r="E155" i="99" s="1"/>
  <c r="G239" i="96"/>
  <c r="J239" i="96" s="1"/>
  <c r="E239" i="97" s="1"/>
  <c r="J231" i="95"/>
  <c r="E231" i="96" s="1"/>
  <c r="G231" i="96" s="1"/>
  <c r="J231" i="96" s="1"/>
  <c r="J198" i="95"/>
  <c r="E198" i="96" s="1"/>
  <c r="G198" i="96" s="1"/>
  <c r="J198" i="96" s="1"/>
  <c r="E198" i="97" s="1"/>
  <c r="G198" i="97" s="1"/>
  <c r="J198" i="97" s="1"/>
  <c r="E198" i="98" s="1"/>
  <c r="E96" i="82"/>
  <c r="G96" i="82" s="1"/>
  <c r="J96" i="82" s="1"/>
  <c r="E96" i="83" s="1"/>
  <c r="G96" i="83" s="1"/>
  <c r="J96" i="83" s="1"/>
  <c r="E96" i="84" s="1"/>
  <c r="E161" i="82"/>
  <c r="G161" i="82" s="1"/>
  <c r="J161" i="82" s="1"/>
  <c r="E161" i="83" s="1"/>
  <c r="G161" i="83" s="1"/>
  <c r="J161" i="83" s="1"/>
  <c r="E161" i="84" s="1"/>
  <c r="E214" i="81"/>
  <c r="G214" i="81" s="1"/>
  <c r="J214" i="81" s="1"/>
  <c r="E119" i="82"/>
  <c r="G119" i="82" s="1"/>
  <c r="J119" i="82" s="1"/>
  <c r="E119" i="83" s="1"/>
  <c r="G119" i="83" s="1"/>
  <c r="J119" i="83" s="1"/>
  <c r="E119" i="84" s="1"/>
  <c r="G86" i="83"/>
  <c r="J86" i="83" s="1"/>
  <c r="E86" i="84" s="1"/>
  <c r="G227" i="83"/>
  <c r="J227" i="83" s="1"/>
  <c r="E227" i="84" s="1"/>
  <c r="G235" i="83"/>
  <c r="J235" i="83" s="1"/>
  <c r="E235" i="84" s="1"/>
  <c r="G232" i="93"/>
  <c r="J232" i="93" s="1"/>
  <c r="E232" i="94" s="1"/>
  <c r="G241" i="93"/>
  <c r="J241" i="93" s="1"/>
  <c r="E241" i="94" s="1"/>
  <c r="G240" i="93"/>
  <c r="J240" i="93" s="1"/>
  <c r="E240" i="94" s="1"/>
  <c r="G230" i="84"/>
  <c r="J230" i="84" s="1"/>
  <c r="G238" i="84"/>
  <c r="J238" i="84" s="1"/>
  <c r="E238" i="85" s="1"/>
  <c r="G234" i="83"/>
  <c r="J234" i="83" s="1"/>
  <c r="E234" i="84" s="1"/>
  <c r="G242" i="84"/>
  <c r="J242" i="84" s="1"/>
  <c r="E242" i="85" s="1"/>
  <c r="G229" i="103"/>
  <c r="J229" i="103" s="1"/>
  <c r="E229" i="104" s="1"/>
  <c r="G237" i="103"/>
  <c r="J237" i="103" s="1"/>
  <c r="E237" i="104" s="1"/>
  <c r="G228" i="83"/>
  <c r="J228" i="83" s="1"/>
  <c r="E228" i="84" s="1"/>
  <c r="G236" i="83"/>
  <c r="J236" i="83" s="1"/>
  <c r="E236" i="84" s="1"/>
  <c r="G269" i="83"/>
  <c r="J269" i="83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10" i="96"/>
  <c r="J10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156" i="96"/>
  <c r="J156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7" i="96"/>
  <c r="J157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97" i="85"/>
  <c r="J97" i="85" s="1"/>
  <c r="G131" i="81"/>
  <c r="J131" i="81" s="1"/>
  <c r="E131" i="82" s="1"/>
  <c r="G134" i="81"/>
  <c r="J134" i="81" s="1"/>
  <c r="E134" i="82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E70" i="94" s="1"/>
  <c r="G71" i="93"/>
  <c r="J71" i="93" s="1"/>
  <c r="E71" i="94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E175" i="94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34" i="85"/>
  <c r="J34" i="85" s="1"/>
  <c r="E34" i="86" s="1"/>
  <c r="G52" i="85"/>
  <c r="J52" i="85" s="1"/>
  <c r="E52" i="86" s="1"/>
  <c r="G13" i="81"/>
  <c r="J13" i="81" s="1"/>
  <c r="E13" i="82" s="1"/>
  <c r="G32" i="85"/>
  <c r="J32" i="85" s="1"/>
  <c r="E32" i="86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40" i="85"/>
  <c r="J40" i="85" s="1"/>
  <c r="E40" i="86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E6" i="82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E41" i="86" s="1"/>
  <c r="G53" i="85"/>
  <c r="J53" i="85" s="1"/>
  <c r="E53" i="86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E8" i="82" s="1"/>
  <c r="G186" i="85"/>
  <c r="J186" i="85" s="1"/>
  <c r="E186" i="86" s="1"/>
  <c r="G42" i="85"/>
  <c r="J42" i="85" s="1"/>
  <c r="E42" i="86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104" i="85"/>
  <c r="J104" i="85" s="1"/>
  <c r="E104" i="86" s="1"/>
  <c r="G191" i="85"/>
  <c r="J191" i="85" s="1"/>
  <c r="E191" i="86" s="1"/>
  <c r="G190" i="85"/>
  <c r="J190" i="85" s="1"/>
  <c r="E190" i="86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G88" i="84" l="1"/>
  <c r="J88" i="84" s="1"/>
  <c r="E88" i="85" s="1"/>
  <c r="E87" i="84"/>
  <c r="E231" i="97"/>
  <c r="G231" i="97" s="1"/>
  <c r="J231" i="97" s="1"/>
  <c r="E231" i="98" s="1"/>
  <c r="G231" i="98" s="1"/>
  <c r="J231" i="98" s="1"/>
  <c r="E150" i="97"/>
  <c r="G150" i="97" s="1"/>
  <c r="J150" i="97" s="1"/>
  <c r="E150" i="98" s="1"/>
  <c r="G150" i="98" s="1"/>
  <c r="J150" i="98" s="1"/>
  <c r="E150" i="99" s="1"/>
  <c r="E149" i="97"/>
  <c r="G149" i="97" s="1"/>
  <c r="J149" i="97" s="1"/>
  <c r="E149" i="98" s="1"/>
  <c r="G149" i="98" s="1"/>
  <c r="J149" i="98" s="1"/>
  <c r="E149" i="99" s="1"/>
  <c r="E157" i="97"/>
  <c r="G157" i="97" s="1"/>
  <c r="J157" i="97" s="1"/>
  <c r="E157" i="98" s="1"/>
  <c r="G157" i="98" s="1"/>
  <c r="J157" i="98" s="1"/>
  <c r="E157" i="99" s="1"/>
  <c r="E212" i="97"/>
  <c r="G212" i="97" s="1"/>
  <c r="J212" i="97" s="1"/>
  <c r="E212" i="98" s="1"/>
  <c r="G212" i="98" s="1"/>
  <c r="J212" i="98" s="1"/>
  <c r="E212" i="99" s="1"/>
  <c r="E210" i="97"/>
  <c r="G210" i="97" s="1"/>
  <c r="J210" i="97" s="1"/>
  <c r="E210" i="98" s="1"/>
  <c r="G210" i="98" s="1"/>
  <c r="J210" i="98" s="1"/>
  <c r="E210" i="99" s="1"/>
  <c r="E11" i="97"/>
  <c r="G11" i="97" s="1"/>
  <c r="J11" i="97" s="1"/>
  <c r="E11" i="98" s="1"/>
  <c r="G11" i="98" s="1"/>
  <c r="J11" i="98" s="1"/>
  <c r="E11" i="99" s="1"/>
  <c r="G196" i="97"/>
  <c r="J196" i="97" s="1"/>
  <c r="E196" i="98" s="1"/>
  <c r="E196" i="97"/>
  <c r="E128" i="97"/>
  <c r="G128" i="97" s="1"/>
  <c r="J128" i="97" s="1"/>
  <c r="E128" i="98" s="1"/>
  <c r="G128" i="98" s="1"/>
  <c r="J128" i="98" s="1"/>
  <c r="E128" i="99" s="1"/>
  <c r="G238" i="85"/>
  <c r="J238" i="85" s="1"/>
  <c r="E238" i="86" s="1"/>
  <c r="E230" i="85"/>
  <c r="E97" i="86"/>
  <c r="G97" i="86" s="1"/>
  <c r="J97" i="86" s="1"/>
  <c r="E97" i="87" s="1"/>
  <c r="G97" i="87" s="1"/>
  <c r="J97" i="87" s="1"/>
  <c r="E97" i="88" s="1"/>
  <c r="E204" i="97"/>
  <c r="G204" i="97" s="1"/>
  <c r="J204" i="97" s="1"/>
  <c r="E204" i="98" s="1"/>
  <c r="G204" i="98" s="1"/>
  <c r="J204" i="98" s="1"/>
  <c r="E204" i="99" s="1"/>
  <c r="E147" i="97"/>
  <c r="G147" i="97" s="1"/>
  <c r="J147" i="97" s="1"/>
  <c r="E147" i="98" s="1"/>
  <c r="G147" i="98" s="1"/>
  <c r="J147" i="98" s="1"/>
  <c r="E147" i="99" s="1"/>
  <c r="E203" i="97"/>
  <c r="G203" i="97" s="1"/>
  <c r="J203" i="97" s="1"/>
  <c r="E203" i="98" s="1"/>
  <c r="G203" i="98" s="1"/>
  <c r="J203" i="98" s="1"/>
  <c r="E203" i="99" s="1"/>
  <c r="E211" i="97"/>
  <c r="G211" i="97" s="1"/>
  <c r="J211" i="97" s="1"/>
  <c r="E211" i="98" s="1"/>
  <c r="G211" i="98" s="1"/>
  <c r="J211" i="98" s="1"/>
  <c r="E211" i="99" s="1"/>
  <c r="G39" i="97"/>
  <c r="J39" i="97" s="1"/>
  <c r="E39" i="98" s="1"/>
  <c r="E39" i="97"/>
  <c r="E182" i="97"/>
  <c r="G182" i="97" s="1"/>
  <c r="J182" i="97" s="1"/>
  <c r="E182" i="98" s="1"/>
  <c r="G182" i="98" s="1"/>
  <c r="J182" i="98" s="1"/>
  <c r="E182" i="99" s="1"/>
  <c r="E10" i="97"/>
  <c r="G10" i="97" s="1"/>
  <c r="J10" i="97" s="1"/>
  <c r="E10" i="98" s="1"/>
  <c r="G10" i="98" s="1"/>
  <c r="J10" i="98" s="1"/>
  <c r="E10" i="99" s="1"/>
  <c r="E202" i="97"/>
  <c r="G202" i="97" s="1"/>
  <c r="J202" i="97" s="1"/>
  <c r="E202" i="98" s="1"/>
  <c r="G202" i="98" s="1"/>
  <c r="J202" i="98" s="1"/>
  <c r="E202" i="99" s="1"/>
  <c r="G197" i="97"/>
  <c r="J197" i="97" s="1"/>
  <c r="E197" i="98" s="1"/>
  <c r="E197" i="97"/>
  <c r="E209" i="97"/>
  <c r="G209" i="97" s="1"/>
  <c r="J209" i="97" s="1"/>
  <c r="E9" i="97"/>
  <c r="G9" i="97" s="1"/>
  <c r="J9" i="97" s="1"/>
  <c r="E9" i="98" s="1"/>
  <c r="G9" i="98" s="1"/>
  <c r="J9" i="98" s="1"/>
  <c r="E9" i="99" s="1"/>
  <c r="E195" i="97"/>
  <c r="G195" i="97" s="1"/>
  <c r="J195" i="97" s="1"/>
  <c r="E195" i="98" s="1"/>
  <c r="G195" i="98" s="1"/>
  <c r="J195" i="98" s="1"/>
  <c r="E195" i="99" s="1"/>
  <c r="G156" i="97"/>
  <c r="J156" i="97" s="1"/>
  <c r="E156" i="98" s="1"/>
  <c r="G156" i="98" s="1"/>
  <c r="J156" i="98" s="1"/>
  <c r="E156" i="99" s="1"/>
  <c r="E156" i="97"/>
  <c r="E214" i="82"/>
  <c r="G214" i="82" s="1"/>
  <c r="J214" i="82" s="1"/>
  <c r="E214" i="83" s="1"/>
  <c r="G214" i="83" s="1"/>
  <c r="J214" i="83" s="1"/>
  <c r="E214" i="84" s="1"/>
  <c r="G237" i="104"/>
  <c r="J237" i="104" s="1"/>
  <c r="E237" i="105" s="1"/>
  <c r="G86" i="84"/>
  <c r="J86" i="84" s="1"/>
  <c r="G87" i="84"/>
  <c r="J87" i="84" s="1"/>
  <c r="G239" i="97"/>
  <c r="J239" i="97" s="1"/>
  <c r="E239" i="98" s="1"/>
  <c r="G239" i="98" s="1"/>
  <c r="J239" i="98" s="1"/>
  <c r="E239" i="99" s="1"/>
  <c r="G228" i="84"/>
  <c r="J228" i="84" s="1"/>
  <c r="G236" i="84"/>
  <c r="J236" i="84" s="1"/>
  <c r="E236" i="85" s="1"/>
  <c r="G232" i="94"/>
  <c r="J232" i="94" s="1"/>
  <c r="E232" i="95" s="1"/>
  <c r="G241" i="94"/>
  <c r="J241" i="94" s="1"/>
  <c r="E241" i="95" s="1"/>
  <c r="G240" i="94"/>
  <c r="J240" i="94" s="1"/>
  <c r="E240" i="95" s="1"/>
  <c r="G229" i="104"/>
  <c r="J229" i="104" s="1"/>
  <c r="E229" i="105" s="1"/>
  <c r="G234" i="84"/>
  <c r="J234" i="84" s="1"/>
  <c r="E234" i="85" s="1"/>
  <c r="G242" i="85"/>
  <c r="J242" i="85" s="1"/>
  <c r="E242" i="86" s="1"/>
  <c r="G227" i="84"/>
  <c r="J227" i="84" s="1"/>
  <c r="G235" i="84"/>
  <c r="J235" i="84" s="1"/>
  <c r="E235" i="85" s="1"/>
  <c r="G269" i="84"/>
  <c r="J269" i="84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25" i="99"/>
  <c r="J125" i="99" s="1"/>
  <c r="G206" i="99"/>
  <c r="J206" i="99" s="1"/>
  <c r="G127" i="99"/>
  <c r="J127" i="99" s="1"/>
  <c r="G83" i="99"/>
  <c r="J83" i="99" s="1"/>
  <c r="G153" i="99"/>
  <c r="J153" i="99" s="1"/>
  <c r="G181" i="99"/>
  <c r="J181" i="99" s="1"/>
  <c r="G84" i="99"/>
  <c r="J84" i="99" s="1"/>
  <c r="G226" i="99"/>
  <c r="J226" i="99" s="1"/>
  <c r="G148" i="99"/>
  <c r="J148" i="99" s="1"/>
  <c r="G213" i="99"/>
  <c r="J213" i="99" s="1"/>
  <c r="G155" i="99"/>
  <c r="J155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198" i="98"/>
  <c r="J198" i="98" s="1"/>
  <c r="E198" i="99" s="1"/>
  <c r="G39" i="98"/>
  <c r="J39" i="98" s="1"/>
  <c r="E39" i="99" s="1"/>
  <c r="G197" i="98"/>
  <c r="J197" i="98" s="1"/>
  <c r="E197" i="99" s="1"/>
  <c r="G196" i="98"/>
  <c r="J196" i="98" s="1"/>
  <c r="E196" i="99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230" i="85"/>
  <c r="J230" i="85" s="1"/>
  <c r="E230" i="86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E82" i="85" s="1"/>
  <c r="G131" i="82"/>
  <c r="J131" i="82" s="1"/>
  <c r="E131" i="83" s="1"/>
  <c r="G134" i="82"/>
  <c r="J134" i="82" s="1"/>
  <c r="E134" i="83" s="1"/>
  <c r="G116" i="85"/>
  <c r="J116" i="85" s="1"/>
  <c r="E116" i="86" s="1"/>
  <c r="G71" i="94"/>
  <c r="J71" i="94" s="1"/>
  <c r="E71" i="95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E70" i="95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E175" i="95" s="1"/>
  <c r="G18" i="82"/>
  <c r="J18" i="82" s="1"/>
  <c r="E18" i="83" s="1"/>
  <c r="G17" i="82"/>
  <c r="J17" i="82" s="1"/>
  <c r="E17" i="83" s="1"/>
  <c r="G8" i="82"/>
  <c r="J8" i="82" s="1"/>
  <c r="E8" i="83" s="1"/>
  <c r="G7" i="82"/>
  <c r="J7" i="82" s="1"/>
  <c r="E7" i="83" s="1"/>
  <c r="G26" i="85"/>
  <c r="J26" i="85" s="1"/>
  <c r="E26" i="86" s="1"/>
  <c r="G16" i="82"/>
  <c r="J16" i="82" s="1"/>
  <c r="E16" i="83" s="1"/>
  <c r="G15" i="82"/>
  <c r="J15" i="82" s="1"/>
  <c r="E15" i="83" s="1"/>
  <c r="G6" i="82"/>
  <c r="J6" i="82" s="1"/>
  <c r="E6" i="83" s="1"/>
  <c r="G14" i="82"/>
  <c r="J14" i="82" s="1"/>
  <c r="E14" i="83" s="1"/>
  <c r="G186" i="86"/>
  <c r="J186" i="86" s="1"/>
  <c r="E186" i="87" s="1"/>
  <c r="G13" i="82"/>
  <c r="J13" i="82" s="1"/>
  <c r="E13" i="83" s="1"/>
  <c r="G104" i="86"/>
  <c r="J104" i="86" s="1"/>
  <c r="E104" i="87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E209" i="98" l="1"/>
  <c r="G209" i="98" s="1"/>
  <c r="J209" i="98" s="1"/>
  <c r="E209" i="99" s="1"/>
  <c r="G209" i="99" s="1"/>
  <c r="J209" i="99" s="1"/>
  <c r="G239" i="99"/>
  <c r="J239" i="99" s="1"/>
  <c r="E239" i="100" s="1"/>
  <c r="E231" i="99"/>
  <c r="E98" i="86"/>
  <c r="G98" i="86" s="1"/>
  <c r="J98" i="86" s="1"/>
  <c r="E98" i="87" s="1"/>
  <c r="G98" i="87" s="1"/>
  <c r="J98" i="87" s="1"/>
  <c r="E98" i="88" s="1"/>
  <c r="E85" i="86"/>
  <c r="G85" i="86" s="1"/>
  <c r="J85" i="86" s="1"/>
  <c r="E85" i="87" s="1"/>
  <c r="G85" i="87" s="1"/>
  <c r="J85" i="87" s="1"/>
  <c r="E85" i="88" s="1"/>
  <c r="E162" i="86"/>
  <c r="G162" i="86" s="1"/>
  <c r="J162" i="86" s="1"/>
  <c r="E162" i="87" s="1"/>
  <c r="G162" i="87" s="1"/>
  <c r="J162" i="87" s="1"/>
  <c r="E162" i="88" s="1"/>
  <c r="E163" i="86"/>
  <c r="G163" i="86" s="1"/>
  <c r="J163" i="86" s="1"/>
  <c r="E163" i="87" s="1"/>
  <c r="G163" i="87" s="1"/>
  <c r="J163" i="87" s="1"/>
  <c r="E163" i="88" s="1"/>
  <c r="E120" i="86"/>
  <c r="G120" i="86" s="1"/>
  <c r="J120" i="86" s="1"/>
  <c r="E120" i="87" s="1"/>
  <c r="G120" i="87" s="1"/>
  <c r="J120" i="87" s="1"/>
  <c r="E120" i="88" s="1"/>
  <c r="E180" i="86"/>
  <c r="G180" i="86" s="1"/>
  <c r="J180" i="86" s="1"/>
  <c r="E180" i="87" s="1"/>
  <c r="G180" i="87" s="1"/>
  <c r="J180" i="87" s="1"/>
  <c r="E180" i="88" s="1"/>
  <c r="E142" i="86"/>
  <c r="G142" i="86" s="1"/>
  <c r="J142" i="86" s="1"/>
  <c r="E142" i="87" s="1"/>
  <c r="G142" i="87" s="1"/>
  <c r="J142" i="87" s="1"/>
  <c r="E142" i="88" s="1"/>
  <c r="E78" i="86"/>
  <c r="G78" i="86" s="1"/>
  <c r="J78" i="86" s="1"/>
  <c r="E78" i="87" s="1"/>
  <c r="G78" i="87" s="1"/>
  <c r="J78" i="87" s="1"/>
  <c r="E78" i="88" s="1"/>
  <c r="E164" i="86"/>
  <c r="G164" i="86" s="1"/>
  <c r="J164" i="86" s="1"/>
  <c r="E164" i="87" s="1"/>
  <c r="G164" i="87" s="1"/>
  <c r="J164" i="87" s="1"/>
  <c r="E164" i="88" s="1"/>
  <c r="E100" i="86"/>
  <c r="G100" i="86" s="1"/>
  <c r="J100" i="86" s="1"/>
  <c r="E100" i="87" s="1"/>
  <c r="G100" i="87" s="1"/>
  <c r="J100" i="87" s="1"/>
  <c r="E100" i="88" s="1"/>
  <c r="E89" i="86"/>
  <c r="G89" i="86" s="1"/>
  <c r="J89" i="86" s="1"/>
  <c r="E89" i="87" s="1"/>
  <c r="G89" i="87" s="1"/>
  <c r="J89" i="87" s="1"/>
  <c r="E89" i="88" s="1"/>
  <c r="E208" i="100"/>
  <c r="G208" i="100" s="1"/>
  <c r="J208" i="100" s="1"/>
  <c r="E181" i="100"/>
  <c r="G181" i="100" s="1"/>
  <c r="J181" i="100" s="1"/>
  <c r="E83" i="100"/>
  <c r="G83" i="100" s="1"/>
  <c r="J83" i="100" s="1"/>
  <c r="E223" i="86"/>
  <c r="G223" i="86" s="1"/>
  <c r="J223" i="86" s="1"/>
  <c r="E223" i="87" s="1"/>
  <c r="G223" i="87" s="1"/>
  <c r="J223" i="87" s="1"/>
  <c r="E223" i="88" s="1"/>
  <c r="E183" i="86"/>
  <c r="G183" i="86" s="1"/>
  <c r="J183" i="86" s="1"/>
  <c r="E183" i="87" s="1"/>
  <c r="G183" i="87" s="1"/>
  <c r="J183" i="87" s="1"/>
  <c r="E183" i="88" s="1"/>
  <c r="E192" i="86"/>
  <c r="G192" i="86" s="1"/>
  <c r="J192" i="86" s="1"/>
  <c r="E192" i="87" s="1"/>
  <c r="G192" i="87" s="1"/>
  <c r="J192" i="87" s="1"/>
  <c r="E192" i="88" s="1"/>
  <c r="E74" i="86"/>
  <c r="G74" i="86" s="1"/>
  <c r="J74" i="86" s="1"/>
  <c r="E74" i="87" s="1"/>
  <c r="G74" i="87" s="1"/>
  <c r="J74" i="87" s="1"/>
  <c r="E74" i="88" s="1"/>
  <c r="E145" i="86"/>
  <c r="G145" i="86" s="1"/>
  <c r="J145" i="86" s="1"/>
  <c r="E145" i="87" s="1"/>
  <c r="G145" i="87" s="1"/>
  <c r="J145" i="87" s="1"/>
  <c r="E145" i="88" s="1"/>
  <c r="E99" i="86"/>
  <c r="G99" i="86" s="1"/>
  <c r="J99" i="86" s="1"/>
  <c r="E99" i="87" s="1"/>
  <c r="G99" i="87" s="1"/>
  <c r="J99" i="87" s="1"/>
  <c r="E99" i="88" s="1"/>
  <c r="E130" i="86"/>
  <c r="G130" i="86" s="1"/>
  <c r="J130" i="86" s="1"/>
  <c r="E130" i="87" s="1"/>
  <c r="G130" i="87" s="1"/>
  <c r="J130" i="87" s="1"/>
  <c r="E130" i="88" s="1"/>
  <c r="E179" i="86"/>
  <c r="G179" i="86" s="1"/>
  <c r="J179" i="86" s="1"/>
  <c r="E179" i="87" s="1"/>
  <c r="G179" i="87" s="1"/>
  <c r="J179" i="87" s="1"/>
  <c r="E179" i="88" s="1"/>
  <c r="E106" i="86"/>
  <c r="G106" i="86" s="1"/>
  <c r="J106" i="86" s="1"/>
  <c r="E106" i="87" s="1"/>
  <c r="G106" i="87" s="1"/>
  <c r="J106" i="87" s="1"/>
  <c r="E106" i="88" s="1"/>
  <c r="E152" i="100"/>
  <c r="G152" i="100" s="1"/>
  <c r="J152" i="100" s="1"/>
  <c r="E153" i="100"/>
  <c r="G153" i="100" s="1"/>
  <c r="J153" i="100" s="1"/>
  <c r="E61" i="86"/>
  <c r="G61" i="86" s="1"/>
  <c r="J61" i="86" s="1"/>
  <c r="E61" i="87" s="1"/>
  <c r="G61" i="87" s="1"/>
  <c r="J61" i="87" s="1"/>
  <c r="E61" i="88" s="1"/>
  <c r="E146" i="86"/>
  <c r="G146" i="86" s="1"/>
  <c r="J146" i="86" s="1"/>
  <c r="E146" i="87" s="1"/>
  <c r="G146" i="87" s="1"/>
  <c r="J146" i="87" s="1"/>
  <c r="E146" i="88" s="1"/>
  <c r="E64" i="86"/>
  <c r="G64" i="86" s="1"/>
  <c r="J64" i="86" s="1"/>
  <c r="E64" i="87" s="1"/>
  <c r="G64" i="87" s="1"/>
  <c r="J64" i="87" s="1"/>
  <c r="E64" i="88" s="1"/>
  <c r="E121" i="86"/>
  <c r="G121" i="86" s="1"/>
  <c r="J121" i="86" s="1"/>
  <c r="E121" i="87" s="1"/>
  <c r="G121" i="87" s="1"/>
  <c r="J121" i="87" s="1"/>
  <c r="E121" i="88" s="1"/>
  <c r="E91" i="86"/>
  <c r="G91" i="86" s="1"/>
  <c r="J91" i="86" s="1"/>
  <c r="E91" i="87" s="1"/>
  <c r="G91" i="87" s="1"/>
  <c r="J91" i="87" s="1"/>
  <c r="E91" i="88" s="1"/>
  <c r="E166" i="86"/>
  <c r="G166" i="86" s="1"/>
  <c r="J166" i="86" s="1"/>
  <c r="E166" i="87" s="1"/>
  <c r="G166" i="87" s="1"/>
  <c r="J166" i="87" s="1"/>
  <c r="E166" i="88" s="1"/>
  <c r="E168" i="86"/>
  <c r="G168" i="86" s="1"/>
  <c r="J168" i="86" s="1"/>
  <c r="E168" i="87" s="1"/>
  <c r="G168" i="87" s="1"/>
  <c r="J168" i="87" s="1"/>
  <c r="E168" i="88" s="1"/>
  <c r="E185" i="86"/>
  <c r="G185" i="86" s="1"/>
  <c r="J185" i="86" s="1"/>
  <c r="E185" i="87" s="1"/>
  <c r="G185" i="87" s="1"/>
  <c r="J185" i="87" s="1"/>
  <c r="E185" i="88" s="1"/>
  <c r="E77" i="86"/>
  <c r="G77" i="86" s="1"/>
  <c r="J77" i="86" s="1"/>
  <c r="E77" i="87" s="1"/>
  <c r="G77" i="87" s="1"/>
  <c r="J77" i="87" s="1"/>
  <c r="E77" i="88" s="1"/>
  <c r="E138" i="86"/>
  <c r="G138" i="86" s="1"/>
  <c r="J138" i="86" s="1"/>
  <c r="E138" i="87" s="1"/>
  <c r="G138" i="87" s="1"/>
  <c r="J138" i="87" s="1"/>
  <c r="E138" i="88" s="1"/>
  <c r="E144" i="86"/>
  <c r="G144" i="86" s="1"/>
  <c r="J144" i="86" s="1"/>
  <c r="E144" i="87" s="1"/>
  <c r="G144" i="87" s="1"/>
  <c r="J144" i="87" s="1"/>
  <c r="E144" i="88" s="1"/>
  <c r="E126" i="100"/>
  <c r="G126" i="100" s="1"/>
  <c r="J126" i="100" s="1"/>
  <c r="E155" i="100"/>
  <c r="G155" i="100" s="1"/>
  <c r="J155" i="100" s="1"/>
  <c r="E86" i="85"/>
  <c r="E220" i="86"/>
  <c r="G220" i="86" s="1"/>
  <c r="J220" i="86" s="1"/>
  <c r="E220" i="87" s="1"/>
  <c r="G220" i="87" s="1"/>
  <c r="J220" i="87" s="1"/>
  <c r="E220" i="88" s="1"/>
  <c r="E225" i="86"/>
  <c r="G225" i="86" s="1"/>
  <c r="J225" i="86" s="1"/>
  <c r="E225" i="87" s="1"/>
  <c r="G225" i="87" s="1"/>
  <c r="J225" i="87" s="1"/>
  <c r="E225" i="88" s="1"/>
  <c r="E79" i="86"/>
  <c r="G79" i="86" s="1"/>
  <c r="J79" i="86" s="1"/>
  <c r="E79" i="87" s="1"/>
  <c r="G79" i="87" s="1"/>
  <c r="J79" i="87" s="1"/>
  <c r="E79" i="88" s="1"/>
  <c r="E62" i="86"/>
  <c r="G62" i="86" s="1"/>
  <c r="J62" i="86" s="1"/>
  <c r="E62" i="87" s="1"/>
  <c r="G62" i="87" s="1"/>
  <c r="J62" i="87" s="1"/>
  <c r="E62" i="88" s="1"/>
  <c r="E118" i="86"/>
  <c r="G118" i="86" s="1"/>
  <c r="J118" i="86" s="1"/>
  <c r="E118" i="87" s="1"/>
  <c r="G118" i="87" s="1"/>
  <c r="J118" i="87" s="1"/>
  <c r="E118" i="88" s="1"/>
  <c r="E123" i="86"/>
  <c r="G123" i="86" s="1"/>
  <c r="J123" i="86" s="1"/>
  <c r="E123" i="87" s="1"/>
  <c r="G123" i="87" s="1"/>
  <c r="J123" i="87" s="1"/>
  <c r="E123" i="88" s="1"/>
  <c r="E68" i="86"/>
  <c r="G68" i="86" s="1"/>
  <c r="J68" i="86" s="1"/>
  <c r="E68" i="87" s="1"/>
  <c r="G68" i="87" s="1"/>
  <c r="J68" i="87" s="1"/>
  <c r="E68" i="88" s="1"/>
  <c r="E176" i="86"/>
  <c r="G176" i="86" s="1"/>
  <c r="J176" i="86" s="1"/>
  <c r="E176" i="87" s="1"/>
  <c r="G176" i="87" s="1"/>
  <c r="J176" i="87" s="1"/>
  <c r="E176" i="88" s="1"/>
  <c r="E224" i="86"/>
  <c r="G224" i="86" s="1"/>
  <c r="J224" i="86" s="1"/>
  <c r="E224" i="87" s="1"/>
  <c r="G224" i="87" s="1"/>
  <c r="J224" i="87" s="1"/>
  <c r="E194" i="100"/>
  <c r="G194" i="100" s="1"/>
  <c r="J194" i="100" s="1"/>
  <c r="E213" i="100"/>
  <c r="G213" i="100" s="1"/>
  <c r="J213" i="100" s="1"/>
  <c r="E127" i="100"/>
  <c r="G127" i="100" s="1"/>
  <c r="J127" i="100" s="1"/>
  <c r="E67" i="86"/>
  <c r="G67" i="86" s="1"/>
  <c r="J67" i="86" s="1"/>
  <c r="E67" i="87" s="1"/>
  <c r="G67" i="87" s="1"/>
  <c r="J67" i="87" s="1"/>
  <c r="E67" i="88" s="1"/>
  <c r="E151" i="100"/>
  <c r="G151" i="100" s="1"/>
  <c r="J151" i="100" s="1"/>
  <c r="G88" i="85"/>
  <c r="J88" i="85" s="1"/>
  <c r="E88" i="86" s="1"/>
  <c r="E87" i="85"/>
  <c r="G87" i="85" s="1"/>
  <c r="J87" i="85" s="1"/>
  <c r="E90" i="86"/>
  <c r="G90" i="86" s="1"/>
  <c r="J90" i="86" s="1"/>
  <c r="E90" i="87" s="1"/>
  <c r="G90" i="87" s="1"/>
  <c r="J90" i="87" s="1"/>
  <c r="E90" i="88" s="1"/>
  <c r="E65" i="86"/>
  <c r="G65" i="86" s="1"/>
  <c r="J65" i="86" s="1"/>
  <c r="E65" i="87" s="1"/>
  <c r="G65" i="87" s="1"/>
  <c r="J65" i="87" s="1"/>
  <c r="E65" i="88" s="1"/>
  <c r="E72" i="86"/>
  <c r="G72" i="86" s="1"/>
  <c r="J72" i="86" s="1"/>
  <c r="E72" i="87" s="1"/>
  <c r="G72" i="87" s="1"/>
  <c r="J72" i="87" s="1"/>
  <c r="E72" i="88" s="1"/>
  <c r="E170" i="86"/>
  <c r="G170" i="86" s="1"/>
  <c r="J170" i="86" s="1"/>
  <c r="E170" i="87" s="1"/>
  <c r="G170" i="87" s="1"/>
  <c r="J170" i="87" s="1"/>
  <c r="E170" i="88" s="1"/>
  <c r="E172" i="86"/>
  <c r="G172" i="86" s="1"/>
  <c r="J172" i="86" s="1"/>
  <c r="E172" i="87" s="1"/>
  <c r="G172" i="87" s="1"/>
  <c r="J172" i="87" s="1"/>
  <c r="E172" i="88" s="1"/>
  <c r="E215" i="86"/>
  <c r="G215" i="86" s="1"/>
  <c r="J215" i="86" s="1"/>
  <c r="E215" i="87" s="1"/>
  <c r="G215" i="87" s="1"/>
  <c r="J215" i="87" s="1"/>
  <c r="E215" i="88" s="1"/>
  <c r="E184" i="86"/>
  <c r="G184" i="86" s="1"/>
  <c r="J184" i="86" s="1"/>
  <c r="E184" i="87" s="1"/>
  <c r="G184" i="87" s="1"/>
  <c r="J184" i="87" s="1"/>
  <c r="E184" i="88" s="1"/>
  <c r="E160" i="86"/>
  <c r="G160" i="86" s="1"/>
  <c r="J160" i="86" s="1"/>
  <c r="E160" i="87" s="1"/>
  <c r="G160" i="87" s="1"/>
  <c r="J160" i="87" s="1"/>
  <c r="E160" i="88" s="1"/>
  <c r="E93" i="86"/>
  <c r="G93" i="86" s="1"/>
  <c r="J93" i="86" s="1"/>
  <c r="E93" i="87" s="1"/>
  <c r="G93" i="87" s="1"/>
  <c r="J93" i="87" s="1"/>
  <c r="E93" i="88" s="1"/>
  <c r="E205" i="100"/>
  <c r="G205" i="100" s="1"/>
  <c r="J205" i="100" s="1"/>
  <c r="E148" i="100"/>
  <c r="G148" i="100" s="1"/>
  <c r="J148" i="100" s="1"/>
  <c r="E206" i="100"/>
  <c r="G206" i="100" s="1"/>
  <c r="J206" i="100" s="1"/>
  <c r="E101" i="86"/>
  <c r="G101" i="86" s="1"/>
  <c r="J101" i="86" s="1"/>
  <c r="E101" i="87" s="1"/>
  <c r="G101" i="87" s="1"/>
  <c r="J101" i="87" s="1"/>
  <c r="E101" i="88" s="1"/>
  <c r="E154" i="86"/>
  <c r="G154" i="86" s="1"/>
  <c r="J154" i="86" s="1"/>
  <c r="E154" i="87" s="1"/>
  <c r="G154" i="87" s="1"/>
  <c r="J154" i="87" s="1"/>
  <c r="E154" i="88" s="1"/>
  <c r="E81" i="86"/>
  <c r="G81" i="86" s="1"/>
  <c r="J81" i="86" s="1"/>
  <c r="E81" i="87" s="1"/>
  <c r="G81" i="87" s="1"/>
  <c r="J81" i="87" s="1"/>
  <c r="E81" i="88" s="1"/>
  <c r="E141" i="86"/>
  <c r="G141" i="86" s="1"/>
  <c r="J141" i="86" s="1"/>
  <c r="E141" i="87" s="1"/>
  <c r="G141" i="87" s="1"/>
  <c r="J141" i="87" s="1"/>
  <c r="E141" i="88" s="1"/>
  <c r="E140" i="86"/>
  <c r="G140" i="86" s="1"/>
  <c r="J140" i="86" s="1"/>
  <c r="E140" i="87" s="1"/>
  <c r="G140" i="87" s="1"/>
  <c r="J140" i="87" s="1"/>
  <c r="E140" i="88" s="1"/>
  <c r="E167" i="86"/>
  <c r="G167" i="86" s="1"/>
  <c r="J167" i="86" s="1"/>
  <c r="E167" i="87" s="1"/>
  <c r="G167" i="87" s="1"/>
  <c r="J167" i="87" s="1"/>
  <c r="E167" i="88" s="1"/>
  <c r="E80" i="86"/>
  <c r="G80" i="86" s="1"/>
  <c r="J80" i="86" s="1"/>
  <c r="E80" i="87" s="1"/>
  <c r="G80" i="87" s="1"/>
  <c r="J80" i="87" s="1"/>
  <c r="E80" i="88" s="1"/>
  <c r="E66" i="86"/>
  <c r="G66" i="86" s="1"/>
  <c r="J66" i="86" s="1"/>
  <c r="E66" i="87" s="1"/>
  <c r="G66" i="87" s="1"/>
  <c r="J66" i="87" s="1"/>
  <c r="E66" i="88" s="1"/>
  <c r="E222" i="86"/>
  <c r="G222" i="86" s="1"/>
  <c r="J222" i="86" s="1"/>
  <c r="E222" i="87" s="1"/>
  <c r="G222" i="87" s="1"/>
  <c r="J222" i="87" s="1"/>
  <c r="E222" i="88" s="1"/>
  <c r="E92" i="86"/>
  <c r="G92" i="86" s="1"/>
  <c r="J92" i="86" s="1"/>
  <c r="E92" i="87" s="1"/>
  <c r="G92" i="87" s="1"/>
  <c r="J92" i="87" s="1"/>
  <c r="E92" i="88" s="1"/>
  <c r="E193" i="100"/>
  <c r="G193" i="100" s="1"/>
  <c r="J193" i="100" s="1"/>
  <c r="E226" i="100"/>
  <c r="G226" i="100" s="1"/>
  <c r="J226" i="100" s="1"/>
  <c r="E125" i="100"/>
  <c r="G125" i="100" s="1"/>
  <c r="J125" i="100" s="1"/>
  <c r="G235" i="85"/>
  <c r="J235" i="85" s="1"/>
  <c r="E235" i="86" s="1"/>
  <c r="E227" i="85"/>
  <c r="G227" i="85" s="1"/>
  <c r="J227" i="85" s="1"/>
  <c r="E227" i="86" s="1"/>
  <c r="G236" i="85"/>
  <c r="J236" i="85" s="1"/>
  <c r="E236" i="86" s="1"/>
  <c r="E228" i="85"/>
  <c r="G228" i="85" s="1"/>
  <c r="J228" i="85" s="1"/>
  <c r="E228" i="86" s="1"/>
  <c r="E69" i="86"/>
  <c r="G69" i="86" s="1"/>
  <c r="J69" i="86" s="1"/>
  <c r="E69" i="87" s="1"/>
  <c r="G69" i="87" s="1"/>
  <c r="J69" i="87" s="1"/>
  <c r="E69" i="88" s="1"/>
  <c r="E171" i="86"/>
  <c r="G171" i="86" s="1"/>
  <c r="J171" i="86" s="1"/>
  <c r="E171" i="87" s="1"/>
  <c r="G171" i="87" s="1"/>
  <c r="J171" i="87" s="1"/>
  <c r="E171" i="88" s="1"/>
  <c r="E95" i="86"/>
  <c r="G95" i="86" s="1"/>
  <c r="J95" i="86" s="1"/>
  <c r="E95" i="87" s="1"/>
  <c r="G95" i="87" s="1"/>
  <c r="J95" i="87" s="1"/>
  <c r="E95" i="88" s="1"/>
  <c r="E139" i="86"/>
  <c r="G139" i="86" s="1"/>
  <c r="J139" i="86" s="1"/>
  <c r="E139" i="87" s="1"/>
  <c r="G139" i="87" s="1"/>
  <c r="J139" i="87" s="1"/>
  <c r="E139" i="88" s="1"/>
  <c r="E73" i="86"/>
  <c r="G73" i="86" s="1"/>
  <c r="J73" i="86" s="1"/>
  <c r="E73" i="87" s="1"/>
  <c r="G73" i="87" s="1"/>
  <c r="J73" i="87" s="1"/>
  <c r="E73" i="88" s="1"/>
  <c r="E137" i="86"/>
  <c r="G137" i="86" s="1"/>
  <c r="J137" i="86" s="1"/>
  <c r="E137" i="87" s="1"/>
  <c r="G137" i="87" s="1"/>
  <c r="J137" i="87" s="1"/>
  <c r="E137" i="88" s="1"/>
  <c r="E158" i="86"/>
  <c r="G158" i="86" s="1"/>
  <c r="J158" i="86" s="1"/>
  <c r="E158" i="87" s="1"/>
  <c r="G158" i="87" s="1"/>
  <c r="J158" i="87" s="1"/>
  <c r="E158" i="88" s="1"/>
  <c r="E143" i="86"/>
  <c r="G143" i="86" s="1"/>
  <c r="J143" i="86" s="1"/>
  <c r="E143" i="87" s="1"/>
  <c r="G143" i="87" s="1"/>
  <c r="J143" i="87" s="1"/>
  <c r="E143" i="88" s="1"/>
  <c r="E159" i="86"/>
  <c r="G159" i="86" s="1"/>
  <c r="J159" i="86" s="1"/>
  <c r="E159" i="87" s="1"/>
  <c r="G159" i="87" s="1"/>
  <c r="J159" i="87" s="1"/>
  <c r="E159" i="88" s="1"/>
  <c r="E113" i="100"/>
  <c r="G113" i="100" s="1"/>
  <c r="J113" i="100" s="1"/>
  <c r="E84" i="100"/>
  <c r="G84" i="100" s="1"/>
  <c r="J84" i="100" s="1"/>
  <c r="E177" i="100"/>
  <c r="G177" i="100" s="1"/>
  <c r="J177" i="100" s="1"/>
  <c r="G237" i="105"/>
  <c r="J237" i="105" s="1"/>
  <c r="E237" i="106" s="1"/>
  <c r="G86" i="85"/>
  <c r="J86" i="85" s="1"/>
  <c r="G231" i="99"/>
  <c r="J231" i="99" s="1"/>
  <c r="G228" i="86"/>
  <c r="J228" i="86" s="1"/>
  <c r="G236" i="86"/>
  <c r="J236" i="86" s="1"/>
  <c r="E236" i="87" s="1"/>
  <c r="G227" i="86"/>
  <c r="J227" i="86" s="1"/>
  <c r="G235" i="86"/>
  <c r="J235" i="86" s="1"/>
  <c r="E235" i="87" s="1"/>
  <c r="G229" i="105"/>
  <c r="J229" i="105" s="1"/>
  <c r="E229" i="106" s="1"/>
  <c r="G239" i="100"/>
  <c r="J239" i="100" s="1"/>
  <c r="E239" i="101" s="1"/>
  <c r="G230" i="86"/>
  <c r="J230" i="86" s="1"/>
  <c r="G238" i="86"/>
  <c r="J238" i="86" s="1"/>
  <c r="E238" i="87" s="1"/>
  <c r="G232" i="95"/>
  <c r="J232" i="95" s="1"/>
  <c r="E232" i="96" s="1"/>
  <c r="G241" i="95"/>
  <c r="J241" i="95" s="1"/>
  <c r="E241" i="96" s="1"/>
  <c r="G240" i="95"/>
  <c r="J240" i="95" s="1"/>
  <c r="E240" i="96" s="1"/>
  <c r="G234" i="85"/>
  <c r="J234" i="85" s="1"/>
  <c r="E234" i="86" s="1"/>
  <c r="G242" i="86"/>
  <c r="J242" i="86" s="1"/>
  <c r="E242" i="87" s="1"/>
  <c r="G269" i="85"/>
  <c r="J269" i="85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211" i="99"/>
  <c r="J211" i="99" s="1"/>
  <c r="G9" i="99"/>
  <c r="J9" i="99" s="1"/>
  <c r="G195" i="99"/>
  <c r="J195" i="99" s="1"/>
  <c r="G149" i="99"/>
  <c r="J149" i="99" s="1"/>
  <c r="G10" i="99"/>
  <c r="J10" i="99" s="1"/>
  <c r="G128" i="99"/>
  <c r="J128" i="99" s="1"/>
  <c r="G198" i="99"/>
  <c r="J198" i="99" s="1"/>
  <c r="G197" i="99"/>
  <c r="J197" i="99" s="1"/>
  <c r="G156" i="99"/>
  <c r="J156" i="99" s="1"/>
  <c r="G39" i="99"/>
  <c r="J39" i="99" s="1"/>
  <c r="G196" i="99"/>
  <c r="J196" i="99" s="1"/>
  <c r="G202" i="99"/>
  <c r="J202" i="99" s="1"/>
  <c r="G210" i="99"/>
  <c r="J210" i="99" s="1"/>
  <c r="G157" i="99"/>
  <c r="J157" i="99" s="1"/>
  <c r="G203" i="99"/>
  <c r="J203" i="99" s="1"/>
  <c r="G11" i="99"/>
  <c r="J11" i="99" s="1"/>
  <c r="G147" i="99"/>
  <c r="J147" i="99" s="1"/>
  <c r="G182" i="99"/>
  <c r="J182" i="99" s="1"/>
  <c r="G204" i="99"/>
  <c r="J204" i="99" s="1"/>
  <c r="G212" i="99"/>
  <c r="J212" i="99" s="1"/>
  <c r="G97" i="88"/>
  <c r="J97" i="88" s="1"/>
  <c r="G119" i="85"/>
  <c r="J119" i="85" s="1"/>
  <c r="G96" i="85"/>
  <c r="J96" i="85" s="1"/>
  <c r="G38" i="85"/>
  <c r="J38" i="85" s="1"/>
  <c r="G26" i="86"/>
  <c r="J26" i="86" s="1"/>
  <c r="G122" i="85"/>
  <c r="J122" i="85" s="1"/>
  <c r="G165" i="85"/>
  <c r="J165" i="85" s="1"/>
  <c r="G161" i="85"/>
  <c r="J161" i="85" s="1"/>
  <c r="G221" i="85"/>
  <c r="J221" i="85" s="1"/>
  <c r="G131" i="83"/>
  <c r="J131" i="83" s="1"/>
  <c r="E131" i="84" s="1"/>
  <c r="G134" i="83"/>
  <c r="J134" i="83" s="1"/>
  <c r="E134" i="84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E175" i="96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43" i="86"/>
  <c r="J43" i="86" s="1"/>
  <c r="E43" i="87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E70" i="96" s="1"/>
  <c r="G111" i="86"/>
  <c r="J111" i="86" s="1"/>
  <c r="E111" i="87" s="1"/>
  <c r="G71" i="95"/>
  <c r="J71" i="95" s="1"/>
  <c r="E71" i="96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233" i="87"/>
  <c r="J233" i="87" s="1"/>
  <c r="E233" i="88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208" i="101" l="1"/>
  <c r="G208" i="101" s="1"/>
  <c r="J208" i="101" s="1"/>
  <c r="E206" i="101"/>
  <c r="G206" i="101" s="1"/>
  <c r="J206" i="101" s="1"/>
  <c r="E127" i="101"/>
  <c r="G127" i="101" s="1"/>
  <c r="J127" i="101" s="1"/>
  <c r="E151" i="101"/>
  <c r="G151" i="101" s="1"/>
  <c r="J151" i="101" s="1"/>
  <c r="E126" i="101"/>
  <c r="G126" i="101" s="1"/>
  <c r="J126" i="101" s="1"/>
  <c r="E148" i="101"/>
  <c r="G148" i="101" s="1"/>
  <c r="J148" i="101" s="1"/>
  <c r="E213" i="101"/>
  <c r="G213" i="101" s="1"/>
  <c r="J213" i="101" s="1"/>
  <c r="E205" i="101"/>
  <c r="G205" i="101" s="1"/>
  <c r="J205" i="101" s="1"/>
  <c r="E194" i="101"/>
  <c r="G194" i="101" s="1"/>
  <c r="J194" i="101" s="1"/>
  <c r="E153" i="101"/>
  <c r="G153" i="101" s="1"/>
  <c r="J153" i="101" s="1"/>
  <c r="E125" i="101"/>
  <c r="G125" i="101" s="1"/>
  <c r="J125" i="101" s="1"/>
  <c r="E224" i="88"/>
  <c r="G224" i="88" s="1"/>
  <c r="J224" i="88" s="1"/>
  <c r="E224" i="89" s="1"/>
  <c r="G224" i="89" s="1"/>
  <c r="J224" i="89" s="1"/>
  <c r="E224" i="90" s="1"/>
  <c r="E152" i="101"/>
  <c r="G152" i="101" s="1"/>
  <c r="J152" i="101" s="1"/>
  <c r="E84" i="101"/>
  <c r="G84" i="101" s="1"/>
  <c r="J84" i="101" s="1"/>
  <c r="E226" i="101"/>
  <c r="G226" i="101" s="1"/>
  <c r="J226" i="101" s="1"/>
  <c r="G88" i="86"/>
  <c r="J88" i="86" s="1"/>
  <c r="E88" i="87" s="1"/>
  <c r="E87" i="86"/>
  <c r="G87" i="86" s="1"/>
  <c r="J87" i="86" s="1"/>
  <c r="E181" i="101"/>
  <c r="G181" i="101" s="1"/>
  <c r="J181" i="101" s="1"/>
  <c r="E177" i="101"/>
  <c r="G177" i="101" s="1"/>
  <c r="J177" i="101" s="1"/>
  <c r="E177" i="102" s="1"/>
  <c r="G177" i="102" s="1"/>
  <c r="J177" i="102" s="1"/>
  <c r="E177" i="103" s="1"/>
  <c r="G177" i="103" s="1"/>
  <c r="J177" i="103" s="1"/>
  <c r="E177" i="104" s="1"/>
  <c r="G177" i="104" s="1"/>
  <c r="J177" i="104" s="1"/>
  <c r="E177" i="105" s="1"/>
  <c r="E113" i="101"/>
  <c r="G113" i="101" s="1"/>
  <c r="J113" i="101" s="1"/>
  <c r="E193" i="101"/>
  <c r="G193" i="101" s="1"/>
  <c r="J193" i="101" s="1"/>
  <c r="E155" i="101"/>
  <c r="G155" i="101" s="1"/>
  <c r="J155" i="101" s="1"/>
  <c r="E83" i="101"/>
  <c r="G83" i="101" s="1"/>
  <c r="J83" i="101" s="1"/>
  <c r="E209" i="100"/>
  <c r="G209" i="100" s="1"/>
  <c r="J209" i="100" s="1"/>
  <c r="E96" i="86"/>
  <c r="G96" i="86" s="1"/>
  <c r="J96" i="86" s="1"/>
  <c r="E96" i="87" s="1"/>
  <c r="G96" i="87" s="1"/>
  <c r="J96" i="87" s="1"/>
  <c r="E96" i="88" s="1"/>
  <c r="G97" i="89"/>
  <c r="J97" i="89" s="1"/>
  <c r="E97" i="90" s="1"/>
  <c r="E97" i="89"/>
  <c r="E203" i="100"/>
  <c r="G203" i="100" s="1"/>
  <c r="J203" i="100" s="1"/>
  <c r="E198" i="100"/>
  <c r="G198" i="100" s="1"/>
  <c r="J198" i="100" s="1"/>
  <c r="G235" i="87"/>
  <c r="J235" i="87" s="1"/>
  <c r="E235" i="88" s="1"/>
  <c r="E227" i="87"/>
  <c r="G227" i="87" s="1"/>
  <c r="J227" i="87" s="1"/>
  <c r="E128" i="100"/>
  <c r="G128" i="100" s="1"/>
  <c r="J128" i="100" s="1"/>
  <c r="E221" i="86"/>
  <c r="G221" i="86" s="1"/>
  <c r="J221" i="86" s="1"/>
  <c r="E221" i="87" s="1"/>
  <c r="G221" i="87" s="1"/>
  <c r="J221" i="87" s="1"/>
  <c r="E221" i="88" s="1"/>
  <c r="E210" i="100"/>
  <c r="G210" i="100" s="1"/>
  <c r="J210" i="100" s="1"/>
  <c r="E10" i="100"/>
  <c r="G10" i="100" s="1"/>
  <c r="J10" i="100" s="1"/>
  <c r="E231" i="100"/>
  <c r="G231" i="100" s="1"/>
  <c r="J231" i="100" s="1"/>
  <c r="E231" i="101" s="1"/>
  <c r="G231" i="101" s="1"/>
  <c r="J231" i="101" s="1"/>
  <c r="E231" i="102" s="1"/>
  <c r="E197" i="100"/>
  <c r="G197" i="100" s="1"/>
  <c r="J197" i="100" s="1"/>
  <c r="E161" i="86"/>
  <c r="G161" i="86" s="1"/>
  <c r="J161" i="86" s="1"/>
  <c r="E161" i="87" s="1"/>
  <c r="G161" i="87" s="1"/>
  <c r="J161" i="87" s="1"/>
  <c r="E161" i="88" s="1"/>
  <c r="E212" i="100"/>
  <c r="G212" i="100" s="1"/>
  <c r="J212" i="100" s="1"/>
  <c r="G202" i="100"/>
  <c r="J202" i="100" s="1"/>
  <c r="E202" i="100"/>
  <c r="E149" i="100"/>
  <c r="G149" i="100" s="1"/>
  <c r="J149" i="100" s="1"/>
  <c r="G238" i="87"/>
  <c r="J238" i="87" s="1"/>
  <c r="E238" i="88" s="1"/>
  <c r="E230" i="87"/>
  <c r="G230" i="87" s="1"/>
  <c r="J230" i="87" s="1"/>
  <c r="E86" i="86"/>
  <c r="G86" i="86" s="1"/>
  <c r="J86" i="86" s="1"/>
  <c r="E86" i="87" s="1"/>
  <c r="G86" i="87" s="1"/>
  <c r="J86" i="87" s="1"/>
  <c r="E38" i="86"/>
  <c r="G38" i="86" s="1"/>
  <c r="J38" i="86" s="1"/>
  <c r="E38" i="87" s="1"/>
  <c r="G38" i="87" s="1"/>
  <c r="J38" i="87" s="1"/>
  <c r="E38" i="88" s="1"/>
  <c r="G11" i="100"/>
  <c r="J11" i="100" s="1"/>
  <c r="E11" i="100"/>
  <c r="E157" i="100"/>
  <c r="G157" i="100" s="1"/>
  <c r="J157" i="100" s="1"/>
  <c r="G236" i="87"/>
  <c r="J236" i="87" s="1"/>
  <c r="E236" i="88" s="1"/>
  <c r="E228" i="87"/>
  <c r="G228" i="87" s="1"/>
  <c r="J228" i="87" s="1"/>
  <c r="G165" i="86"/>
  <c r="J165" i="86" s="1"/>
  <c r="E165" i="87" s="1"/>
  <c r="E165" i="86"/>
  <c r="E204" i="100"/>
  <c r="G204" i="100" s="1"/>
  <c r="J204" i="100" s="1"/>
  <c r="E196" i="100"/>
  <c r="G196" i="100" s="1"/>
  <c r="J196" i="100" s="1"/>
  <c r="E195" i="100"/>
  <c r="G195" i="100" s="1"/>
  <c r="J195" i="100" s="1"/>
  <c r="E122" i="86"/>
  <c r="G122" i="86" s="1"/>
  <c r="J122" i="86" s="1"/>
  <c r="E122" i="87" s="1"/>
  <c r="G122" i="87" s="1"/>
  <c r="J122" i="87" s="1"/>
  <c r="E122" i="88" s="1"/>
  <c r="G182" i="100"/>
  <c r="J182" i="100" s="1"/>
  <c r="E182" i="100"/>
  <c r="E39" i="100"/>
  <c r="G39" i="100" s="1"/>
  <c r="J39" i="100" s="1"/>
  <c r="E9" i="100"/>
  <c r="G9" i="100" s="1"/>
  <c r="J9" i="100" s="1"/>
  <c r="E150" i="100"/>
  <c r="G150" i="100" s="1"/>
  <c r="J150" i="100" s="1"/>
  <c r="E119" i="86"/>
  <c r="G119" i="86" s="1"/>
  <c r="J119" i="86" s="1"/>
  <c r="E119" i="87" s="1"/>
  <c r="G119" i="87" s="1"/>
  <c r="J119" i="87" s="1"/>
  <c r="E119" i="88" s="1"/>
  <c r="E26" i="87"/>
  <c r="G26" i="87" s="1"/>
  <c r="J26" i="87" s="1"/>
  <c r="E26" i="88" s="1"/>
  <c r="G26" i="88" s="1"/>
  <c r="J26" i="88" s="1"/>
  <c r="E147" i="100"/>
  <c r="G147" i="100" s="1"/>
  <c r="J147" i="100" s="1"/>
  <c r="E156" i="100"/>
  <c r="G156" i="100" s="1"/>
  <c r="J156" i="100" s="1"/>
  <c r="E211" i="100"/>
  <c r="G211" i="100" s="1"/>
  <c r="J211" i="100" s="1"/>
  <c r="G237" i="106"/>
  <c r="J237" i="106" s="1"/>
  <c r="E237" i="107" s="1"/>
  <c r="G239" i="101"/>
  <c r="J239" i="101" s="1"/>
  <c r="E239" i="102" s="1"/>
  <c r="G234" i="86"/>
  <c r="J234" i="86" s="1"/>
  <c r="E234" i="87" s="1"/>
  <c r="G242" i="87"/>
  <c r="J242" i="87" s="1"/>
  <c r="E242" i="88" s="1"/>
  <c r="G229" i="106"/>
  <c r="J229" i="106" s="1"/>
  <c r="E229" i="107" s="1"/>
  <c r="G241" i="96"/>
  <c r="J241" i="96" s="1"/>
  <c r="E241" i="97" s="1"/>
  <c r="G240" i="96"/>
  <c r="J240" i="96" s="1"/>
  <c r="E240" i="97" s="1"/>
  <c r="G232" i="96"/>
  <c r="J232" i="96" s="1"/>
  <c r="E232" i="97" s="1"/>
  <c r="G267" i="86"/>
  <c r="J267" i="86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71" i="96"/>
  <c r="J71" i="96" s="1"/>
  <c r="G70" i="96"/>
  <c r="J70" i="96" s="1"/>
  <c r="G90" i="88"/>
  <c r="J90" i="88" s="1"/>
  <c r="G185" i="88"/>
  <c r="J185" i="88" s="1"/>
  <c r="G222" i="88"/>
  <c r="J222" i="88" s="1"/>
  <c r="G165" i="87"/>
  <c r="J165" i="87" s="1"/>
  <c r="E165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98" i="88"/>
  <c r="J98" i="88" s="1"/>
  <c r="G120" i="88"/>
  <c r="J120" i="88" s="1"/>
  <c r="G145" i="88"/>
  <c r="J145" i="88" s="1"/>
  <c r="G65" i="88"/>
  <c r="J6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G48" i="87"/>
  <c r="J48" i="87" s="1"/>
  <c r="G49" i="87"/>
  <c r="J49" i="87" s="1"/>
  <c r="G115" i="87"/>
  <c r="J115" i="87" s="1"/>
  <c r="E115" i="88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82" i="86"/>
  <c r="J82" i="86" s="1"/>
  <c r="E82" i="87" s="1"/>
  <c r="G131" i="84"/>
  <c r="J131" i="84" s="1"/>
  <c r="E131" i="85" s="1"/>
  <c r="G134" i="84"/>
  <c r="J134" i="84" s="1"/>
  <c r="E134" i="85" s="1"/>
  <c r="G97" i="90"/>
  <c r="J97" i="90" s="1"/>
  <c r="E97" i="91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E233" i="89" s="1"/>
  <c r="G104" i="88"/>
  <c r="J104" i="88" s="1"/>
  <c r="E104" i="89" s="1"/>
  <c r="J267" i="88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205" i="102" l="1"/>
  <c r="G205" i="102" s="1"/>
  <c r="J205" i="102" s="1"/>
  <c r="E205" i="103" s="1"/>
  <c r="G205" i="103" s="1"/>
  <c r="J205" i="103" s="1"/>
  <c r="E205" i="104" s="1"/>
  <c r="G205" i="104" s="1"/>
  <c r="J205" i="104" s="1"/>
  <c r="E205" i="105" s="1"/>
  <c r="G205" i="105" s="1"/>
  <c r="J205" i="105" s="1"/>
  <c r="E198" i="101"/>
  <c r="G198" i="101" s="1"/>
  <c r="J198" i="101" s="1"/>
  <c r="E226" i="102"/>
  <c r="G226" i="102" s="1"/>
  <c r="J226" i="102" s="1"/>
  <c r="E226" i="103" s="1"/>
  <c r="G226" i="103" s="1"/>
  <c r="J226" i="103" s="1"/>
  <c r="E226" i="104" s="1"/>
  <c r="G226" i="104" s="1"/>
  <c r="J226" i="104" s="1"/>
  <c r="E226" i="105" s="1"/>
  <c r="G226" i="105" s="1"/>
  <c r="J226" i="105" s="1"/>
  <c r="E213" i="102"/>
  <c r="G213" i="102" s="1"/>
  <c r="J213" i="102" s="1"/>
  <c r="E213" i="103" s="1"/>
  <c r="G213" i="103" s="1"/>
  <c r="J213" i="103" s="1"/>
  <c r="E213" i="104" s="1"/>
  <c r="G213" i="104" s="1"/>
  <c r="J213" i="104" s="1"/>
  <c r="E213" i="105" s="1"/>
  <c r="G213" i="105" s="1"/>
  <c r="J213" i="105" s="1"/>
  <c r="E195" i="101"/>
  <c r="G195" i="101" s="1"/>
  <c r="J195" i="101" s="1"/>
  <c r="E193" i="102"/>
  <c r="G193" i="102" s="1"/>
  <c r="J193" i="102" s="1"/>
  <c r="E193" i="103" s="1"/>
  <c r="G193" i="103" s="1"/>
  <c r="J193" i="103" s="1"/>
  <c r="E193" i="104" s="1"/>
  <c r="G193" i="104" s="1"/>
  <c r="J193" i="104" s="1"/>
  <c r="E193" i="105" s="1"/>
  <c r="G193" i="105" s="1"/>
  <c r="J193" i="105" s="1"/>
  <c r="E84" i="102"/>
  <c r="G84" i="102" s="1"/>
  <c r="J84" i="102" s="1"/>
  <c r="E84" i="103" s="1"/>
  <c r="G84" i="103" s="1"/>
  <c r="J84" i="103" s="1"/>
  <c r="E84" i="104" s="1"/>
  <c r="G84" i="104" s="1"/>
  <c r="J84" i="104" s="1"/>
  <c r="E84" i="105" s="1"/>
  <c r="G84" i="105" s="1"/>
  <c r="J84" i="105" s="1"/>
  <c r="E148" i="102"/>
  <c r="G148" i="102" s="1"/>
  <c r="J148" i="102" s="1"/>
  <c r="E148" i="103" s="1"/>
  <c r="G148" i="103" s="1"/>
  <c r="J148" i="103" s="1"/>
  <c r="E148" i="104" s="1"/>
  <c r="G148" i="104" s="1"/>
  <c r="J148" i="104" s="1"/>
  <c r="E148" i="105" s="1"/>
  <c r="G148" i="105" s="1"/>
  <c r="J148" i="105" s="1"/>
  <c r="E196" i="101"/>
  <c r="G196" i="101" s="1"/>
  <c r="J196" i="101" s="1"/>
  <c r="E210" i="101"/>
  <c r="G210" i="101" s="1"/>
  <c r="J210" i="101" s="1"/>
  <c r="E113" i="102"/>
  <c r="G113" i="102" s="1"/>
  <c r="J113" i="102" s="1"/>
  <c r="E152" i="102"/>
  <c r="G152" i="102" s="1"/>
  <c r="J152" i="102" s="1"/>
  <c r="E152" i="103" s="1"/>
  <c r="G152" i="103" s="1"/>
  <c r="J152" i="103" s="1"/>
  <c r="E152" i="104" s="1"/>
  <c r="G152" i="104" s="1"/>
  <c r="J152" i="104" s="1"/>
  <c r="E152" i="105" s="1"/>
  <c r="G152" i="105" s="1"/>
  <c r="J152" i="105" s="1"/>
  <c r="E126" i="102"/>
  <c r="G126" i="102" s="1"/>
  <c r="J126" i="102" s="1"/>
  <c r="E126" i="103" s="1"/>
  <c r="G126" i="103" s="1"/>
  <c r="J126" i="103" s="1"/>
  <c r="E126" i="104" s="1"/>
  <c r="G126" i="104" s="1"/>
  <c r="J126" i="104" s="1"/>
  <c r="E126" i="105" s="1"/>
  <c r="G126" i="105" s="1"/>
  <c r="J126" i="105" s="1"/>
  <c r="E149" i="101"/>
  <c r="G149" i="101" s="1"/>
  <c r="J149" i="101" s="1"/>
  <c r="E151" i="102"/>
  <c r="G151" i="102" s="1"/>
  <c r="J151" i="102" s="1"/>
  <c r="E151" i="103" s="1"/>
  <c r="G151" i="103" s="1"/>
  <c r="J151" i="103" s="1"/>
  <c r="E151" i="104" s="1"/>
  <c r="G151" i="104" s="1"/>
  <c r="J151" i="104" s="1"/>
  <c r="E151" i="105" s="1"/>
  <c r="G151" i="105" s="1"/>
  <c r="J151" i="105" s="1"/>
  <c r="E203" i="101"/>
  <c r="G203" i="101" s="1"/>
  <c r="J203" i="101" s="1"/>
  <c r="E39" i="101"/>
  <c r="G39" i="101" s="1"/>
  <c r="J39" i="101" s="1"/>
  <c r="E212" i="101"/>
  <c r="G212" i="101" s="1"/>
  <c r="J212" i="101" s="1"/>
  <c r="E125" i="102"/>
  <c r="G125" i="102" s="1"/>
  <c r="J125" i="102" s="1"/>
  <c r="E125" i="103" s="1"/>
  <c r="G125" i="103" s="1"/>
  <c r="J125" i="103" s="1"/>
  <c r="E125" i="104" s="1"/>
  <c r="G125" i="104" s="1"/>
  <c r="J125" i="104" s="1"/>
  <c r="E125" i="105" s="1"/>
  <c r="G125" i="105" s="1"/>
  <c r="J125" i="105" s="1"/>
  <c r="E127" i="102"/>
  <c r="G127" i="102" s="1"/>
  <c r="J127" i="102" s="1"/>
  <c r="E127" i="103" s="1"/>
  <c r="G127" i="103" s="1"/>
  <c r="J127" i="103" s="1"/>
  <c r="E127" i="104" s="1"/>
  <c r="G127" i="104" s="1"/>
  <c r="J127" i="104" s="1"/>
  <c r="E127" i="105" s="1"/>
  <c r="G127" i="105" s="1"/>
  <c r="J127" i="105" s="1"/>
  <c r="E10" i="101"/>
  <c r="G10" i="101" s="1"/>
  <c r="J10" i="101" s="1"/>
  <c r="E147" i="101"/>
  <c r="G147" i="101" s="1"/>
  <c r="J147" i="101" s="1"/>
  <c r="E209" i="101"/>
  <c r="G209" i="101" s="1"/>
  <c r="J209" i="101" s="1"/>
  <c r="E153" i="102"/>
  <c r="G153" i="102" s="1"/>
  <c r="J153" i="102" s="1"/>
  <c r="E153" i="103" s="1"/>
  <c r="G153" i="103" s="1"/>
  <c r="J153" i="103" s="1"/>
  <c r="E153" i="104" s="1"/>
  <c r="G153" i="104" s="1"/>
  <c r="J153" i="104" s="1"/>
  <c r="E153" i="105" s="1"/>
  <c r="G153" i="105" s="1"/>
  <c r="J153" i="105" s="1"/>
  <c r="E206" i="102"/>
  <c r="G206" i="102" s="1"/>
  <c r="J206" i="102" s="1"/>
  <c r="E206" i="103" s="1"/>
  <c r="G206" i="103" s="1"/>
  <c r="J206" i="103" s="1"/>
  <c r="E206" i="104" s="1"/>
  <c r="G206" i="104" s="1"/>
  <c r="J206" i="104" s="1"/>
  <c r="E206" i="105" s="1"/>
  <c r="G206" i="105" s="1"/>
  <c r="J206" i="105" s="1"/>
  <c r="E157" i="101"/>
  <c r="G157" i="101" s="1"/>
  <c r="J157" i="101" s="1"/>
  <c r="E9" i="101"/>
  <c r="G9" i="101" s="1"/>
  <c r="J9" i="101" s="1"/>
  <c r="E26" i="89"/>
  <c r="G26" i="89" s="1"/>
  <c r="J26" i="89" s="1"/>
  <c r="E26" i="90" s="1"/>
  <c r="G26" i="90" s="1"/>
  <c r="J26" i="90" s="1"/>
  <c r="E26" i="91" s="1"/>
  <c r="E86" i="88"/>
  <c r="G86" i="88" s="1"/>
  <c r="J86" i="88" s="1"/>
  <c r="E86" i="89" s="1"/>
  <c r="E197" i="101"/>
  <c r="G197" i="101" s="1"/>
  <c r="J197" i="101" s="1"/>
  <c r="E83" i="102"/>
  <c r="G83" i="102" s="1"/>
  <c r="J83" i="102" s="1"/>
  <c r="E83" i="103" s="1"/>
  <c r="G83" i="103" s="1"/>
  <c r="J83" i="103" s="1"/>
  <c r="E83" i="104" s="1"/>
  <c r="G83" i="104" s="1"/>
  <c r="J83" i="104" s="1"/>
  <c r="E83" i="105" s="1"/>
  <c r="G83" i="105" s="1"/>
  <c r="J83" i="105" s="1"/>
  <c r="G88" i="87"/>
  <c r="J88" i="87" s="1"/>
  <c r="E88" i="88" s="1"/>
  <c r="E87" i="87"/>
  <c r="G87" i="87" s="1"/>
  <c r="J87" i="87" s="1"/>
  <c r="E194" i="102"/>
  <c r="G194" i="102" s="1"/>
  <c r="J194" i="102" s="1"/>
  <c r="E194" i="103" s="1"/>
  <c r="G194" i="103" s="1"/>
  <c r="J194" i="103" s="1"/>
  <c r="E194" i="104" s="1"/>
  <c r="G194" i="104" s="1"/>
  <c r="J194" i="104" s="1"/>
  <c r="E194" i="105" s="1"/>
  <c r="G194" i="105" s="1"/>
  <c r="J194" i="105" s="1"/>
  <c r="E208" i="102"/>
  <c r="G208" i="102" s="1"/>
  <c r="J208" i="102" s="1"/>
  <c r="E208" i="103" s="1"/>
  <c r="G208" i="103" s="1"/>
  <c r="J208" i="103" s="1"/>
  <c r="E208" i="104" s="1"/>
  <c r="G208" i="104" s="1"/>
  <c r="J208" i="104" s="1"/>
  <c r="E208" i="105" s="1"/>
  <c r="G208" i="105" s="1"/>
  <c r="J208" i="105" s="1"/>
  <c r="E69" i="89"/>
  <c r="G69" i="89" s="1"/>
  <c r="J69" i="89" s="1"/>
  <c r="E69" i="90" s="1"/>
  <c r="G69" i="90" s="1"/>
  <c r="J69" i="90" s="1"/>
  <c r="E69" i="91" s="1"/>
  <c r="E175" i="97"/>
  <c r="G175" i="97" s="1"/>
  <c r="J175" i="97" s="1"/>
  <c r="E175" i="98" s="1"/>
  <c r="G175" i="98" s="1"/>
  <c r="J175" i="98" s="1"/>
  <c r="E175" i="99" s="1"/>
  <c r="E158" i="89"/>
  <c r="G158" i="89" s="1"/>
  <c r="J158" i="89" s="1"/>
  <c r="E158" i="90" s="1"/>
  <c r="G158" i="90" s="1"/>
  <c r="J158" i="90" s="1"/>
  <c r="E158" i="91" s="1"/>
  <c r="E106" i="89"/>
  <c r="G106" i="89" s="1"/>
  <c r="J106" i="89" s="1"/>
  <c r="E106" i="90" s="1"/>
  <c r="G106" i="90" s="1"/>
  <c r="J106" i="90" s="1"/>
  <c r="E106" i="91" s="1"/>
  <c r="E163" i="89"/>
  <c r="G163" i="89" s="1"/>
  <c r="J163" i="89" s="1"/>
  <c r="E163" i="90" s="1"/>
  <c r="G163" i="90" s="1"/>
  <c r="J163" i="90" s="1"/>
  <c r="E163" i="91" s="1"/>
  <c r="E67" i="89"/>
  <c r="G67" i="89" s="1"/>
  <c r="J67" i="89" s="1"/>
  <c r="E67" i="90" s="1"/>
  <c r="G67" i="90" s="1"/>
  <c r="J67" i="90" s="1"/>
  <c r="E67" i="91" s="1"/>
  <c r="E29" i="88"/>
  <c r="G29" i="88" s="1"/>
  <c r="J29" i="88" s="1"/>
  <c r="E29" i="89" s="1"/>
  <c r="G29" i="89" s="1"/>
  <c r="J29" i="89" s="1"/>
  <c r="E29" i="90" s="1"/>
  <c r="E50" i="88"/>
  <c r="G50" i="88" s="1"/>
  <c r="J50" i="88" s="1"/>
  <c r="E50" i="89" s="1"/>
  <c r="G50" i="89" s="1"/>
  <c r="J50" i="89" s="1"/>
  <c r="E50" i="90" s="1"/>
  <c r="E41" i="88"/>
  <c r="G41" i="88" s="1"/>
  <c r="J41" i="88" s="1"/>
  <c r="E41" i="89" s="1"/>
  <c r="G41" i="89" s="1"/>
  <c r="J41" i="89" s="1"/>
  <c r="E41" i="90" s="1"/>
  <c r="E73" i="89"/>
  <c r="G73" i="89" s="1"/>
  <c r="J73" i="89" s="1"/>
  <c r="E73" i="90" s="1"/>
  <c r="G73" i="90" s="1"/>
  <c r="J73" i="90" s="1"/>
  <c r="E73" i="91" s="1"/>
  <c r="E176" i="89"/>
  <c r="G176" i="89" s="1"/>
  <c r="J176" i="89" s="1"/>
  <c r="E176" i="90" s="1"/>
  <c r="G176" i="90" s="1"/>
  <c r="J176" i="90" s="1"/>
  <c r="E176" i="91" s="1"/>
  <c r="E66" i="89"/>
  <c r="G66" i="89" s="1"/>
  <c r="J66" i="89" s="1"/>
  <c r="E66" i="90" s="1"/>
  <c r="G66" i="90" s="1"/>
  <c r="J66" i="90" s="1"/>
  <c r="E66" i="91" s="1"/>
  <c r="E144" i="89"/>
  <c r="G144" i="89" s="1"/>
  <c r="J144" i="89" s="1"/>
  <c r="E144" i="90" s="1"/>
  <c r="G144" i="90" s="1"/>
  <c r="J144" i="90" s="1"/>
  <c r="E144" i="91" s="1"/>
  <c r="E222" i="89"/>
  <c r="G222" i="89" s="1"/>
  <c r="J222" i="89" s="1"/>
  <c r="E222" i="90" s="1"/>
  <c r="G222" i="90" s="1"/>
  <c r="J222" i="90" s="1"/>
  <c r="E222" i="91" s="1"/>
  <c r="G238" i="88"/>
  <c r="J238" i="88" s="1"/>
  <c r="E238" i="89" s="1"/>
  <c r="E230" i="88"/>
  <c r="G230" i="88" s="1"/>
  <c r="J230" i="88" s="1"/>
  <c r="E230" i="89" s="1"/>
  <c r="E142" i="89"/>
  <c r="G142" i="89" s="1"/>
  <c r="J142" i="89" s="1"/>
  <c r="E142" i="90" s="1"/>
  <c r="G142" i="90" s="1"/>
  <c r="J142" i="90" s="1"/>
  <c r="E142" i="91" s="1"/>
  <c r="E179" i="89"/>
  <c r="G179" i="89" s="1"/>
  <c r="J179" i="89" s="1"/>
  <c r="E179" i="90" s="1"/>
  <c r="G179" i="90" s="1"/>
  <c r="J179" i="90" s="1"/>
  <c r="E179" i="91" s="1"/>
  <c r="E220" i="89"/>
  <c r="G220" i="89" s="1"/>
  <c r="J220" i="89" s="1"/>
  <c r="E220" i="90" s="1"/>
  <c r="G220" i="90" s="1"/>
  <c r="J220" i="90" s="1"/>
  <c r="E220" i="91" s="1"/>
  <c r="E118" i="89"/>
  <c r="G118" i="89" s="1"/>
  <c r="J118" i="89" s="1"/>
  <c r="E118" i="90" s="1"/>
  <c r="G118" i="90" s="1"/>
  <c r="J118" i="90" s="1"/>
  <c r="E118" i="91" s="1"/>
  <c r="E91" i="89"/>
  <c r="G91" i="89" s="1"/>
  <c r="J91" i="89" s="1"/>
  <c r="E91" i="90" s="1"/>
  <c r="G91" i="90" s="1"/>
  <c r="J91" i="90" s="1"/>
  <c r="E91" i="91" s="1"/>
  <c r="E80" i="89"/>
  <c r="G80" i="89" s="1"/>
  <c r="J80" i="89" s="1"/>
  <c r="E80" i="90" s="1"/>
  <c r="G80" i="90" s="1"/>
  <c r="J80" i="90" s="1"/>
  <c r="E80" i="91" s="1"/>
  <c r="E146" i="89"/>
  <c r="G146" i="89" s="1"/>
  <c r="J146" i="89" s="1"/>
  <c r="E146" i="90" s="1"/>
  <c r="G146" i="90" s="1"/>
  <c r="J146" i="90" s="1"/>
  <c r="E146" i="91" s="1"/>
  <c r="E55" i="88"/>
  <c r="G55" i="88" s="1"/>
  <c r="J55" i="88" s="1"/>
  <c r="E55" i="89" s="1"/>
  <c r="G55" i="89" s="1"/>
  <c r="J55" i="89" s="1"/>
  <c r="E55" i="90" s="1"/>
  <c r="E49" i="88"/>
  <c r="G49" i="88" s="1"/>
  <c r="J49" i="88" s="1"/>
  <c r="E49" i="89" s="1"/>
  <c r="G49" i="89" s="1"/>
  <c r="J49" i="89" s="1"/>
  <c r="E49" i="90" s="1"/>
  <c r="E43" i="88"/>
  <c r="G43" i="88" s="1"/>
  <c r="J43" i="88" s="1"/>
  <c r="E43" i="89" s="1"/>
  <c r="G43" i="89" s="1"/>
  <c r="J43" i="89" s="1"/>
  <c r="E43" i="90" s="1"/>
  <c r="E61" i="89"/>
  <c r="G61" i="89" s="1"/>
  <c r="J61" i="89" s="1"/>
  <c r="E61" i="90" s="1"/>
  <c r="G61" i="90" s="1"/>
  <c r="J61" i="90" s="1"/>
  <c r="E61" i="91" s="1"/>
  <c r="E62" i="89"/>
  <c r="G62" i="89" s="1"/>
  <c r="J62" i="89" s="1"/>
  <c r="E62" i="90" s="1"/>
  <c r="G62" i="90" s="1"/>
  <c r="J62" i="90" s="1"/>
  <c r="E62" i="91" s="1"/>
  <c r="E30" i="88"/>
  <c r="G30" i="88" s="1"/>
  <c r="J30" i="88" s="1"/>
  <c r="E30" i="89" s="1"/>
  <c r="G30" i="89" s="1"/>
  <c r="J30" i="89" s="1"/>
  <c r="E30" i="90" s="1"/>
  <c r="E225" i="89"/>
  <c r="G225" i="89" s="1"/>
  <c r="J225" i="89" s="1"/>
  <c r="E225" i="90" s="1"/>
  <c r="G225" i="90" s="1"/>
  <c r="J225" i="90" s="1"/>
  <c r="E225" i="91" s="1"/>
  <c r="E65" i="89"/>
  <c r="G65" i="89" s="1"/>
  <c r="J65" i="89" s="1"/>
  <c r="E65" i="90" s="1"/>
  <c r="G65" i="90" s="1"/>
  <c r="J65" i="90" s="1"/>
  <c r="E65" i="91" s="1"/>
  <c r="E180" i="89"/>
  <c r="G180" i="89" s="1"/>
  <c r="J180" i="89" s="1"/>
  <c r="E180" i="90" s="1"/>
  <c r="G180" i="90" s="1"/>
  <c r="J180" i="90" s="1"/>
  <c r="E180" i="91" s="1"/>
  <c r="E185" i="89"/>
  <c r="G185" i="89" s="1"/>
  <c r="J185" i="89" s="1"/>
  <c r="E185" i="90" s="1"/>
  <c r="G185" i="90" s="1"/>
  <c r="J185" i="90" s="1"/>
  <c r="E185" i="91" s="1"/>
  <c r="E54" i="88"/>
  <c r="G54" i="88" s="1"/>
  <c r="J54" i="88" s="1"/>
  <c r="E54" i="89" s="1"/>
  <c r="G54" i="89" s="1"/>
  <c r="J54" i="89" s="1"/>
  <c r="E54" i="90" s="1"/>
  <c r="E85" i="89"/>
  <c r="G85" i="89" s="1"/>
  <c r="J85" i="89" s="1"/>
  <c r="E85" i="90" s="1"/>
  <c r="G85" i="90" s="1"/>
  <c r="J85" i="90" s="1"/>
  <c r="E85" i="91" s="1"/>
  <c r="G235" i="88"/>
  <c r="J235" i="88" s="1"/>
  <c r="E235" i="89" s="1"/>
  <c r="E227" i="88"/>
  <c r="G227" i="88" s="1"/>
  <c r="J227" i="88" s="1"/>
  <c r="E227" i="89" s="1"/>
  <c r="G227" i="89" s="1"/>
  <c r="J227" i="89" s="1"/>
  <c r="E227" i="90" s="1"/>
  <c r="E56" i="88"/>
  <c r="G56" i="88" s="1"/>
  <c r="J56" i="88" s="1"/>
  <c r="E56" i="89" s="1"/>
  <c r="G56" i="89" s="1"/>
  <c r="J56" i="89" s="1"/>
  <c r="E56" i="90" s="1"/>
  <c r="E154" i="89"/>
  <c r="G154" i="89" s="1"/>
  <c r="J154" i="89" s="1"/>
  <c r="E154" i="90" s="1"/>
  <c r="G154" i="90" s="1"/>
  <c r="J154" i="90" s="1"/>
  <c r="E154" i="91" s="1"/>
  <c r="E192" i="89"/>
  <c r="G192" i="89" s="1"/>
  <c r="J192" i="89" s="1"/>
  <c r="E192" i="90" s="1"/>
  <c r="G192" i="90" s="1"/>
  <c r="J192" i="90" s="1"/>
  <c r="E192" i="91" s="1"/>
  <c r="E138" i="89"/>
  <c r="G138" i="89" s="1"/>
  <c r="J138" i="89" s="1"/>
  <c r="E138" i="90" s="1"/>
  <c r="G138" i="90" s="1"/>
  <c r="J138" i="90" s="1"/>
  <c r="E138" i="91" s="1"/>
  <c r="E51" i="88"/>
  <c r="G51" i="88" s="1"/>
  <c r="J51" i="88" s="1"/>
  <c r="E51" i="89" s="1"/>
  <c r="G51" i="89" s="1"/>
  <c r="J51" i="89" s="1"/>
  <c r="E51" i="90" s="1"/>
  <c r="E48" i="88"/>
  <c r="G48" i="88" s="1"/>
  <c r="J48" i="88" s="1"/>
  <c r="E48" i="89" s="1"/>
  <c r="G48" i="89" s="1"/>
  <c r="J48" i="89" s="1"/>
  <c r="E48" i="90" s="1"/>
  <c r="E33" i="88"/>
  <c r="G33" i="88" s="1"/>
  <c r="J33" i="88" s="1"/>
  <c r="E33" i="89" s="1"/>
  <c r="G33" i="89" s="1"/>
  <c r="J33" i="89" s="1"/>
  <c r="E33" i="90" s="1"/>
  <c r="E99" i="89"/>
  <c r="G99" i="89" s="1"/>
  <c r="J99" i="89" s="1"/>
  <c r="E99" i="90" s="1"/>
  <c r="G99" i="90" s="1"/>
  <c r="J99" i="90" s="1"/>
  <c r="E99" i="91" s="1"/>
  <c r="E81" i="89"/>
  <c r="G81" i="89" s="1"/>
  <c r="J81" i="89" s="1"/>
  <c r="E81" i="90" s="1"/>
  <c r="G81" i="90" s="1"/>
  <c r="J81" i="90" s="1"/>
  <c r="E81" i="91" s="1"/>
  <c r="E40" i="88"/>
  <c r="G40" i="88" s="1"/>
  <c r="J40" i="88" s="1"/>
  <c r="E40" i="89" s="1"/>
  <c r="G40" i="89" s="1"/>
  <c r="J40" i="89" s="1"/>
  <c r="E40" i="90" s="1"/>
  <c r="E58" i="88"/>
  <c r="G58" i="88" s="1"/>
  <c r="J58" i="88" s="1"/>
  <c r="E58" i="89" s="1"/>
  <c r="G58" i="89" s="1"/>
  <c r="J58" i="89" s="1"/>
  <c r="E58" i="90" s="1"/>
  <c r="E215" i="89"/>
  <c r="G215" i="89" s="1"/>
  <c r="J215" i="89" s="1"/>
  <c r="E215" i="90" s="1"/>
  <c r="G215" i="90" s="1"/>
  <c r="J215" i="90" s="1"/>
  <c r="E215" i="91" s="1"/>
  <c r="E72" i="89"/>
  <c r="G72" i="89" s="1"/>
  <c r="J72" i="89" s="1"/>
  <c r="E72" i="90" s="1"/>
  <c r="G72" i="90" s="1"/>
  <c r="J72" i="90" s="1"/>
  <c r="E72" i="91" s="1"/>
  <c r="E145" i="89"/>
  <c r="G145" i="89" s="1"/>
  <c r="J145" i="89" s="1"/>
  <c r="E145" i="90" s="1"/>
  <c r="G145" i="90" s="1"/>
  <c r="J145" i="90" s="1"/>
  <c r="E145" i="91" s="1"/>
  <c r="E172" i="89"/>
  <c r="G172" i="89" s="1"/>
  <c r="J172" i="89" s="1"/>
  <c r="E172" i="90" s="1"/>
  <c r="G172" i="90" s="1"/>
  <c r="J172" i="90" s="1"/>
  <c r="E172" i="91" s="1"/>
  <c r="E64" i="89"/>
  <c r="G64" i="89" s="1"/>
  <c r="J64" i="89" s="1"/>
  <c r="E64" i="90" s="1"/>
  <c r="G64" i="90" s="1"/>
  <c r="J64" i="90" s="1"/>
  <c r="E64" i="91" s="1"/>
  <c r="E42" i="88"/>
  <c r="G42" i="88" s="1"/>
  <c r="J42" i="88" s="1"/>
  <c r="E42" i="89" s="1"/>
  <c r="G42" i="89" s="1"/>
  <c r="J42" i="89" s="1"/>
  <c r="E42" i="90" s="1"/>
  <c r="E137" i="89"/>
  <c r="G137" i="89" s="1"/>
  <c r="J137" i="89" s="1"/>
  <c r="E137" i="90" s="1"/>
  <c r="G137" i="90" s="1"/>
  <c r="J137" i="90" s="1"/>
  <c r="E137" i="91" s="1"/>
  <c r="E37" i="88"/>
  <c r="G37" i="88" s="1"/>
  <c r="J37" i="88" s="1"/>
  <c r="E37" i="89" s="1"/>
  <c r="G37" i="89" s="1"/>
  <c r="J37" i="89" s="1"/>
  <c r="E37" i="90" s="1"/>
  <c r="E74" i="89"/>
  <c r="G74" i="89" s="1"/>
  <c r="J74" i="89" s="1"/>
  <c r="E74" i="90" s="1"/>
  <c r="G74" i="90" s="1"/>
  <c r="J74" i="90" s="1"/>
  <c r="E74" i="91" s="1"/>
  <c r="E77" i="89"/>
  <c r="G77" i="89" s="1"/>
  <c r="J77" i="89" s="1"/>
  <c r="E77" i="90" s="1"/>
  <c r="G77" i="90" s="1"/>
  <c r="J77" i="90" s="1"/>
  <c r="E77" i="91" s="1"/>
  <c r="E46" i="88"/>
  <c r="G46" i="88" s="1"/>
  <c r="J46" i="88" s="1"/>
  <c r="E46" i="89" s="1"/>
  <c r="G46" i="89" s="1"/>
  <c r="J46" i="89" s="1"/>
  <c r="E46" i="90" s="1"/>
  <c r="E214" i="86"/>
  <c r="G214" i="86" s="1"/>
  <c r="J214" i="86" s="1"/>
  <c r="E214" i="87" s="1"/>
  <c r="G214" i="87" s="1"/>
  <c r="J214" i="87" s="1"/>
  <c r="E214" i="88" s="1"/>
  <c r="E95" i="89"/>
  <c r="G95" i="89" s="1"/>
  <c r="J95" i="89" s="1"/>
  <c r="E95" i="90" s="1"/>
  <c r="G95" i="90" s="1"/>
  <c r="J95" i="90" s="1"/>
  <c r="E95" i="91" s="1"/>
  <c r="E170" i="89"/>
  <c r="G170" i="89" s="1"/>
  <c r="J170" i="89" s="1"/>
  <c r="E170" i="90" s="1"/>
  <c r="G170" i="90" s="1"/>
  <c r="J170" i="90" s="1"/>
  <c r="E170" i="91" s="1"/>
  <c r="E32" i="88"/>
  <c r="G32" i="88" s="1"/>
  <c r="J32" i="88" s="1"/>
  <c r="E32" i="89" s="1"/>
  <c r="G32" i="89" s="1"/>
  <c r="J32" i="89" s="1"/>
  <c r="E32" i="90" s="1"/>
  <c r="E166" i="89"/>
  <c r="G166" i="89" s="1"/>
  <c r="J166" i="89" s="1"/>
  <c r="E166" i="90" s="1"/>
  <c r="G166" i="90" s="1"/>
  <c r="J166" i="90" s="1"/>
  <c r="E166" i="91" s="1"/>
  <c r="E183" i="89"/>
  <c r="G183" i="89" s="1"/>
  <c r="J183" i="89" s="1"/>
  <c r="E183" i="90" s="1"/>
  <c r="G183" i="90" s="1"/>
  <c r="J183" i="90" s="1"/>
  <c r="E183" i="91" s="1"/>
  <c r="E143" i="89"/>
  <c r="G143" i="89" s="1"/>
  <c r="J143" i="89" s="1"/>
  <c r="E143" i="90" s="1"/>
  <c r="G143" i="90" s="1"/>
  <c r="J143" i="90" s="1"/>
  <c r="E143" i="91" s="1"/>
  <c r="E90" i="89"/>
  <c r="G90" i="89" s="1"/>
  <c r="J90" i="89" s="1"/>
  <c r="E90" i="90" s="1"/>
  <c r="G90" i="90" s="1"/>
  <c r="J90" i="90" s="1"/>
  <c r="E90" i="91" s="1"/>
  <c r="E211" i="101"/>
  <c r="G211" i="101" s="1"/>
  <c r="J211" i="101" s="1"/>
  <c r="E182" i="101"/>
  <c r="G182" i="101" s="1"/>
  <c r="J182" i="101" s="1"/>
  <c r="E204" i="101"/>
  <c r="G204" i="101" s="1"/>
  <c r="J204" i="101" s="1"/>
  <c r="E11" i="101"/>
  <c r="G11" i="101" s="1"/>
  <c r="J11" i="101" s="1"/>
  <c r="E59" i="88"/>
  <c r="G59" i="88" s="1"/>
  <c r="J59" i="88" s="1"/>
  <c r="E59" i="89" s="1"/>
  <c r="G59" i="89" s="1"/>
  <c r="J59" i="89" s="1"/>
  <c r="E59" i="90" s="1"/>
  <c r="E27" i="88"/>
  <c r="G27" i="88" s="1"/>
  <c r="J27" i="88" s="1"/>
  <c r="E27" i="89" s="1"/>
  <c r="G27" i="89" s="1"/>
  <c r="J27" i="89" s="1"/>
  <c r="E27" i="90" s="1"/>
  <c r="E121" i="89"/>
  <c r="G121" i="89" s="1"/>
  <c r="J121" i="89" s="1"/>
  <c r="E121" i="90" s="1"/>
  <c r="G121" i="90" s="1"/>
  <c r="J121" i="90" s="1"/>
  <c r="E121" i="91" s="1"/>
  <c r="G236" i="88"/>
  <c r="J236" i="88" s="1"/>
  <c r="E236" i="89" s="1"/>
  <c r="G236" i="89" s="1"/>
  <c r="J236" i="89" s="1"/>
  <c r="E236" i="90" s="1"/>
  <c r="E228" i="88"/>
  <c r="G228" i="88" s="1"/>
  <c r="J228" i="88" s="1"/>
  <c r="E228" i="89" s="1"/>
  <c r="G228" i="89" s="1"/>
  <c r="J228" i="89" s="1"/>
  <c r="E228" i="90" s="1"/>
  <c r="E139" i="89"/>
  <c r="G139" i="89" s="1"/>
  <c r="J139" i="89" s="1"/>
  <c r="E139" i="90" s="1"/>
  <c r="G139" i="90" s="1"/>
  <c r="J139" i="90" s="1"/>
  <c r="E139" i="91" s="1"/>
  <c r="E31" i="88"/>
  <c r="G31" i="88" s="1"/>
  <c r="J31" i="88" s="1"/>
  <c r="E31" i="89" s="1"/>
  <c r="G31" i="89" s="1"/>
  <c r="J31" i="89" s="1"/>
  <c r="E31" i="90" s="1"/>
  <c r="E123" i="89"/>
  <c r="G123" i="89" s="1"/>
  <c r="J123" i="89" s="1"/>
  <c r="E123" i="90" s="1"/>
  <c r="G123" i="90" s="1"/>
  <c r="J123" i="90" s="1"/>
  <c r="E123" i="91" s="1"/>
  <c r="E100" i="89"/>
  <c r="G100" i="89" s="1"/>
  <c r="J100" i="89" s="1"/>
  <c r="E100" i="90" s="1"/>
  <c r="G100" i="90" s="1"/>
  <c r="J100" i="90" s="1"/>
  <c r="E100" i="91" s="1"/>
  <c r="E140" i="89"/>
  <c r="G140" i="89" s="1"/>
  <c r="J140" i="89" s="1"/>
  <c r="E140" i="90" s="1"/>
  <c r="G140" i="90" s="1"/>
  <c r="J140" i="90" s="1"/>
  <c r="E140" i="91" s="1"/>
  <c r="E44" i="88"/>
  <c r="G44" i="88" s="1"/>
  <c r="J44" i="88" s="1"/>
  <c r="E44" i="89" s="1"/>
  <c r="G44" i="89" s="1"/>
  <c r="J44" i="89" s="1"/>
  <c r="E44" i="90" s="1"/>
  <c r="E47" i="88"/>
  <c r="G47" i="88" s="1"/>
  <c r="J47" i="88" s="1"/>
  <c r="E47" i="89" s="1"/>
  <c r="G47" i="89" s="1"/>
  <c r="J47" i="89" s="1"/>
  <c r="E47" i="90" s="1"/>
  <c r="E57" i="88"/>
  <c r="G57" i="88" s="1"/>
  <c r="J57" i="88" s="1"/>
  <c r="E57" i="89" s="1"/>
  <c r="G57" i="89" s="1"/>
  <c r="J57" i="89" s="1"/>
  <c r="E57" i="90" s="1"/>
  <c r="E223" i="89"/>
  <c r="G223" i="89" s="1"/>
  <c r="J223" i="89" s="1"/>
  <c r="E223" i="90" s="1"/>
  <c r="G223" i="90" s="1"/>
  <c r="J223" i="90" s="1"/>
  <c r="E223" i="91" s="1"/>
  <c r="E171" i="89"/>
  <c r="G171" i="89" s="1"/>
  <c r="J171" i="89" s="1"/>
  <c r="E171" i="90" s="1"/>
  <c r="G171" i="90" s="1"/>
  <c r="J171" i="90" s="1"/>
  <c r="E171" i="91" s="1"/>
  <c r="E34" i="88"/>
  <c r="G34" i="88" s="1"/>
  <c r="J34" i="88" s="1"/>
  <c r="E34" i="89" s="1"/>
  <c r="G34" i="89" s="1"/>
  <c r="J34" i="89" s="1"/>
  <c r="E34" i="90" s="1"/>
  <c r="E141" i="89"/>
  <c r="G141" i="89" s="1"/>
  <c r="J141" i="89" s="1"/>
  <c r="E141" i="90" s="1"/>
  <c r="G141" i="90" s="1"/>
  <c r="J141" i="90" s="1"/>
  <c r="E141" i="91" s="1"/>
  <c r="E167" i="89"/>
  <c r="G167" i="89" s="1"/>
  <c r="J167" i="89" s="1"/>
  <c r="E167" i="90" s="1"/>
  <c r="G167" i="90" s="1"/>
  <c r="J167" i="90" s="1"/>
  <c r="E167" i="91" s="1"/>
  <c r="E78" i="89"/>
  <c r="G78" i="89" s="1"/>
  <c r="J78" i="89" s="1"/>
  <c r="E78" i="90" s="1"/>
  <c r="G78" i="90" s="1"/>
  <c r="J78" i="90" s="1"/>
  <c r="E78" i="91" s="1"/>
  <c r="E120" i="89"/>
  <c r="G120" i="89" s="1"/>
  <c r="J120" i="89" s="1"/>
  <c r="E120" i="90" s="1"/>
  <c r="G120" i="90" s="1"/>
  <c r="J120" i="90" s="1"/>
  <c r="E120" i="91" s="1"/>
  <c r="E89" i="89"/>
  <c r="G89" i="89" s="1"/>
  <c r="J89" i="89" s="1"/>
  <c r="E89" i="90" s="1"/>
  <c r="G89" i="90" s="1"/>
  <c r="J89" i="90" s="1"/>
  <c r="E89" i="91" s="1"/>
  <c r="E70" i="97"/>
  <c r="G70" i="97" s="1"/>
  <c r="J70" i="97" s="1"/>
  <c r="E70" i="98" s="1"/>
  <c r="G70" i="98" s="1"/>
  <c r="J70" i="98" s="1"/>
  <c r="E70" i="99" s="1"/>
  <c r="E79" i="89"/>
  <c r="G79" i="89" s="1"/>
  <c r="J79" i="89" s="1"/>
  <c r="E79" i="90" s="1"/>
  <c r="G79" i="90" s="1"/>
  <c r="J79" i="90" s="1"/>
  <c r="E79" i="91" s="1"/>
  <c r="E159" i="89"/>
  <c r="G159" i="89" s="1"/>
  <c r="J159" i="89" s="1"/>
  <c r="E159" i="90" s="1"/>
  <c r="G159" i="90" s="1"/>
  <c r="J159" i="90" s="1"/>
  <c r="E159" i="91" s="1"/>
  <c r="E28" i="88"/>
  <c r="G28" i="88" s="1"/>
  <c r="J28" i="88" s="1"/>
  <c r="E28" i="89" s="1"/>
  <c r="G28" i="89" s="1"/>
  <c r="J28" i="89" s="1"/>
  <c r="E28" i="90" s="1"/>
  <c r="E184" i="89"/>
  <c r="G184" i="89" s="1"/>
  <c r="J184" i="89" s="1"/>
  <c r="E184" i="90" s="1"/>
  <c r="G184" i="90" s="1"/>
  <c r="J184" i="90" s="1"/>
  <c r="E184" i="91" s="1"/>
  <c r="E162" i="89"/>
  <c r="G162" i="89" s="1"/>
  <c r="J162" i="89" s="1"/>
  <c r="E162" i="90" s="1"/>
  <c r="G162" i="90" s="1"/>
  <c r="J162" i="90" s="1"/>
  <c r="E162" i="91" s="1"/>
  <c r="E68" i="89"/>
  <c r="G68" i="89" s="1"/>
  <c r="J68" i="89" s="1"/>
  <c r="E68" i="90" s="1"/>
  <c r="G68" i="90" s="1"/>
  <c r="J68" i="90" s="1"/>
  <c r="E68" i="91" s="1"/>
  <c r="E36" i="88"/>
  <c r="G36" i="88" s="1"/>
  <c r="J36" i="88" s="1"/>
  <c r="E36" i="89" s="1"/>
  <c r="G36" i="89" s="1"/>
  <c r="J36" i="89" s="1"/>
  <c r="E36" i="90" s="1"/>
  <c r="E160" i="89"/>
  <c r="G160" i="89" s="1"/>
  <c r="J160" i="89" s="1"/>
  <c r="E160" i="90" s="1"/>
  <c r="G160" i="90" s="1"/>
  <c r="J160" i="90" s="1"/>
  <c r="E160" i="91" s="1"/>
  <c r="E130" i="89"/>
  <c r="G130" i="89" s="1"/>
  <c r="J130" i="89" s="1"/>
  <c r="E130" i="90" s="1"/>
  <c r="G130" i="90" s="1"/>
  <c r="J130" i="90" s="1"/>
  <c r="E130" i="91" s="1"/>
  <c r="E92" i="89"/>
  <c r="G92" i="89" s="1"/>
  <c r="J92" i="89" s="1"/>
  <c r="E92" i="90" s="1"/>
  <c r="G92" i="90" s="1"/>
  <c r="J92" i="90" s="1"/>
  <c r="E92" i="91" s="1"/>
  <c r="E52" i="88"/>
  <c r="G52" i="88" s="1"/>
  <c r="J52" i="88" s="1"/>
  <c r="E52" i="89" s="1"/>
  <c r="G52" i="89" s="1"/>
  <c r="J52" i="89" s="1"/>
  <c r="E52" i="90" s="1"/>
  <c r="E53" i="88"/>
  <c r="G53" i="88" s="1"/>
  <c r="J53" i="88" s="1"/>
  <c r="E53" i="89" s="1"/>
  <c r="G53" i="89" s="1"/>
  <c r="J53" i="89" s="1"/>
  <c r="E53" i="90" s="1"/>
  <c r="E93" i="89"/>
  <c r="G93" i="89" s="1"/>
  <c r="J93" i="89" s="1"/>
  <c r="E93" i="90" s="1"/>
  <c r="G93" i="90" s="1"/>
  <c r="J93" i="90" s="1"/>
  <c r="E93" i="91" s="1"/>
  <c r="E101" i="89"/>
  <c r="G101" i="89" s="1"/>
  <c r="J101" i="89" s="1"/>
  <c r="E101" i="90" s="1"/>
  <c r="G101" i="90" s="1"/>
  <c r="J101" i="90" s="1"/>
  <c r="E101" i="91" s="1"/>
  <c r="E164" i="89"/>
  <c r="G164" i="89" s="1"/>
  <c r="J164" i="89" s="1"/>
  <c r="E164" i="90" s="1"/>
  <c r="G164" i="90" s="1"/>
  <c r="J164" i="90" s="1"/>
  <c r="E164" i="91" s="1"/>
  <c r="E98" i="89"/>
  <c r="G98" i="89" s="1"/>
  <c r="J98" i="89" s="1"/>
  <c r="E98" i="90" s="1"/>
  <c r="G98" i="90" s="1"/>
  <c r="J98" i="90" s="1"/>
  <c r="E98" i="91" s="1"/>
  <c r="E168" i="89"/>
  <c r="G168" i="89" s="1"/>
  <c r="J168" i="89" s="1"/>
  <c r="E168" i="90" s="1"/>
  <c r="G168" i="90" s="1"/>
  <c r="J168" i="90" s="1"/>
  <c r="E168" i="91" s="1"/>
  <c r="E71" i="97"/>
  <c r="G71" i="97" s="1"/>
  <c r="J71" i="97" s="1"/>
  <c r="E71" i="98" s="1"/>
  <c r="G71" i="98" s="1"/>
  <c r="J71" i="98" s="1"/>
  <c r="E71" i="99" s="1"/>
  <c r="E156" i="101"/>
  <c r="G156" i="101" s="1"/>
  <c r="J156" i="101" s="1"/>
  <c r="E150" i="101"/>
  <c r="G150" i="101" s="1"/>
  <c r="J150" i="101" s="1"/>
  <c r="E202" i="101"/>
  <c r="G202" i="101" s="1"/>
  <c r="J202" i="101" s="1"/>
  <c r="E128" i="101"/>
  <c r="G128" i="101" s="1"/>
  <c r="J128" i="101" s="1"/>
  <c r="E155" i="102"/>
  <c r="G155" i="102" s="1"/>
  <c r="J155" i="102" s="1"/>
  <c r="E155" i="103" s="1"/>
  <c r="G155" i="103" s="1"/>
  <c r="J155" i="103" s="1"/>
  <c r="E155" i="104" s="1"/>
  <c r="G155" i="104" s="1"/>
  <c r="J155" i="104" s="1"/>
  <c r="E155" i="105" s="1"/>
  <c r="G155" i="105" s="1"/>
  <c r="J155" i="105" s="1"/>
  <c r="E181" i="102"/>
  <c r="G181" i="102" s="1"/>
  <c r="J181" i="102" s="1"/>
  <c r="E181" i="103" s="1"/>
  <c r="G181" i="103" s="1"/>
  <c r="J181" i="103" s="1"/>
  <c r="E181" i="104" s="1"/>
  <c r="G181" i="104" s="1"/>
  <c r="J181" i="104" s="1"/>
  <c r="E181" i="105" s="1"/>
  <c r="G181" i="105" s="1"/>
  <c r="J181" i="105" s="1"/>
  <c r="G237" i="107"/>
  <c r="J237" i="107" s="1"/>
  <c r="G177" i="105"/>
  <c r="J177" i="105" s="1"/>
  <c r="G86" i="89"/>
  <c r="J86" i="89" s="1"/>
  <c r="E86" i="90" s="1"/>
  <c r="G230" i="89"/>
  <c r="J230" i="89" s="1"/>
  <c r="E230" i="90" s="1"/>
  <c r="G238" i="89"/>
  <c r="J238" i="89" s="1"/>
  <c r="E238" i="90" s="1"/>
  <c r="G229" i="107"/>
  <c r="J229" i="107" s="1"/>
  <c r="G234" i="87"/>
  <c r="J234" i="87" s="1"/>
  <c r="E234" i="88" s="1"/>
  <c r="G242" i="88"/>
  <c r="J242" i="88" s="1"/>
  <c r="E242" i="89" s="1"/>
  <c r="G235" i="89"/>
  <c r="J235" i="89" s="1"/>
  <c r="E235" i="90" s="1"/>
  <c r="G232" i="97"/>
  <c r="J232" i="97" s="1"/>
  <c r="E232" i="98" s="1"/>
  <c r="G241" i="97"/>
  <c r="J241" i="97" s="1"/>
  <c r="E241" i="98" s="1"/>
  <c r="G240" i="97"/>
  <c r="J240" i="97" s="1"/>
  <c r="E240" i="98" s="1"/>
  <c r="G231" i="102"/>
  <c r="J231" i="102" s="1"/>
  <c r="E231" i="103" s="1"/>
  <c r="G239" i="102"/>
  <c r="J239" i="102" s="1"/>
  <c r="E239" i="103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111" i="88"/>
  <c r="J111" i="88" s="1"/>
  <c r="G116" i="88"/>
  <c r="J116" i="88" s="1"/>
  <c r="G115" i="88"/>
  <c r="J115" i="88" s="1"/>
  <c r="G38" i="88"/>
  <c r="J38" i="88" s="1"/>
  <c r="G165" i="88"/>
  <c r="J165" i="88" s="1"/>
  <c r="G107" i="88"/>
  <c r="J107" i="88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134" i="85"/>
  <c r="J134" i="85" s="1"/>
  <c r="E134" i="86" s="1"/>
  <c r="G131" i="85"/>
  <c r="J131" i="85" s="1"/>
  <c r="E131" i="86" s="1"/>
  <c r="G82" i="87"/>
  <c r="J82" i="87" s="1"/>
  <c r="E82" i="88" s="1"/>
  <c r="G224" i="90"/>
  <c r="J224" i="90" s="1"/>
  <c r="E224" i="91" s="1"/>
  <c r="G97" i="91"/>
  <c r="J97" i="91" s="1"/>
  <c r="E97" i="92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E186" i="90" s="1"/>
  <c r="J267" i="89"/>
  <c r="G104" i="89"/>
  <c r="J104" i="89" s="1"/>
  <c r="E104" i="90" s="1"/>
  <c r="G233" i="89"/>
  <c r="J233" i="89" s="1"/>
  <c r="E233" i="90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28" i="102" l="1"/>
  <c r="G128" i="102" s="1"/>
  <c r="J128" i="102" s="1"/>
  <c r="E128" i="103" s="1"/>
  <c r="G128" i="103" s="1"/>
  <c r="J128" i="103" s="1"/>
  <c r="E128" i="104" s="1"/>
  <c r="G128" i="104" s="1"/>
  <c r="J128" i="104" s="1"/>
  <c r="E128" i="105" s="1"/>
  <c r="G128" i="105" s="1"/>
  <c r="J128" i="105" s="1"/>
  <c r="E193" i="106"/>
  <c r="G193" i="106" s="1"/>
  <c r="J193" i="106" s="1"/>
  <c r="E156" i="102"/>
  <c r="G156" i="102" s="1"/>
  <c r="J156" i="102" s="1"/>
  <c r="E156" i="103" s="1"/>
  <c r="G156" i="103" s="1"/>
  <c r="J156" i="103" s="1"/>
  <c r="E156" i="104" s="1"/>
  <c r="G156" i="104" s="1"/>
  <c r="J156" i="104" s="1"/>
  <c r="E156" i="105" s="1"/>
  <c r="G156" i="105" s="1"/>
  <c r="J156" i="105" s="1"/>
  <c r="E181" i="106"/>
  <c r="G181" i="106" s="1"/>
  <c r="J181" i="106" s="1"/>
  <c r="E182" i="102"/>
  <c r="G182" i="102" s="1"/>
  <c r="J182" i="102" s="1"/>
  <c r="E182" i="103" s="1"/>
  <c r="G182" i="103" s="1"/>
  <c r="J182" i="103" s="1"/>
  <c r="E182" i="104" s="1"/>
  <c r="G182" i="104" s="1"/>
  <c r="J182" i="104" s="1"/>
  <c r="E182" i="105" s="1"/>
  <c r="G182" i="105" s="1"/>
  <c r="J182" i="105" s="1"/>
  <c r="E153" i="106"/>
  <c r="G153" i="106" s="1"/>
  <c r="J153" i="106" s="1"/>
  <c r="E203" i="102"/>
  <c r="G203" i="102" s="1"/>
  <c r="J203" i="102" s="1"/>
  <c r="E203" i="103" s="1"/>
  <c r="G203" i="103" s="1"/>
  <c r="J203" i="103" s="1"/>
  <c r="E203" i="104" s="1"/>
  <c r="G203" i="104" s="1"/>
  <c r="J203" i="104" s="1"/>
  <c r="E203" i="105" s="1"/>
  <c r="G203" i="105" s="1"/>
  <c r="J203" i="105" s="1"/>
  <c r="E148" i="106"/>
  <c r="G148" i="106" s="1"/>
  <c r="J148" i="106" s="1"/>
  <c r="E155" i="106"/>
  <c r="G155" i="106" s="1"/>
  <c r="J155" i="106" s="1"/>
  <c r="E211" i="102"/>
  <c r="G211" i="102" s="1"/>
  <c r="J211" i="102" s="1"/>
  <c r="E211" i="103" s="1"/>
  <c r="G211" i="103" s="1"/>
  <c r="J211" i="103" s="1"/>
  <c r="E211" i="104" s="1"/>
  <c r="G211" i="104" s="1"/>
  <c r="J211" i="104" s="1"/>
  <c r="E211" i="105" s="1"/>
  <c r="G211" i="105" s="1"/>
  <c r="J211" i="105" s="1"/>
  <c r="E83" i="106"/>
  <c r="G83" i="106" s="1"/>
  <c r="J83" i="106" s="1"/>
  <c r="E209" i="102"/>
  <c r="G209" i="102" s="1"/>
  <c r="J209" i="102" s="1"/>
  <c r="E209" i="103" s="1"/>
  <c r="G209" i="103" s="1"/>
  <c r="J209" i="103" s="1"/>
  <c r="E151" i="106"/>
  <c r="G151" i="106" s="1"/>
  <c r="J151" i="106" s="1"/>
  <c r="E84" i="106"/>
  <c r="G84" i="106" s="1"/>
  <c r="J84" i="106" s="1"/>
  <c r="E10" i="102"/>
  <c r="G10" i="102" s="1"/>
  <c r="J10" i="102" s="1"/>
  <c r="E10" i="103" s="1"/>
  <c r="G10" i="103" s="1"/>
  <c r="J10" i="103" s="1"/>
  <c r="E10" i="104" s="1"/>
  <c r="G10" i="104" s="1"/>
  <c r="J10" i="104" s="1"/>
  <c r="E10" i="105" s="1"/>
  <c r="G10" i="105" s="1"/>
  <c r="J10" i="105" s="1"/>
  <c r="E126" i="106"/>
  <c r="G126" i="106" s="1"/>
  <c r="J126" i="106" s="1"/>
  <c r="E195" i="102"/>
  <c r="G195" i="102" s="1"/>
  <c r="J195" i="102" s="1"/>
  <c r="E195" i="103" s="1"/>
  <c r="G195" i="103" s="1"/>
  <c r="J195" i="103" s="1"/>
  <c r="E195" i="104" s="1"/>
  <c r="G195" i="104" s="1"/>
  <c r="J195" i="104" s="1"/>
  <c r="E195" i="105" s="1"/>
  <c r="G195" i="105" s="1"/>
  <c r="J195" i="105" s="1"/>
  <c r="E147" i="102"/>
  <c r="G147" i="102" s="1"/>
  <c r="J147" i="102" s="1"/>
  <c r="E147" i="103" s="1"/>
  <c r="G147" i="103" s="1"/>
  <c r="J147" i="103" s="1"/>
  <c r="E147" i="104" s="1"/>
  <c r="G147" i="104" s="1"/>
  <c r="J147" i="104" s="1"/>
  <c r="E147" i="105" s="1"/>
  <c r="G147" i="105" s="1"/>
  <c r="J147" i="105" s="1"/>
  <c r="E202" i="102"/>
  <c r="G202" i="102" s="1"/>
  <c r="J202" i="102" s="1"/>
  <c r="E202" i="103" s="1"/>
  <c r="G202" i="103" s="1"/>
  <c r="J202" i="103" s="1"/>
  <c r="E202" i="104" s="1"/>
  <c r="G202" i="104" s="1"/>
  <c r="J202" i="104" s="1"/>
  <c r="E202" i="105" s="1"/>
  <c r="G202" i="105" s="1"/>
  <c r="J202" i="105" s="1"/>
  <c r="E150" i="102"/>
  <c r="G150" i="102" s="1"/>
  <c r="J150" i="102" s="1"/>
  <c r="E150" i="103" s="1"/>
  <c r="G150" i="103" s="1"/>
  <c r="J150" i="103" s="1"/>
  <c r="E150" i="104" s="1"/>
  <c r="G150" i="104" s="1"/>
  <c r="J150" i="104" s="1"/>
  <c r="E150" i="105" s="1"/>
  <c r="G150" i="105" s="1"/>
  <c r="J150" i="105" s="1"/>
  <c r="E127" i="106"/>
  <c r="G127" i="106" s="1"/>
  <c r="J127" i="106" s="1"/>
  <c r="E152" i="106"/>
  <c r="G152" i="106" s="1"/>
  <c r="J152" i="106" s="1"/>
  <c r="E213" i="106"/>
  <c r="G213" i="106" s="1"/>
  <c r="J213" i="106" s="1"/>
  <c r="E113" i="103"/>
  <c r="G113" i="103" s="1"/>
  <c r="J113" i="103" s="1"/>
  <c r="E113" i="104" s="1"/>
  <c r="G113" i="104" s="1"/>
  <c r="J113" i="104" s="1"/>
  <c r="E113" i="105" s="1"/>
  <c r="G113" i="105" s="1"/>
  <c r="J113" i="105" s="1"/>
  <c r="E226" i="106"/>
  <c r="G226" i="106" s="1"/>
  <c r="J226" i="106" s="1"/>
  <c r="E197" i="102"/>
  <c r="G197" i="102" s="1"/>
  <c r="J197" i="102" s="1"/>
  <c r="E197" i="103" s="1"/>
  <c r="G197" i="103" s="1"/>
  <c r="J197" i="103" s="1"/>
  <c r="E197" i="104" s="1"/>
  <c r="G197" i="104" s="1"/>
  <c r="J197" i="104" s="1"/>
  <c r="E197" i="105" s="1"/>
  <c r="G197" i="105" s="1"/>
  <c r="J197" i="105" s="1"/>
  <c r="E208" i="106"/>
  <c r="G208" i="106" s="1"/>
  <c r="J208" i="106" s="1"/>
  <c r="E9" i="102"/>
  <c r="G9" i="102" s="1"/>
  <c r="J9" i="102" s="1"/>
  <c r="E9" i="103" s="1"/>
  <c r="G9" i="103" s="1"/>
  <c r="J9" i="103" s="1"/>
  <c r="E9" i="104" s="1"/>
  <c r="G9" i="104" s="1"/>
  <c r="J9" i="104" s="1"/>
  <c r="E9" i="105" s="1"/>
  <c r="G9" i="105" s="1"/>
  <c r="J9" i="105" s="1"/>
  <c r="E11" i="102"/>
  <c r="G11" i="102" s="1"/>
  <c r="J11" i="102" s="1"/>
  <c r="E11" i="103" s="1"/>
  <c r="G11" i="103" s="1"/>
  <c r="J11" i="103" s="1"/>
  <c r="E11" i="104" s="1"/>
  <c r="G11" i="104" s="1"/>
  <c r="J11" i="104" s="1"/>
  <c r="E194" i="106"/>
  <c r="G194" i="106" s="1"/>
  <c r="J194" i="106" s="1"/>
  <c r="E157" i="102"/>
  <c r="G157" i="102" s="1"/>
  <c r="J157" i="102" s="1"/>
  <c r="E157" i="103" s="1"/>
  <c r="G157" i="103" s="1"/>
  <c r="J157" i="103" s="1"/>
  <c r="E157" i="104" s="1"/>
  <c r="G157" i="104" s="1"/>
  <c r="J157" i="104" s="1"/>
  <c r="E157" i="105" s="1"/>
  <c r="G157" i="105" s="1"/>
  <c r="J157" i="105" s="1"/>
  <c r="E212" i="102"/>
  <c r="G212" i="102" s="1"/>
  <c r="J212" i="102" s="1"/>
  <c r="E212" i="103" s="1"/>
  <c r="G212" i="103" s="1"/>
  <c r="J212" i="103" s="1"/>
  <c r="E212" i="104" s="1"/>
  <c r="G212" i="104" s="1"/>
  <c r="J212" i="104" s="1"/>
  <c r="E212" i="105" s="1"/>
  <c r="G212" i="105" s="1"/>
  <c r="J212" i="105" s="1"/>
  <c r="E210" i="102"/>
  <c r="G210" i="102" s="1"/>
  <c r="J210" i="102" s="1"/>
  <c r="E210" i="103" s="1"/>
  <c r="G210" i="103" s="1"/>
  <c r="J210" i="103" s="1"/>
  <c r="E210" i="104" s="1"/>
  <c r="G210" i="104" s="1"/>
  <c r="J210" i="104" s="1"/>
  <c r="E210" i="105" s="1"/>
  <c r="G210" i="105" s="1"/>
  <c r="J210" i="105" s="1"/>
  <c r="E198" i="102"/>
  <c r="G198" i="102" s="1"/>
  <c r="J198" i="102" s="1"/>
  <c r="E198" i="103" s="1"/>
  <c r="G198" i="103" s="1"/>
  <c r="J198" i="103" s="1"/>
  <c r="E198" i="104" s="1"/>
  <c r="G198" i="104" s="1"/>
  <c r="J198" i="104" s="1"/>
  <c r="E198" i="105" s="1"/>
  <c r="G198" i="105" s="1"/>
  <c r="J198" i="105" s="1"/>
  <c r="E149" i="102"/>
  <c r="G149" i="102" s="1"/>
  <c r="J149" i="102" s="1"/>
  <c r="E149" i="103" s="1"/>
  <c r="G149" i="103" s="1"/>
  <c r="J149" i="103" s="1"/>
  <c r="E149" i="104" s="1"/>
  <c r="G149" i="104" s="1"/>
  <c r="J149" i="104" s="1"/>
  <c r="E149" i="105" s="1"/>
  <c r="G149" i="105" s="1"/>
  <c r="J149" i="105" s="1"/>
  <c r="E125" i="106"/>
  <c r="G125" i="106" s="1"/>
  <c r="J125" i="106" s="1"/>
  <c r="E204" i="102"/>
  <c r="G204" i="102" s="1"/>
  <c r="J204" i="102" s="1"/>
  <c r="E204" i="103" s="1"/>
  <c r="G204" i="103" s="1"/>
  <c r="J204" i="103" s="1"/>
  <c r="E204" i="104" s="1"/>
  <c r="G204" i="104" s="1"/>
  <c r="J204" i="104" s="1"/>
  <c r="E204" i="105" s="1"/>
  <c r="G204" i="105" s="1"/>
  <c r="J204" i="105" s="1"/>
  <c r="E206" i="106"/>
  <c r="G206" i="106" s="1"/>
  <c r="J206" i="106" s="1"/>
  <c r="E39" i="102"/>
  <c r="G39" i="102" s="1"/>
  <c r="J39" i="102" s="1"/>
  <c r="E39" i="103" s="1"/>
  <c r="G39" i="103" s="1"/>
  <c r="J39" i="103" s="1"/>
  <c r="E39" i="104" s="1"/>
  <c r="G39" i="104" s="1"/>
  <c r="J39" i="104" s="1"/>
  <c r="E39" i="105" s="1"/>
  <c r="G39" i="105" s="1"/>
  <c r="J39" i="105" s="1"/>
  <c r="E196" i="102"/>
  <c r="G196" i="102" s="1"/>
  <c r="J196" i="102" s="1"/>
  <c r="E196" i="103" s="1"/>
  <c r="G196" i="103" s="1"/>
  <c r="J196" i="103" s="1"/>
  <c r="E196" i="104" s="1"/>
  <c r="G196" i="104" s="1"/>
  <c r="J196" i="104" s="1"/>
  <c r="E196" i="105" s="1"/>
  <c r="G196" i="105" s="1"/>
  <c r="J196" i="105" s="1"/>
  <c r="E205" i="106"/>
  <c r="G205" i="106" s="1"/>
  <c r="J205" i="106" s="1"/>
  <c r="G177" i="106"/>
  <c r="J177" i="106" s="1"/>
  <c r="E177" i="106"/>
  <c r="G88" i="88"/>
  <c r="J88" i="88" s="1"/>
  <c r="E88" i="89" s="1"/>
  <c r="E87" i="88"/>
  <c r="G87" i="88" s="1"/>
  <c r="J87" i="88" s="1"/>
  <c r="E112" i="89"/>
  <c r="G112" i="89" s="1"/>
  <c r="J112" i="89" s="1"/>
  <c r="E112" i="90" s="1"/>
  <c r="G112" i="90" s="1"/>
  <c r="J112" i="90" s="1"/>
  <c r="E110" i="89"/>
  <c r="G110" i="89" s="1"/>
  <c r="J110" i="89" s="1"/>
  <c r="E110" i="90" s="1"/>
  <c r="G110" i="90" s="1"/>
  <c r="J110" i="90" s="1"/>
  <c r="E38" i="89"/>
  <c r="G38" i="89" s="1"/>
  <c r="J38" i="89" s="1"/>
  <c r="E38" i="90" s="1"/>
  <c r="G38" i="90" s="1"/>
  <c r="J38" i="90" s="1"/>
  <c r="E38" i="91" s="1"/>
  <c r="E122" i="89"/>
  <c r="G122" i="89" s="1"/>
  <c r="J122" i="89" s="1"/>
  <c r="E122" i="90" s="1"/>
  <c r="G122" i="90" s="1"/>
  <c r="J122" i="90" s="1"/>
  <c r="E122" i="91" s="1"/>
  <c r="E115" i="89"/>
  <c r="G115" i="89" s="1"/>
  <c r="J115" i="89" s="1"/>
  <c r="E115" i="90" s="1"/>
  <c r="G115" i="90" s="1"/>
  <c r="J115" i="90" s="1"/>
  <c r="E221" i="89"/>
  <c r="G221" i="89" s="1"/>
  <c r="J221" i="89" s="1"/>
  <c r="E221" i="90" s="1"/>
  <c r="G221" i="90" s="1"/>
  <c r="J221" i="90" s="1"/>
  <c r="E221" i="91" s="1"/>
  <c r="E96" i="89"/>
  <c r="G96" i="89" s="1"/>
  <c r="J96" i="89" s="1"/>
  <c r="E96" i="90" s="1"/>
  <c r="G96" i="90" s="1"/>
  <c r="J96" i="90" s="1"/>
  <c r="E96" i="91" s="1"/>
  <c r="E117" i="89"/>
  <c r="G117" i="89" s="1"/>
  <c r="J117" i="89" s="1"/>
  <c r="E117" i="90" s="1"/>
  <c r="G117" i="90" s="1"/>
  <c r="J117" i="90" s="1"/>
  <c r="E161" i="89"/>
  <c r="G161" i="89" s="1"/>
  <c r="J161" i="89" s="1"/>
  <c r="E161" i="90" s="1"/>
  <c r="G161" i="90" s="1"/>
  <c r="J161" i="90" s="1"/>
  <c r="E161" i="91" s="1"/>
  <c r="E119" i="89"/>
  <c r="G119" i="89" s="1"/>
  <c r="J119" i="89" s="1"/>
  <c r="E119" i="90" s="1"/>
  <c r="G119" i="90" s="1"/>
  <c r="J119" i="90" s="1"/>
  <c r="E119" i="91" s="1"/>
  <c r="G116" i="89"/>
  <c r="J116" i="89" s="1"/>
  <c r="E116" i="90" s="1"/>
  <c r="G116" i="90" s="1"/>
  <c r="J116" i="90" s="1"/>
  <c r="E116" i="89"/>
  <c r="E165" i="89"/>
  <c r="G165" i="89" s="1"/>
  <c r="J165" i="89" s="1"/>
  <c r="E165" i="90" s="1"/>
  <c r="G165" i="90" s="1"/>
  <c r="J165" i="90" s="1"/>
  <c r="E165" i="91" s="1"/>
  <c r="E108" i="89"/>
  <c r="G108" i="89" s="1"/>
  <c r="J108" i="89" s="1"/>
  <c r="E108" i="90" s="1"/>
  <c r="G108" i="90" s="1"/>
  <c r="J108" i="90" s="1"/>
  <c r="E107" i="89"/>
  <c r="G107" i="89" s="1"/>
  <c r="J107" i="89" s="1"/>
  <c r="G111" i="89"/>
  <c r="J111" i="89" s="1"/>
  <c r="E111" i="90" s="1"/>
  <c r="G111" i="90" s="1"/>
  <c r="J111" i="90" s="1"/>
  <c r="E111" i="89"/>
  <c r="G86" i="90"/>
  <c r="J86" i="90" s="1"/>
  <c r="E86" i="91" s="1"/>
  <c r="G228" i="90"/>
  <c r="J228" i="90" s="1"/>
  <c r="E228" i="91" s="1"/>
  <c r="G236" i="90"/>
  <c r="J236" i="90" s="1"/>
  <c r="E236" i="91" s="1"/>
  <c r="G234" i="88"/>
  <c r="J234" i="88" s="1"/>
  <c r="E234" i="89" s="1"/>
  <c r="G242" i="89"/>
  <c r="J242" i="89" s="1"/>
  <c r="E242" i="90" s="1"/>
  <c r="G240" i="98"/>
  <c r="J240" i="98" s="1"/>
  <c r="E240" i="99" s="1"/>
  <c r="G241" i="98"/>
  <c r="J241" i="98" s="1"/>
  <c r="E241" i="99" s="1"/>
  <c r="G232" i="98"/>
  <c r="J232" i="98" s="1"/>
  <c r="E232" i="99" s="1"/>
  <c r="G231" i="103"/>
  <c r="J231" i="103" s="1"/>
  <c r="E231" i="104" s="1"/>
  <c r="G239" i="103"/>
  <c r="J239" i="103" s="1"/>
  <c r="E239" i="104" s="1"/>
  <c r="G227" i="90"/>
  <c r="J227" i="90" s="1"/>
  <c r="E227" i="91" s="1"/>
  <c r="G235" i="90"/>
  <c r="J235" i="90" s="1"/>
  <c r="E235" i="91" s="1"/>
  <c r="G230" i="90"/>
  <c r="J230" i="90" s="1"/>
  <c r="E230" i="91" s="1"/>
  <c r="G238" i="90"/>
  <c r="J238" i="90" s="1"/>
  <c r="E238" i="91" s="1"/>
  <c r="G268" i="88"/>
  <c r="J268" i="88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70" i="99"/>
  <c r="J70" i="99" s="1"/>
  <c r="G71" i="99"/>
  <c r="J71" i="99" s="1"/>
  <c r="G26" i="91"/>
  <c r="J26" i="91" s="1"/>
  <c r="E26" i="92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E90" i="92" s="1"/>
  <c r="G17" i="86"/>
  <c r="J17" i="86" s="1"/>
  <c r="G74" i="91"/>
  <c r="J74" i="91" s="1"/>
  <c r="G14" i="86"/>
  <c r="J14" i="86" s="1"/>
  <c r="G7" i="86"/>
  <c r="J7" i="86" s="1"/>
  <c r="G214" i="88"/>
  <c r="J214" i="88" s="1"/>
  <c r="G82" i="88"/>
  <c r="J82" i="88" s="1"/>
  <c r="E82" i="89" s="1"/>
  <c r="G131" i="86"/>
  <c r="J131" i="86" s="1"/>
  <c r="E131" i="87" s="1"/>
  <c r="G134" i="86"/>
  <c r="J134" i="86" s="1"/>
  <c r="E134" i="87" s="1"/>
  <c r="G215" i="91"/>
  <c r="J215" i="91" s="1"/>
  <c r="E215" i="92" s="1"/>
  <c r="G31" i="90"/>
  <c r="J31" i="90" s="1"/>
  <c r="E31" i="91" s="1"/>
  <c r="G28" i="90"/>
  <c r="J28" i="90" s="1"/>
  <c r="E28" i="91" s="1"/>
  <c r="G32" i="90"/>
  <c r="J32" i="90" s="1"/>
  <c r="E32" i="91" s="1"/>
  <c r="G68" i="91"/>
  <c r="J68" i="91" s="1"/>
  <c r="E68" i="92" s="1"/>
  <c r="G183" i="91"/>
  <c r="J183" i="91" s="1"/>
  <c r="E183" i="92" s="1"/>
  <c r="G36" i="90"/>
  <c r="J36" i="90" s="1"/>
  <c r="E36" i="91" s="1"/>
  <c r="G106" i="91"/>
  <c r="J106" i="91" s="1"/>
  <c r="E106" i="92" s="1"/>
  <c r="G158" i="91"/>
  <c r="J158" i="91" s="1"/>
  <c r="E158" i="92" s="1"/>
  <c r="G121" i="91"/>
  <c r="J121" i="91" s="1"/>
  <c r="E121" i="92" s="1"/>
  <c r="G167" i="91"/>
  <c r="J167" i="91" s="1"/>
  <c r="E167" i="92" s="1"/>
  <c r="G85" i="91"/>
  <c r="J85" i="91" s="1"/>
  <c r="E85" i="92" s="1"/>
  <c r="G93" i="91"/>
  <c r="J93" i="91" s="1"/>
  <c r="E93" i="92" s="1"/>
  <c r="G69" i="91"/>
  <c r="J69" i="91" s="1"/>
  <c r="E69" i="92" s="1"/>
  <c r="G166" i="91"/>
  <c r="J166" i="91" s="1"/>
  <c r="E166" i="92" s="1"/>
  <c r="G139" i="91"/>
  <c r="J139" i="91" s="1"/>
  <c r="E139" i="92" s="1"/>
  <c r="G30" i="90"/>
  <c r="J30" i="90" s="1"/>
  <c r="E30" i="91" s="1"/>
  <c r="G49" i="90"/>
  <c r="J49" i="90" s="1"/>
  <c r="E49" i="91" s="1"/>
  <c r="G62" i="91"/>
  <c r="J62" i="91" s="1"/>
  <c r="E62" i="92" s="1"/>
  <c r="G170" i="91"/>
  <c r="J170" i="91" s="1"/>
  <c r="E170" i="92" s="1"/>
  <c r="G118" i="91"/>
  <c r="J118" i="91" s="1"/>
  <c r="E118" i="92" s="1"/>
  <c r="G50" i="90"/>
  <c r="J50" i="90" s="1"/>
  <c r="E50" i="91" s="1"/>
  <c r="G57" i="90"/>
  <c r="J57" i="90" s="1"/>
  <c r="E57" i="91" s="1"/>
  <c r="G160" i="91"/>
  <c r="J160" i="91" s="1"/>
  <c r="E160" i="92" s="1"/>
  <c r="G159" i="91"/>
  <c r="J159" i="91" s="1"/>
  <c r="E159" i="92" s="1"/>
  <c r="G225" i="91"/>
  <c r="J225" i="91" s="1"/>
  <c r="E225" i="92" s="1"/>
  <c r="G72" i="91"/>
  <c r="J72" i="91" s="1"/>
  <c r="E72" i="92" s="1"/>
  <c r="G142" i="91"/>
  <c r="J142" i="91" s="1"/>
  <c r="E142" i="92" s="1"/>
  <c r="G144" i="91"/>
  <c r="J144" i="91" s="1"/>
  <c r="E144" i="92" s="1"/>
  <c r="G37" i="90"/>
  <c r="J37" i="90" s="1"/>
  <c r="E37" i="91" s="1"/>
  <c r="G123" i="91"/>
  <c r="J123" i="91" s="1"/>
  <c r="E123" i="92" s="1"/>
  <c r="G192" i="91"/>
  <c r="J192" i="91" s="1"/>
  <c r="E192" i="92" s="1"/>
  <c r="G180" i="91"/>
  <c r="J180" i="91" s="1"/>
  <c r="E180" i="92" s="1"/>
  <c r="G66" i="91"/>
  <c r="J66" i="91" s="1"/>
  <c r="E66" i="92" s="1"/>
  <c r="G44" i="90"/>
  <c r="J44" i="90" s="1"/>
  <c r="E44" i="91" s="1"/>
  <c r="G56" i="90"/>
  <c r="J56" i="90" s="1"/>
  <c r="E56" i="91" s="1"/>
  <c r="G99" i="91"/>
  <c r="J99" i="91" s="1"/>
  <c r="E99" i="92" s="1"/>
  <c r="G47" i="90"/>
  <c r="J47" i="90" s="1"/>
  <c r="E47" i="91" s="1"/>
  <c r="G89" i="91"/>
  <c r="J89" i="91" s="1"/>
  <c r="E89" i="92" s="1"/>
  <c r="G162" i="91"/>
  <c r="J162" i="91" s="1"/>
  <c r="E162" i="92" s="1"/>
  <c r="G53" i="90"/>
  <c r="J53" i="90" s="1"/>
  <c r="E53" i="91" s="1"/>
  <c r="G81" i="91"/>
  <c r="J81" i="91" s="1"/>
  <c r="E81" i="92" s="1"/>
  <c r="G130" i="91"/>
  <c r="J130" i="91" s="1"/>
  <c r="E130" i="92" s="1"/>
  <c r="G98" i="91"/>
  <c r="J98" i="91" s="1"/>
  <c r="E98" i="92" s="1"/>
  <c r="G79" i="91"/>
  <c r="J79" i="91" s="1"/>
  <c r="E79" i="92" s="1"/>
  <c r="G43" i="90"/>
  <c r="J43" i="90" s="1"/>
  <c r="E43" i="91" s="1"/>
  <c r="G171" i="91"/>
  <c r="J171" i="91" s="1"/>
  <c r="E171" i="92" s="1"/>
  <c r="G29" i="90"/>
  <c r="J29" i="90" s="1"/>
  <c r="E29" i="91" s="1"/>
  <c r="G34" i="90"/>
  <c r="J34" i="90" s="1"/>
  <c r="E34" i="91" s="1"/>
  <c r="G168" i="91"/>
  <c r="J168" i="91" s="1"/>
  <c r="E168" i="92" s="1"/>
  <c r="G54" i="90"/>
  <c r="J54" i="90" s="1"/>
  <c r="E54" i="91" s="1"/>
  <c r="G137" i="91"/>
  <c r="J137" i="91" s="1"/>
  <c r="E137" i="92" s="1"/>
  <c r="G224" i="91"/>
  <c r="J224" i="91" s="1"/>
  <c r="E224" i="92" s="1"/>
  <c r="G65" i="91"/>
  <c r="J65" i="91" s="1"/>
  <c r="E65" i="92" s="1"/>
  <c r="G138" i="91"/>
  <c r="J138" i="91" s="1"/>
  <c r="E138" i="92" s="1"/>
  <c r="G64" i="91"/>
  <c r="J64" i="91" s="1"/>
  <c r="E64" i="92" s="1"/>
  <c r="G92" i="91"/>
  <c r="J92" i="91" s="1"/>
  <c r="E92" i="92" s="1"/>
  <c r="G141" i="91"/>
  <c r="J141" i="91" s="1"/>
  <c r="E141" i="92" s="1"/>
  <c r="G145" i="91"/>
  <c r="J145" i="91" s="1"/>
  <c r="E145" i="92" s="1"/>
  <c r="G164" i="91"/>
  <c r="J164" i="91" s="1"/>
  <c r="E164" i="92" s="1"/>
  <c r="G120" i="91"/>
  <c r="J120" i="91" s="1"/>
  <c r="E120" i="92" s="1"/>
  <c r="G184" i="91"/>
  <c r="J184" i="91" s="1"/>
  <c r="E184" i="92" s="1"/>
  <c r="G52" i="90"/>
  <c r="J52" i="90" s="1"/>
  <c r="E52" i="91" s="1"/>
  <c r="G51" i="90"/>
  <c r="J51" i="90" s="1"/>
  <c r="E51" i="91" s="1"/>
  <c r="G179" i="91"/>
  <c r="J179" i="91" s="1"/>
  <c r="E179" i="92" s="1"/>
  <c r="G46" i="90"/>
  <c r="J46" i="90" s="1"/>
  <c r="E46" i="91" s="1"/>
  <c r="G42" i="90"/>
  <c r="J42" i="90" s="1"/>
  <c r="E42" i="91" s="1"/>
  <c r="G163" i="91"/>
  <c r="J163" i="91" s="1"/>
  <c r="E163" i="92" s="1"/>
  <c r="G80" i="91"/>
  <c r="J80" i="91" s="1"/>
  <c r="E80" i="92" s="1"/>
  <c r="G55" i="90"/>
  <c r="J55" i="90" s="1"/>
  <c r="E55" i="91" s="1"/>
  <c r="G100" i="91"/>
  <c r="J100" i="91" s="1"/>
  <c r="E100" i="92" s="1"/>
  <c r="G140" i="91"/>
  <c r="J140" i="91" s="1"/>
  <c r="E140" i="92" s="1"/>
  <c r="G220" i="91"/>
  <c r="J220" i="91" s="1"/>
  <c r="E220" i="92" s="1"/>
  <c r="G48" i="90"/>
  <c r="J48" i="90" s="1"/>
  <c r="E48" i="91" s="1"/>
  <c r="G101" i="91"/>
  <c r="J101" i="91" s="1"/>
  <c r="E101" i="92" s="1"/>
  <c r="G97" i="92"/>
  <c r="J97" i="92" s="1"/>
  <c r="E97" i="93" s="1"/>
  <c r="G172" i="91"/>
  <c r="J172" i="91" s="1"/>
  <c r="E172" i="92" s="1"/>
  <c r="G95" i="91"/>
  <c r="J95" i="91" s="1"/>
  <c r="E95" i="92" s="1"/>
  <c r="G77" i="91"/>
  <c r="J77" i="91" s="1"/>
  <c r="E77" i="92" s="1"/>
  <c r="G40" i="90"/>
  <c r="J40" i="90" s="1"/>
  <c r="E40" i="91" s="1"/>
  <c r="G223" i="91"/>
  <c r="J223" i="91" s="1"/>
  <c r="E223" i="92" s="1"/>
  <c r="G59" i="90"/>
  <c r="J59" i="90" s="1"/>
  <c r="E59" i="91" s="1"/>
  <c r="G61" i="91"/>
  <c r="J61" i="91" s="1"/>
  <c r="E61" i="92" s="1"/>
  <c r="G154" i="91"/>
  <c r="J154" i="91" s="1"/>
  <c r="E154" i="92" s="1"/>
  <c r="G185" i="91"/>
  <c r="J185" i="91" s="1"/>
  <c r="E185" i="92" s="1"/>
  <c r="G33" i="90"/>
  <c r="J33" i="90" s="1"/>
  <c r="E33" i="91" s="1"/>
  <c r="G58" i="90"/>
  <c r="J58" i="90" s="1"/>
  <c r="E58" i="91" s="1"/>
  <c r="G41" i="90"/>
  <c r="J41" i="90" s="1"/>
  <c r="E41" i="91" s="1"/>
  <c r="G143" i="91"/>
  <c r="J143" i="91" s="1"/>
  <c r="E143" i="92" s="1"/>
  <c r="G146" i="91"/>
  <c r="J146" i="91" s="1"/>
  <c r="E146" i="92" s="1"/>
  <c r="G67" i="91"/>
  <c r="J67" i="91" s="1"/>
  <c r="E67" i="92" s="1"/>
  <c r="G91" i="91"/>
  <c r="J91" i="91" s="1"/>
  <c r="E91" i="92" s="1"/>
  <c r="G176" i="91"/>
  <c r="J176" i="91" s="1"/>
  <c r="E176" i="92" s="1"/>
  <c r="G78" i="91"/>
  <c r="J78" i="91" s="1"/>
  <c r="E78" i="92" s="1"/>
  <c r="G222" i="91"/>
  <c r="J222" i="91" s="1"/>
  <c r="E222" i="92" s="1"/>
  <c r="G27" i="90"/>
  <c r="J27" i="90" s="1"/>
  <c r="E27" i="91" s="1"/>
  <c r="G186" i="90"/>
  <c r="J186" i="90" s="1"/>
  <c r="E186" i="91" s="1"/>
  <c r="G104" i="90"/>
  <c r="J104" i="90" s="1"/>
  <c r="E104" i="91" s="1"/>
  <c r="G233" i="90"/>
  <c r="J233" i="90" s="1"/>
  <c r="E233" i="91" s="1"/>
  <c r="G191" i="90"/>
  <c r="J191" i="90" s="1"/>
  <c r="E191" i="91" s="1"/>
  <c r="G190" i="90"/>
  <c r="J190" i="90" s="1"/>
  <c r="E190" i="91" s="1"/>
  <c r="G133" i="88"/>
  <c r="J133" i="88" s="1"/>
  <c r="E133" i="89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49" i="106" l="1"/>
  <c r="G149" i="106" s="1"/>
  <c r="J149" i="106" s="1"/>
  <c r="E9" i="106"/>
  <c r="G9" i="106" s="1"/>
  <c r="J9" i="106" s="1"/>
  <c r="E10" i="106"/>
  <c r="G10" i="106" s="1"/>
  <c r="J10" i="106" s="1"/>
  <c r="E203" i="106"/>
  <c r="G203" i="106" s="1"/>
  <c r="J203" i="106" s="1"/>
  <c r="E115" i="91"/>
  <c r="G115" i="91" s="1"/>
  <c r="J115" i="91" s="1"/>
  <c r="E205" i="107"/>
  <c r="G205" i="107" s="1"/>
  <c r="J205" i="107" s="1"/>
  <c r="E196" i="106"/>
  <c r="G196" i="106" s="1"/>
  <c r="J196" i="106" s="1"/>
  <c r="E198" i="106"/>
  <c r="G198" i="106" s="1"/>
  <c r="J198" i="106" s="1"/>
  <c r="E208" i="107"/>
  <c r="G208" i="107" s="1"/>
  <c r="J208" i="107" s="1"/>
  <c r="E127" i="107"/>
  <c r="G127" i="107" s="1"/>
  <c r="J127" i="107" s="1"/>
  <c r="E84" i="107"/>
  <c r="G84" i="107" s="1"/>
  <c r="J84" i="107" s="1"/>
  <c r="E153" i="107"/>
  <c r="G153" i="107" s="1"/>
  <c r="J153" i="107" s="1"/>
  <c r="E11" i="105"/>
  <c r="G11" i="105" s="1"/>
  <c r="J11" i="105" s="1"/>
  <c r="E111" i="91"/>
  <c r="G111" i="91" s="1"/>
  <c r="J111" i="91" s="1"/>
  <c r="E39" i="106"/>
  <c r="G39" i="106" s="1"/>
  <c r="J39" i="106" s="1"/>
  <c r="E39" i="107" s="1"/>
  <c r="G39" i="107" s="1"/>
  <c r="J39" i="107" s="1"/>
  <c r="E210" i="106"/>
  <c r="G210" i="106" s="1"/>
  <c r="J210" i="106" s="1"/>
  <c r="E150" i="106"/>
  <c r="G150" i="106" s="1"/>
  <c r="J150" i="106" s="1"/>
  <c r="E151" i="107"/>
  <c r="G151" i="107" s="1"/>
  <c r="J151" i="107" s="1"/>
  <c r="E182" i="106"/>
  <c r="G182" i="106" s="1"/>
  <c r="J182" i="106" s="1"/>
  <c r="E148" i="107"/>
  <c r="G148" i="107" s="1"/>
  <c r="J148" i="107" s="1"/>
  <c r="E112" i="91"/>
  <c r="G112" i="91" s="1"/>
  <c r="J112" i="91" s="1"/>
  <c r="E212" i="106"/>
  <c r="G212" i="106" s="1"/>
  <c r="J212" i="106" s="1"/>
  <c r="E202" i="106"/>
  <c r="G202" i="106" s="1"/>
  <c r="J202" i="106" s="1"/>
  <c r="E209" i="104"/>
  <c r="G209" i="104" s="1"/>
  <c r="J209" i="104" s="1"/>
  <c r="E209" i="105" s="1"/>
  <c r="G209" i="105" s="1"/>
  <c r="J209" i="105" s="1"/>
  <c r="E181" i="107"/>
  <c r="G181" i="107" s="1"/>
  <c r="J181" i="107" s="1"/>
  <c r="E110" i="91"/>
  <c r="G110" i="91" s="1"/>
  <c r="J110" i="91" s="1"/>
  <c r="E107" i="90"/>
  <c r="G107" i="90" s="1"/>
  <c r="J107" i="90" s="1"/>
  <c r="E108" i="91"/>
  <c r="G108" i="91" s="1"/>
  <c r="J108" i="91" s="1"/>
  <c r="E157" i="106"/>
  <c r="G157" i="106" s="1"/>
  <c r="J157" i="106" s="1"/>
  <c r="E226" i="107"/>
  <c r="G226" i="107" s="1"/>
  <c r="J226" i="107" s="1"/>
  <c r="E83" i="107"/>
  <c r="G83" i="107" s="1"/>
  <c r="J83" i="107" s="1"/>
  <c r="E156" i="106"/>
  <c r="G156" i="106" s="1"/>
  <c r="J156" i="106" s="1"/>
  <c r="E125" i="107"/>
  <c r="G125" i="107" s="1"/>
  <c r="J125" i="107" s="1"/>
  <c r="E126" i="107"/>
  <c r="G126" i="107" s="1"/>
  <c r="J126" i="107" s="1"/>
  <c r="E117" i="91"/>
  <c r="G117" i="91" s="1"/>
  <c r="J117" i="91" s="1"/>
  <c r="E204" i="106"/>
  <c r="G204" i="106" s="1"/>
  <c r="J204" i="106" s="1"/>
  <c r="E113" i="106"/>
  <c r="G113" i="106" s="1"/>
  <c r="J113" i="106" s="1"/>
  <c r="E211" i="106"/>
  <c r="G211" i="106" s="1"/>
  <c r="J211" i="106" s="1"/>
  <c r="E193" i="107"/>
  <c r="G193" i="107" s="1"/>
  <c r="J193" i="107" s="1"/>
  <c r="E213" i="107"/>
  <c r="G213" i="107" s="1"/>
  <c r="J213" i="107" s="1"/>
  <c r="E195" i="106"/>
  <c r="G195" i="106" s="1"/>
  <c r="J195" i="106" s="1"/>
  <c r="E155" i="107"/>
  <c r="G155" i="107" s="1"/>
  <c r="J155" i="107" s="1"/>
  <c r="E128" i="106"/>
  <c r="G128" i="106" s="1"/>
  <c r="J128" i="106" s="1"/>
  <c r="E7" i="87"/>
  <c r="G7" i="87" s="1"/>
  <c r="J7" i="87" s="1"/>
  <c r="E7" i="88" s="1"/>
  <c r="G7" i="88" s="1"/>
  <c r="J7" i="88" s="1"/>
  <c r="E15" i="87"/>
  <c r="G15" i="87" s="1"/>
  <c r="J15" i="87" s="1"/>
  <c r="E15" i="88" s="1"/>
  <c r="G15" i="88" s="1"/>
  <c r="J15" i="88" s="1"/>
  <c r="E71" i="100"/>
  <c r="G71" i="100" s="1"/>
  <c r="J71" i="100" s="1"/>
  <c r="E14" i="87"/>
  <c r="G14" i="87" s="1"/>
  <c r="J14" i="87" s="1"/>
  <c r="E14" i="88" s="1"/>
  <c r="G14" i="88" s="1"/>
  <c r="J14" i="88" s="1"/>
  <c r="E6" i="87"/>
  <c r="G6" i="87" s="1"/>
  <c r="J6" i="87" s="1"/>
  <c r="E6" i="88" s="1"/>
  <c r="G6" i="88" s="1"/>
  <c r="J6" i="88" s="1"/>
  <c r="E70" i="100"/>
  <c r="G70" i="100" s="1"/>
  <c r="J70" i="100" s="1"/>
  <c r="G88" i="89"/>
  <c r="J88" i="89" s="1"/>
  <c r="E88" i="90" s="1"/>
  <c r="E87" i="89"/>
  <c r="G87" i="89" s="1"/>
  <c r="J87" i="89" s="1"/>
  <c r="E74" i="92"/>
  <c r="G74" i="92" s="1"/>
  <c r="J74" i="92" s="1"/>
  <c r="E74" i="93" s="1"/>
  <c r="G74" i="93" s="1"/>
  <c r="J74" i="93" s="1"/>
  <c r="E74" i="94" s="1"/>
  <c r="E18" i="87"/>
  <c r="G18" i="87" s="1"/>
  <c r="J18" i="87" s="1"/>
  <c r="E18" i="88" s="1"/>
  <c r="G18" i="88" s="1"/>
  <c r="J18" i="88" s="1"/>
  <c r="E175" i="100"/>
  <c r="G175" i="100" s="1"/>
  <c r="J175" i="100" s="1"/>
  <c r="E197" i="106"/>
  <c r="G197" i="106" s="1"/>
  <c r="J197" i="106" s="1"/>
  <c r="E17" i="87"/>
  <c r="G17" i="87" s="1"/>
  <c r="J17" i="87" s="1"/>
  <c r="E17" i="88" s="1"/>
  <c r="G17" i="88" s="1"/>
  <c r="J17" i="88" s="1"/>
  <c r="E13" i="87"/>
  <c r="G13" i="87" s="1"/>
  <c r="J13" i="87" s="1"/>
  <c r="E13" i="88" s="1"/>
  <c r="G13" i="88" s="1"/>
  <c r="J13" i="88" s="1"/>
  <c r="E116" i="91"/>
  <c r="G116" i="91" s="1"/>
  <c r="J116" i="91" s="1"/>
  <c r="E147" i="106"/>
  <c r="G147" i="106" s="1"/>
  <c r="J147" i="106" s="1"/>
  <c r="E177" i="107"/>
  <c r="G177" i="107" s="1"/>
  <c r="J177" i="107" s="1"/>
  <c r="E206" i="107"/>
  <c r="G206" i="107" s="1"/>
  <c r="J206" i="107" s="1"/>
  <c r="E194" i="107"/>
  <c r="G194" i="107" s="1"/>
  <c r="J194" i="107" s="1"/>
  <c r="E152" i="107"/>
  <c r="G152" i="107" s="1"/>
  <c r="J152" i="107" s="1"/>
  <c r="E8" i="87"/>
  <c r="G8" i="87" s="1"/>
  <c r="J8" i="87" s="1"/>
  <c r="E8" i="88" s="1"/>
  <c r="G8" i="88" s="1"/>
  <c r="J8" i="88" s="1"/>
  <c r="E214" i="89"/>
  <c r="G214" i="89" s="1"/>
  <c r="J214" i="89" s="1"/>
  <c r="E214" i="90" s="1"/>
  <c r="G214" i="90" s="1"/>
  <c r="J214" i="90" s="1"/>
  <c r="E214" i="91" s="1"/>
  <c r="E16" i="87"/>
  <c r="G16" i="87" s="1"/>
  <c r="J16" i="87" s="1"/>
  <c r="E16" i="88" s="1"/>
  <c r="G16" i="88" s="1"/>
  <c r="J16" i="88" s="1"/>
  <c r="G86" i="91"/>
  <c r="J86" i="91" s="1"/>
  <c r="E86" i="92" s="1"/>
  <c r="G231" i="104"/>
  <c r="J231" i="104" s="1"/>
  <c r="E231" i="105" s="1"/>
  <c r="G239" i="104"/>
  <c r="J239" i="104" s="1"/>
  <c r="E239" i="105" s="1"/>
  <c r="G241" i="99"/>
  <c r="J241" i="99" s="1"/>
  <c r="E241" i="100" s="1"/>
  <c r="G240" i="99"/>
  <c r="J240" i="99" s="1"/>
  <c r="E240" i="100" s="1"/>
  <c r="G232" i="99"/>
  <c r="J232" i="99" s="1"/>
  <c r="E232" i="100" s="1"/>
  <c r="G230" i="91"/>
  <c r="J230" i="91" s="1"/>
  <c r="E230" i="92" s="1"/>
  <c r="G238" i="91"/>
  <c r="J238" i="91" s="1"/>
  <c r="E238" i="92" s="1"/>
  <c r="G234" i="89"/>
  <c r="J234" i="89" s="1"/>
  <c r="E234" i="90" s="1"/>
  <c r="G242" i="90"/>
  <c r="J242" i="90" s="1"/>
  <c r="E242" i="91" s="1"/>
  <c r="G227" i="91"/>
  <c r="J227" i="91" s="1"/>
  <c r="E227" i="92" s="1"/>
  <c r="G235" i="91"/>
  <c r="J235" i="91" s="1"/>
  <c r="E235" i="92" s="1"/>
  <c r="G228" i="91"/>
  <c r="J228" i="91" s="1"/>
  <c r="E228" i="92" s="1"/>
  <c r="G236" i="91"/>
  <c r="J236" i="91" s="1"/>
  <c r="E236" i="92" s="1"/>
  <c r="G268" i="89"/>
  <c r="J268" i="89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90" i="92"/>
  <c r="J90" i="92" s="1"/>
  <c r="E90" i="93" s="1"/>
  <c r="G26" i="92"/>
  <c r="J26" i="92" s="1"/>
  <c r="E26" i="93" s="1"/>
  <c r="G131" i="87"/>
  <c r="J131" i="87" s="1"/>
  <c r="E131" i="88" s="1"/>
  <c r="G134" i="87"/>
  <c r="J134" i="87" s="1"/>
  <c r="E134" i="88" s="1"/>
  <c r="G82" i="89"/>
  <c r="J82" i="89" s="1"/>
  <c r="E82" i="90" s="1"/>
  <c r="G146" i="92"/>
  <c r="J146" i="92" s="1"/>
  <c r="E146" i="93" s="1"/>
  <c r="G100" i="92"/>
  <c r="J100" i="92" s="1"/>
  <c r="E100" i="93" s="1"/>
  <c r="G170" i="92"/>
  <c r="J170" i="92" s="1"/>
  <c r="E170" i="93" s="1"/>
  <c r="G78" i="92"/>
  <c r="J78" i="92" s="1"/>
  <c r="E78" i="93" s="1"/>
  <c r="G61" i="92"/>
  <c r="J61" i="92" s="1"/>
  <c r="E61" i="93" s="1"/>
  <c r="G55" i="91"/>
  <c r="J55" i="91" s="1"/>
  <c r="E55" i="92" s="1"/>
  <c r="G164" i="92"/>
  <c r="J164" i="92" s="1"/>
  <c r="E164" i="93" s="1"/>
  <c r="G65" i="92"/>
  <c r="J65" i="92" s="1"/>
  <c r="E65" i="93" s="1"/>
  <c r="G123" i="92"/>
  <c r="J123" i="92" s="1"/>
  <c r="E123" i="93" s="1"/>
  <c r="G159" i="92"/>
  <c r="J159" i="92" s="1"/>
  <c r="E159" i="93" s="1"/>
  <c r="G139" i="92"/>
  <c r="J139" i="92" s="1"/>
  <c r="E139" i="93" s="1"/>
  <c r="G68" i="92"/>
  <c r="J68" i="92" s="1"/>
  <c r="E68" i="93" s="1"/>
  <c r="G41" i="91"/>
  <c r="J41" i="91" s="1"/>
  <c r="E41" i="92" s="1"/>
  <c r="G77" i="92"/>
  <c r="J77" i="92" s="1"/>
  <c r="E77" i="93" s="1"/>
  <c r="G80" i="92"/>
  <c r="J80" i="92" s="1"/>
  <c r="E80" i="93" s="1"/>
  <c r="G179" i="92"/>
  <c r="J179" i="92" s="1"/>
  <c r="E179" i="93" s="1"/>
  <c r="G224" i="92"/>
  <c r="J224" i="92" s="1"/>
  <c r="E224" i="93" s="1"/>
  <c r="G81" i="92"/>
  <c r="J81" i="92" s="1"/>
  <c r="E81" i="93" s="1"/>
  <c r="G56" i="91"/>
  <c r="J56" i="91" s="1"/>
  <c r="E56" i="92" s="1"/>
  <c r="G122" i="91"/>
  <c r="J122" i="91" s="1"/>
  <c r="E122" i="92" s="1"/>
  <c r="G166" i="92"/>
  <c r="J166" i="92" s="1"/>
  <c r="E166" i="93" s="1"/>
  <c r="G161" i="91"/>
  <c r="J161" i="91" s="1"/>
  <c r="E161" i="92" s="1"/>
  <c r="G168" i="92"/>
  <c r="J168" i="92" s="1"/>
  <c r="E168" i="93" s="1"/>
  <c r="G120" i="92"/>
  <c r="J120" i="92" s="1"/>
  <c r="E120" i="93" s="1"/>
  <c r="G34" i="91"/>
  <c r="J34" i="91" s="1"/>
  <c r="E34" i="92" s="1"/>
  <c r="G51" i="91"/>
  <c r="J51" i="91" s="1"/>
  <c r="E51" i="92" s="1"/>
  <c r="G171" i="92"/>
  <c r="J171" i="92" s="1"/>
  <c r="E171" i="93" s="1"/>
  <c r="G121" i="92"/>
  <c r="J121" i="92" s="1"/>
  <c r="E121" i="93" s="1"/>
  <c r="G33" i="91"/>
  <c r="J33" i="91" s="1"/>
  <c r="E33" i="92" s="1"/>
  <c r="G223" i="92"/>
  <c r="J223" i="92" s="1"/>
  <c r="E223" i="93" s="1"/>
  <c r="G48" i="91"/>
  <c r="J48" i="91" s="1"/>
  <c r="E48" i="92" s="1"/>
  <c r="G52" i="91"/>
  <c r="J52" i="91" s="1"/>
  <c r="E52" i="92" s="1"/>
  <c r="G141" i="92"/>
  <c r="J141" i="92" s="1"/>
  <c r="E141" i="93" s="1"/>
  <c r="G43" i="91"/>
  <c r="J43" i="91" s="1"/>
  <c r="E43" i="92" s="1"/>
  <c r="G66" i="92"/>
  <c r="J66" i="92" s="1"/>
  <c r="E66" i="93" s="1"/>
  <c r="G144" i="92"/>
  <c r="J144" i="92" s="1"/>
  <c r="E144" i="93" s="1"/>
  <c r="G49" i="91"/>
  <c r="J49" i="91" s="1"/>
  <c r="E49" i="92" s="1"/>
  <c r="G158" i="92"/>
  <c r="J158" i="92" s="1"/>
  <c r="E158" i="93" s="1"/>
  <c r="G32" i="91"/>
  <c r="J32" i="91" s="1"/>
  <c r="E32" i="92" s="1"/>
  <c r="G130" i="92"/>
  <c r="J130" i="92" s="1"/>
  <c r="E130" i="93" s="1"/>
  <c r="G30" i="91"/>
  <c r="J30" i="91" s="1"/>
  <c r="E30" i="92" s="1"/>
  <c r="G58" i="91"/>
  <c r="J58" i="91" s="1"/>
  <c r="E58" i="92" s="1"/>
  <c r="G101" i="92"/>
  <c r="J101" i="92" s="1"/>
  <c r="E101" i="93" s="1"/>
  <c r="G160" i="92"/>
  <c r="J160" i="92" s="1"/>
  <c r="E160" i="93" s="1"/>
  <c r="G91" i="92"/>
  <c r="J91" i="92" s="1"/>
  <c r="E91" i="93" s="1"/>
  <c r="G40" i="91"/>
  <c r="J40" i="91" s="1"/>
  <c r="E40" i="92" s="1"/>
  <c r="G220" i="92"/>
  <c r="J220" i="92" s="1"/>
  <c r="E220" i="93" s="1"/>
  <c r="G42" i="91"/>
  <c r="J42" i="91" s="1"/>
  <c r="E42" i="92" s="1"/>
  <c r="G92" i="92"/>
  <c r="J92" i="92" s="1"/>
  <c r="E92" i="93" s="1"/>
  <c r="G79" i="92"/>
  <c r="J79" i="92" s="1"/>
  <c r="E79" i="93" s="1"/>
  <c r="G162" i="92"/>
  <c r="J162" i="92" s="1"/>
  <c r="E162" i="93" s="1"/>
  <c r="G142" i="92"/>
  <c r="J142" i="92" s="1"/>
  <c r="E142" i="93" s="1"/>
  <c r="G165" i="91"/>
  <c r="J165" i="91" s="1"/>
  <c r="E165" i="92" s="1"/>
  <c r="G93" i="92"/>
  <c r="J93" i="92" s="1"/>
  <c r="E93" i="93" s="1"/>
  <c r="G28" i="91"/>
  <c r="J28" i="91" s="1"/>
  <c r="E28" i="92" s="1"/>
  <c r="G154" i="92"/>
  <c r="J154" i="92" s="1"/>
  <c r="E154" i="93" s="1"/>
  <c r="G95" i="92"/>
  <c r="J95" i="92" s="1"/>
  <c r="E95" i="93" s="1"/>
  <c r="G44" i="91"/>
  <c r="J44" i="91" s="1"/>
  <c r="E44" i="92" s="1"/>
  <c r="G62" i="92"/>
  <c r="J62" i="92" s="1"/>
  <c r="E62" i="93" s="1"/>
  <c r="G27" i="91"/>
  <c r="J27" i="91" s="1"/>
  <c r="E27" i="92" s="1"/>
  <c r="G67" i="92"/>
  <c r="J67" i="92" s="1"/>
  <c r="E67" i="93" s="1"/>
  <c r="G96" i="91"/>
  <c r="J96" i="91" s="1"/>
  <c r="E96" i="92" s="1"/>
  <c r="G97" i="93"/>
  <c r="J97" i="93" s="1"/>
  <c r="E97" i="94" s="1"/>
  <c r="G64" i="92"/>
  <c r="J64" i="92" s="1"/>
  <c r="E64" i="93" s="1"/>
  <c r="G54" i="91"/>
  <c r="J54" i="91" s="1"/>
  <c r="E54" i="92" s="1"/>
  <c r="G89" i="92"/>
  <c r="J89" i="92" s="1"/>
  <c r="E89" i="93" s="1"/>
  <c r="G72" i="92"/>
  <c r="J72" i="92" s="1"/>
  <c r="E72" i="93" s="1"/>
  <c r="G50" i="91"/>
  <c r="J50" i="91" s="1"/>
  <c r="E50" i="92" s="1"/>
  <c r="G85" i="92"/>
  <c r="J85" i="92" s="1"/>
  <c r="E85" i="93" s="1"/>
  <c r="G31" i="91"/>
  <c r="J31" i="91" s="1"/>
  <c r="E31" i="92" s="1"/>
  <c r="G184" i="92"/>
  <c r="J184" i="92" s="1"/>
  <c r="E184" i="93" s="1"/>
  <c r="G47" i="91"/>
  <c r="J47" i="91" s="1"/>
  <c r="E47" i="92" s="1"/>
  <c r="G180" i="92"/>
  <c r="J180" i="92" s="1"/>
  <c r="E180" i="93" s="1"/>
  <c r="G118" i="92"/>
  <c r="J118" i="92" s="1"/>
  <c r="E118" i="93" s="1"/>
  <c r="G36" i="91"/>
  <c r="J36" i="91" s="1"/>
  <c r="E36" i="92" s="1"/>
  <c r="G192" i="92"/>
  <c r="J192" i="92" s="1"/>
  <c r="E192" i="93" s="1"/>
  <c r="G183" i="92"/>
  <c r="J183" i="92" s="1"/>
  <c r="E183" i="93" s="1"/>
  <c r="G185" i="92"/>
  <c r="J185" i="92" s="1"/>
  <c r="E185" i="93" s="1"/>
  <c r="G140" i="92"/>
  <c r="J140" i="92" s="1"/>
  <c r="E140" i="93" s="1"/>
  <c r="G221" i="91"/>
  <c r="J221" i="91" s="1"/>
  <c r="E221" i="92" s="1"/>
  <c r="G53" i="91"/>
  <c r="J53" i="91" s="1"/>
  <c r="E53" i="92" s="1"/>
  <c r="G119" i="91"/>
  <c r="J119" i="91" s="1"/>
  <c r="E119" i="92" s="1"/>
  <c r="G143" i="92"/>
  <c r="J143" i="92" s="1"/>
  <c r="E143" i="93" s="1"/>
  <c r="G163" i="92"/>
  <c r="J163" i="92" s="1"/>
  <c r="E163" i="93" s="1"/>
  <c r="G29" i="91"/>
  <c r="J29" i="91" s="1"/>
  <c r="E29" i="92" s="1"/>
  <c r="G57" i="91"/>
  <c r="J57" i="91" s="1"/>
  <c r="E57" i="92" s="1"/>
  <c r="G215" i="92"/>
  <c r="J215" i="92" s="1"/>
  <c r="E215" i="93" s="1"/>
  <c r="G38" i="91"/>
  <c r="J38" i="91" s="1"/>
  <c r="E38" i="92" s="1"/>
  <c r="G138" i="92"/>
  <c r="J138" i="92" s="1"/>
  <c r="E138" i="93" s="1"/>
  <c r="G69" i="92"/>
  <c r="J69" i="92" s="1"/>
  <c r="E69" i="93" s="1"/>
  <c r="G176" i="92"/>
  <c r="J176" i="92" s="1"/>
  <c r="E176" i="93" s="1"/>
  <c r="G137" i="92"/>
  <c r="J137" i="92" s="1"/>
  <c r="E137" i="93" s="1"/>
  <c r="G37" i="91"/>
  <c r="J37" i="91" s="1"/>
  <c r="E37" i="92" s="1"/>
  <c r="G106" i="92"/>
  <c r="J106" i="92" s="1"/>
  <c r="E106" i="93" s="1"/>
  <c r="G59" i="91"/>
  <c r="J59" i="91" s="1"/>
  <c r="E59" i="92" s="1"/>
  <c r="G46" i="91"/>
  <c r="J46" i="91" s="1"/>
  <c r="E46" i="92" s="1"/>
  <c r="G98" i="92"/>
  <c r="J98" i="92" s="1"/>
  <c r="E98" i="93" s="1"/>
  <c r="G225" i="92"/>
  <c r="J225" i="92" s="1"/>
  <c r="E225" i="93" s="1"/>
  <c r="G222" i="92"/>
  <c r="J222" i="92" s="1"/>
  <c r="E222" i="93" s="1"/>
  <c r="G172" i="92"/>
  <c r="J172" i="92" s="1"/>
  <c r="E172" i="93" s="1"/>
  <c r="G145" i="92"/>
  <c r="J145" i="92" s="1"/>
  <c r="E145" i="93" s="1"/>
  <c r="G99" i="92"/>
  <c r="J99" i="92" s="1"/>
  <c r="E99" i="93" s="1"/>
  <c r="G167" i="92"/>
  <c r="J167" i="92" s="1"/>
  <c r="E167" i="93" s="1"/>
  <c r="G186" i="91"/>
  <c r="J186" i="91" s="1"/>
  <c r="E186" i="92" s="1"/>
  <c r="G233" i="91"/>
  <c r="J233" i="91" s="1"/>
  <c r="E233" i="92" s="1"/>
  <c r="G104" i="91"/>
  <c r="J104" i="91" s="1"/>
  <c r="E104" i="92" s="1"/>
  <c r="G267" i="91"/>
  <c r="J267" i="91" s="1"/>
  <c r="G191" i="91"/>
  <c r="J191" i="91" s="1"/>
  <c r="E191" i="92" s="1"/>
  <c r="G190" i="91"/>
  <c r="J190" i="91" s="1"/>
  <c r="E190" i="92" s="1"/>
  <c r="G133" i="89"/>
  <c r="J133" i="89" s="1"/>
  <c r="E133" i="90" s="1"/>
  <c r="G136" i="89"/>
  <c r="J136" i="89" s="1"/>
  <c r="E136" i="90" s="1"/>
  <c r="G132" i="90"/>
  <c r="J132" i="90" s="1"/>
  <c r="E132" i="91" s="1"/>
  <c r="G135" i="90"/>
  <c r="J135" i="90" s="1"/>
  <c r="E135" i="91" s="1"/>
  <c r="G5" i="74"/>
  <c r="J5" i="74" s="1"/>
  <c r="E6" i="89" l="1"/>
  <c r="G6" i="89" s="1"/>
  <c r="J6" i="89" s="1"/>
  <c r="E6" i="90" s="1"/>
  <c r="G6" i="90" s="1"/>
  <c r="J6" i="90" s="1"/>
  <c r="E6" i="91" s="1"/>
  <c r="E197" i="107"/>
  <c r="G197" i="107" s="1"/>
  <c r="J197" i="107" s="1"/>
  <c r="E14" i="89"/>
  <c r="G14" i="89" s="1"/>
  <c r="J14" i="89" s="1"/>
  <c r="E14" i="90" s="1"/>
  <c r="G14" i="90" s="1"/>
  <c r="J14" i="90" s="1"/>
  <c r="E14" i="91" s="1"/>
  <c r="E202" i="107"/>
  <c r="G202" i="107" s="1"/>
  <c r="J202" i="107" s="1"/>
  <c r="E196" i="107"/>
  <c r="G196" i="107" s="1"/>
  <c r="J196" i="107" s="1"/>
  <c r="E17" i="89"/>
  <c r="G17" i="89" s="1"/>
  <c r="J17" i="89" s="1"/>
  <c r="E17" i="90" s="1"/>
  <c r="G17" i="90" s="1"/>
  <c r="J17" i="90" s="1"/>
  <c r="E17" i="91" s="1"/>
  <c r="E175" i="101"/>
  <c r="G175" i="101" s="1"/>
  <c r="J175" i="101" s="1"/>
  <c r="E71" i="101"/>
  <c r="G71" i="101" s="1"/>
  <c r="J71" i="101" s="1"/>
  <c r="E211" i="107"/>
  <c r="G211" i="107" s="1"/>
  <c r="J211" i="107" s="1"/>
  <c r="E212" i="107"/>
  <c r="G212" i="107" s="1"/>
  <c r="J212" i="107" s="1"/>
  <c r="E111" i="92"/>
  <c r="G111" i="92" s="1"/>
  <c r="J111" i="92" s="1"/>
  <c r="E111" i="93" s="1"/>
  <c r="G111" i="93" s="1"/>
  <c r="J111" i="93" s="1"/>
  <c r="E111" i="94" s="1"/>
  <c r="G111" i="94" s="1"/>
  <c r="J111" i="94" s="1"/>
  <c r="E111" i="95" s="1"/>
  <c r="E209" i="106"/>
  <c r="G209" i="106" s="1"/>
  <c r="J209" i="106" s="1"/>
  <c r="E18" i="89"/>
  <c r="G18" i="89" s="1"/>
  <c r="J18" i="89" s="1"/>
  <c r="E18" i="90" s="1"/>
  <c r="G18" i="90" s="1"/>
  <c r="J18" i="90" s="1"/>
  <c r="E18" i="91" s="1"/>
  <c r="E15" i="89"/>
  <c r="G15" i="89" s="1"/>
  <c r="J15" i="89" s="1"/>
  <c r="E15" i="90" s="1"/>
  <c r="G15" i="90" s="1"/>
  <c r="J15" i="90" s="1"/>
  <c r="E15" i="91" s="1"/>
  <c r="E113" i="107"/>
  <c r="G113" i="107" s="1"/>
  <c r="J113" i="107" s="1"/>
  <c r="E157" i="107"/>
  <c r="G157" i="107" s="1"/>
  <c r="J157" i="107" s="1"/>
  <c r="E112" i="92"/>
  <c r="G112" i="92" s="1"/>
  <c r="J112" i="92" s="1"/>
  <c r="E112" i="93" s="1"/>
  <c r="G112" i="93" s="1"/>
  <c r="J112" i="93" s="1"/>
  <c r="E112" i="94" s="1"/>
  <c r="G112" i="94" s="1"/>
  <c r="J112" i="94" s="1"/>
  <c r="E112" i="95" s="1"/>
  <c r="E11" i="106"/>
  <c r="G11" i="106" s="1"/>
  <c r="J11" i="106" s="1"/>
  <c r="E115" i="92"/>
  <c r="G115" i="92" s="1"/>
  <c r="J115" i="92" s="1"/>
  <c r="E115" i="93" s="1"/>
  <c r="G115" i="93" s="1"/>
  <c r="J115" i="93" s="1"/>
  <c r="E115" i="94" s="1"/>
  <c r="G115" i="94" s="1"/>
  <c r="J115" i="94" s="1"/>
  <c r="E115" i="95" s="1"/>
  <c r="E7" i="89"/>
  <c r="G7" i="89" s="1"/>
  <c r="J7" i="89" s="1"/>
  <c r="E7" i="90" s="1"/>
  <c r="G7" i="90" s="1"/>
  <c r="J7" i="90" s="1"/>
  <c r="E7" i="91" s="1"/>
  <c r="E204" i="107"/>
  <c r="G204" i="107" s="1"/>
  <c r="J204" i="107" s="1"/>
  <c r="E108" i="92"/>
  <c r="G108" i="92" s="1"/>
  <c r="J108" i="92" s="1"/>
  <c r="E108" i="93" s="1"/>
  <c r="G108" i="93" s="1"/>
  <c r="J108" i="93" s="1"/>
  <c r="E108" i="94" s="1"/>
  <c r="G108" i="94" s="1"/>
  <c r="J108" i="94" s="1"/>
  <c r="E108" i="95" s="1"/>
  <c r="E203" i="107"/>
  <c r="G203" i="107" s="1"/>
  <c r="J203" i="107" s="1"/>
  <c r="E8" i="89"/>
  <c r="G8" i="89" s="1"/>
  <c r="J8" i="89" s="1"/>
  <c r="E8" i="90" s="1"/>
  <c r="G8" i="90" s="1"/>
  <c r="J8" i="90" s="1"/>
  <c r="E8" i="91" s="1"/>
  <c r="E198" i="107"/>
  <c r="G198" i="107" s="1"/>
  <c r="J198" i="107" s="1"/>
  <c r="E147" i="107"/>
  <c r="G147" i="107" s="1"/>
  <c r="J147" i="107" s="1"/>
  <c r="E128" i="107"/>
  <c r="G128" i="107" s="1"/>
  <c r="J128" i="107" s="1"/>
  <c r="E117" i="92"/>
  <c r="G117" i="92" s="1"/>
  <c r="J117" i="92" s="1"/>
  <c r="E117" i="93" s="1"/>
  <c r="G117" i="93" s="1"/>
  <c r="J117" i="93" s="1"/>
  <c r="E117" i="94" s="1"/>
  <c r="G117" i="94" s="1"/>
  <c r="J117" i="94" s="1"/>
  <c r="E117" i="95" s="1"/>
  <c r="E107" i="91"/>
  <c r="G107" i="91" s="1"/>
  <c r="J107" i="91" s="1"/>
  <c r="E107" i="92" s="1"/>
  <c r="G107" i="92" s="1"/>
  <c r="J107" i="92" s="1"/>
  <c r="E107" i="93" s="1"/>
  <c r="G107" i="93" s="1"/>
  <c r="J107" i="93" s="1"/>
  <c r="E107" i="94" s="1"/>
  <c r="G107" i="94" s="1"/>
  <c r="J107" i="94" s="1"/>
  <c r="E107" i="95" s="1"/>
  <c r="E182" i="107"/>
  <c r="G182" i="107" s="1"/>
  <c r="J182" i="107" s="1"/>
  <c r="E10" i="107"/>
  <c r="G10" i="107" s="1"/>
  <c r="J10" i="107" s="1"/>
  <c r="E210" i="107"/>
  <c r="G210" i="107" s="1"/>
  <c r="J210" i="107" s="1"/>
  <c r="E16" i="89"/>
  <c r="G16" i="89" s="1"/>
  <c r="J16" i="89" s="1"/>
  <c r="E16" i="90" s="1"/>
  <c r="G16" i="90" s="1"/>
  <c r="J16" i="90" s="1"/>
  <c r="E16" i="91" s="1"/>
  <c r="E116" i="92"/>
  <c r="G116" i="92" s="1"/>
  <c r="J116" i="92" s="1"/>
  <c r="E116" i="93" s="1"/>
  <c r="G116" i="93" s="1"/>
  <c r="J116" i="93" s="1"/>
  <c r="E116" i="94" s="1"/>
  <c r="G116" i="94" s="1"/>
  <c r="J116" i="94" s="1"/>
  <c r="E116" i="95" s="1"/>
  <c r="E110" i="92"/>
  <c r="G110" i="92" s="1"/>
  <c r="J110" i="92" s="1"/>
  <c r="E110" i="93" s="1"/>
  <c r="G110" i="93" s="1"/>
  <c r="J110" i="93" s="1"/>
  <c r="E110" i="94" s="1"/>
  <c r="G110" i="94" s="1"/>
  <c r="J110" i="94" s="1"/>
  <c r="E110" i="95" s="1"/>
  <c r="E9" i="107"/>
  <c r="G9" i="107" s="1"/>
  <c r="J9" i="107" s="1"/>
  <c r="E156" i="107"/>
  <c r="G156" i="107" s="1"/>
  <c r="J156" i="107" s="1"/>
  <c r="E13" i="89"/>
  <c r="G13" i="89" s="1"/>
  <c r="J13" i="89" s="1"/>
  <c r="E13" i="90" s="1"/>
  <c r="G13" i="90" s="1"/>
  <c r="J13" i="90" s="1"/>
  <c r="E13" i="91" s="1"/>
  <c r="E70" i="101"/>
  <c r="G70" i="101" s="1"/>
  <c r="J70" i="101" s="1"/>
  <c r="E195" i="107"/>
  <c r="G195" i="107" s="1"/>
  <c r="J195" i="107" s="1"/>
  <c r="E150" i="107"/>
  <c r="G150" i="107" s="1"/>
  <c r="J150" i="107" s="1"/>
  <c r="E149" i="107"/>
  <c r="G149" i="107" s="1"/>
  <c r="J149" i="107" s="1"/>
  <c r="G88" i="90"/>
  <c r="J88" i="90" s="1"/>
  <c r="E88" i="91" s="1"/>
  <c r="E87" i="90"/>
  <c r="G87" i="90" s="1"/>
  <c r="J87" i="90" s="1"/>
  <c r="G86" i="92"/>
  <c r="J86" i="92" s="1"/>
  <c r="E86" i="93" s="1"/>
  <c r="G234" i="90"/>
  <c r="J234" i="90" s="1"/>
  <c r="E234" i="91" s="1"/>
  <c r="G242" i="91"/>
  <c r="J242" i="91" s="1"/>
  <c r="E242" i="92" s="1"/>
  <c r="G230" i="92"/>
  <c r="J230" i="92" s="1"/>
  <c r="E230" i="93" s="1"/>
  <c r="G238" i="92"/>
  <c r="J238" i="92" s="1"/>
  <c r="E238" i="93" s="1"/>
  <c r="G240" i="100"/>
  <c r="J240" i="100" s="1"/>
  <c r="E240" i="101" s="1"/>
  <c r="G232" i="100"/>
  <c r="J232" i="100" s="1"/>
  <c r="E232" i="101" s="1"/>
  <c r="G268" i="100"/>
  <c r="J268" i="100" s="1"/>
  <c r="G228" i="92"/>
  <c r="J228" i="92" s="1"/>
  <c r="E228" i="93" s="1"/>
  <c r="G236" i="92"/>
  <c r="J236" i="92" s="1"/>
  <c r="E236" i="93" s="1"/>
  <c r="G227" i="92"/>
  <c r="J227" i="92" s="1"/>
  <c r="E227" i="93" s="1"/>
  <c r="G235" i="92"/>
  <c r="J235" i="92" s="1"/>
  <c r="E235" i="93" s="1"/>
  <c r="G231" i="105"/>
  <c r="J231" i="105" s="1"/>
  <c r="E231" i="106" s="1"/>
  <c r="G239" i="105"/>
  <c r="J239" i="105" s="1"/>
  <c r="E239" i="106" s="1"/>
  <c r="G268" i="90"/>
  <c r="J268" i="90" s="1"/>
  <c r="G173" i="90"/>
  <c r="J173" i="90" s="1"/>
  <c r="E173" i="91" s="1"/>
  <c r="G174" i="90"/>
  <c r="J174" i="90" s="1"/>
  <c r="E174" i="91" s="1"/>
  <c r="G103" i="90"/>
  <c r="J103" i="90" s="1"/>
  <c r="E103" i="91" s="1"/>
  <c r="G102" i="90"/>
  <c r="J102" i="90" s="1"/>
  <c r="E102" i="91" s="1"/>
  <c r="G5" i="77"/>
  <c r="J5" i="77" s="1"/>
  <c r="E5" i="78" s="1"/>
  <c r="E5" i="8"/>
  <c r="G26" i="93"/>
  <c r="J26" i="93" s="1"/>
  <c r="E26" i="94" s="1"/>
  <c r="G90" i="93"/>
  <c r="J90" i="93" s="1"/>
  <c r="E90" i="94" s="1"/>
  <c r="G97" i="94"/>
  <c r="J97" i="94" s="1"/>
  <c r="E97" i="95" s="1"/>
  <c r="G82" i="90"/>
  <c r="J82" i="90" s="1"/>
  <c r="E82" i="91" s="1"/>
  <c r="G131" i="88"/>
  <c r="J131" i="88" s="1"/>
  <c r="E131" i="89" s="1"/>
  <c r="G134" i="88"/>
  <c r="J134" i="88" s="1"/>
  <c r="E134" i="89" s="1"/>
  <c r="G59" i="92"/>
  <c r="J59" i="92" s="1"/>
  <c r="E59" i="93" s="1"/>
  <c r="G72" i="93"/>
  <c r="J72" i="93" s="1"/>
  <c r="E72" i="94" s="1"/>
  <c r="G101" i="93"/>
  <c r="J101" i="93" s="1"/>
  <c r="E101" i="94" s="1"/>
  <c r="G38" i="92"/>
  <c r="J38" i="92" s="1"/>
  <c r="E38" i="93" s="1"/>
  <c r="G89" i="93"/>
  <c r="J89" i="93" s="1"/>
  <c r="E89" i="94" s="1"/>
  <c r="G144" i="93"/>
  <c r="J144" i="93" s="1"/>
  <c r="E144" i="94" s="1"/>
  <c r="G172" i="93"/>
  <c r="J172" i="93" s="1"/>
  <c r="E172" i="94" s="1"/>
  <c r="G37" i="92"/>
  <c r="J37" i="92" s="1"/>
  <c r="E37" i="93" s="1"/>
  <c r="G214" i="91"/>
  <c r="J214" i="91" s="1"/>
  <c r="E214" i="92" s="1"/>
  <c r="G192" i="93"/>
  <c r="J192" i="93" s="1"/>
  <c r="E192" i="94" s="1"/>
  <c r="G54" i="92"/>
  <c r="J54" i="92" s="1"/>
  <c r="E54" i="93" s="1"/>
  <c r="G27" i="92"/>
  <c r="J27" i="92" s="1"/>
  <c r="E27" i="93" s="1"/>
  <c r="G42" i="92"/>
  <c r="J42" i="92" s="1"/>
  <c r="E42" i="93" s="1"/>
  <c r="G66" i="93"/>
  <c r="J66" i="93" s="1"/>
  <c r="E66" i="94" s="1"/>
  <c r="G33" i="92"/>
  <c r="J33" i="92" s="1"/>
  <c r="E33" i="93" s="1"/>
  <c r="G179" i="93"/>
  <c r="J179" i="93" s="1"/>
  <c r="E179" i="94" s="1"/>
  <c r="G170" i="93"/>
  <c r="J170" i="93" s="1"/>
  <c r="E170" i="94" s="1"/>
  <c r="G138" i="93"/>
  <c r="J138" i="93" s="1"/>
  <c r="E138" i="94" s="1"/>
  <c r="G154" i="93"/>
  <c r="J154" i="93" s="1"/>
  <c r="E154" i="94" s="1"/>
  <c r="G51" i="92"/>
  <c r="J51" i="92" s="1"/>
  <c r="E51" i="93" s="1"/>
  <c r="G145" i="93"/>
  <c r="J145" i="93" s="1"/>
  <c r="E145" i="94" s="1"/>
  <c r="G28" i="92"/>
  <c r="J28" i="92" s="1"/>
  <c r="E28" i="93" s="1"/>
  <c r="G34" i="92"/>
  <c r="J34" i="92" s="1"/>
  <c r="E34" i="93" s="1"/>
  <c r="G68" i="93"/>
  <c r="J68" i="93" s="1"/>
  <c r="E68" i="94" s="1"/>
  <c r="G222" i="93"/>
  <c r="J222" i="93" s="1"/>
  <c r="E222" i="94" s="1"/>
  <c r="G137" i="93"/>
  <c r="J137" i="93" s="1"/>
  <c r="E137" i="94" s="1"/>
  <c r="G215" i="93"/>
  <c r="J215" i="93" s="1"/>
  <c r="E215" i="94" s="1"/>
  <c r="G184" i="93"/>
  <c r="J184" i="93" s="1"/>
  <c r="E184" i="94" s="1"/>
  <c r="G62" i="93"/>
  <c r="J62" i="93" s="1"/>
  <c r="E62" i="94" s="1"/>
  <c r="G220" i="93"/>
  <c r="J220" i="93" s="1"/>
  <c r="E220" i="94" s="1"/>
  <c r="G30" i="92"/>
  <c r="J30" i="92" s="1"/>
  <c r="E30" i="93" s="1"/>
  <c r="G80" i="93"/>
  <c r="J80" i="93" s="1"/>
  <c r="E80" i="94" s="1"/>
  <c r="G57" i="92"/>
  <c r="J57" i="92" s="1"/>
  <c r="E57" i="93" s="1"/>
  <c r="G53" i="92"/>
  <c r="J53" i="92" s="1"/>
  <c r="E53" i="93" s="1"/>
  <c r="G31" i="92"/>
  <c r="J31" i="92" s="1"/>
  <c r="E31" i="93" s="1"/>
  <c r="G44" i="92"/>
  <c r="J44" i="92" s="1"/>
  <c r="E44" i="93" s="1"/>
  <c r="G165" i="92"/>
  <c r="J165" i="92" s="1"/>
  <c r="E165" i="93" s="1"/>
  <c r="G130" i="93"/>
  <c r="J130" i="93" s="1"/>
  <c r="E130" i="94" s="1"/>
  <c r="G122" i="92"/>
  <c r="J122" i="92" s="1"/>
  <c r="E122" i="93" s="1"/>
  <c r="G55" i="92"/>
  <c r="J55" i="92" s="1"/>
  <c r="E55" i="93" s="1"/>
  <c r="G143" i="93"/>
  <c r="J143" i="93" s="1"/>
  <c r="E143" i="94" s="1"/>
  <c r="G49" i="92"/>
  <c r="J49" i="92" s="1"/>
  <c r="E49" i="93" s="1"/>
  <c r="G106" i="93"/>
  <c r="J106" i="93" s="1"/>
  <c r="E106" i="94" s="1"/>
  <c r="G183" i="93"/>
  <c r="J183" i="93" s="1"/>
  <c r="E183" i="94" s="1"/>
  <c r="G92" i="93"/>
  <c r="J92" i="93" s="1"/>
  <c r="E92" i="94" s="1"/>
  <c r="G225" i="93"/>
  <c r="J225" i="93" s="1"/>
  <c r="E225" i="94" s="1"/>
  <c r="G176" i="93"/>
  <c r="J176" i="93" s="1"/>
  <c r="E176" i="94" s="1"/>
  <c r="G221" i="92"/>
  <c r="J221" i="92" s="1"/>
  <c r="E221" i="93" s="1"/>
  <c r="G85" i="93"/>
  <c r="J85" i="93" s="1"/>
  <c r="E85" i="94" s="1"/>
  <c r="G142" i="93"/>
  <c r="J142" i="93" s="1"/>
  <c r="E142" i="94" s="1"/>
  <c r="G32" i="92"/>
  <c r="J32" i="92" s="1"/>
  <c r="E32" i="93" s="1"/>
  <c r="G141" i="93"/>
  <c r="J141" i="93" s="1"/>
  <c r="E141" i="94" s="1"/>
  <c r="G56" i="92"/>
  <c r="J56" i="92" s="1"/>
  <c r="E56" i="93" s="1"/>
  <c r="G91" i="93"/>
  <c r="J91" i="93" s="1"/>
  <c r="E91" i="94" s="1"/>
  <c r="G123" i="93"/>
  <c r="J123" i="93" s="1"/>
  <c r="E123" i="94" s="1"/>
  <c r="G99" i="93"/>
  <c r="J99" i="93" s="1"/>
  <c r="E99" i="94" s="1"/>
  <c r="G180" i="93"/>
  <c r="J180" i="93" s="1"/>
  <c r="E180" i="94" s="1"/>
  <c r="G74" i="94"/>
  <c r="J74" i="94" s="1"/>
  <c r="E74" i="95" s="1"/>
  <c r="G98" i="93"/>
  <c r="J98" i="93" s="1"/>
  <c r="E98" i="94" s="1"/>
  <c r="G69" i="93"/>
  <c r="J69" i="93" s="1"/>
  <c r="E69" i="94" s="1"/>
  <c r="G140" i="93"/>
  <c r="J140" i="93" s="1"/>
  <c r="E140" i="94" s="1"/>
  <c r="G162" i="93"/>
  <c r="J162" i="93" s="1"/>
  <c r="E162" i="94" s="1"/>
  <c r="G52" i="92"/>
  <c r="J52" i="92" s="1"/>
  <c r="E52" i="93" s="1"/>
  <c r="G168" i="93"/>
  <c r="J168" i="93" s="1"/>
  <c r="E168" i="94" s="1"/>
  <c r="G167" i="93"/>
  <c r="J167" i="93" s="1"/>
  <c r="E167" i="94" s="1"/>
  <c r="G46" i="92"/>
  <c r="J46" i="92" s="1"/>
  <c r="E46" i="93" s="1"/>
  <c r="G163" i="93"/>
  <c r="J163" i="93" s="1"/>
  <c r="E163" i="94" s="1"/>
  <c r="G118" i="93"/>
  <c r="J118" i="93" s="1"/>
  <c r="E118" i="94" s="1"/>
  <c r="G96" i="92"/>
  <c r="J96" i="92" s="1"/>
  <c r="E96" i="93" s="1"/>
  <c r="G95" i="93"/>
  <c r="J95" i="93" s="1"/>
  <c r="E95" i="94" s="1"/>
  <c r="G160" i="93"/>
  <c r="J160" i="93" s="1"/>
  <c r="E160" i="94" s="1"/>
  <c r="G48" i="92"/>
  <c r="J48" i="92" s="1"/>
  <c r="E48" i="93" s="1"/>
  <c r="G100" i="93"/>
  <c r="J100" i="93" s="1"/>
  <c r="E100" i="94" s="1"/>
  <c r="G121" i="93"/>
  <c r="J121" i="93" s="1"/>
  <c r="E121" i="94" s="1"/>
  <c r="G120" i="93"/>
  <c r="J120" i="93" s="1"/>
  <c r="E120" i="94" s="1"/>
  <c r="G161" i="92"/>
  <c r="J161" i="92" s="1"/>
  <c r="E161" i="93" s="1"/>
  <c r="G81" i="93"/>
  <c r="J81" i="93" s="1"/>
  <c r="E81" i="94" s="1"/>
  <c r="G77" i="93"/>
  <c r="J77" i="93" s="1"/>
  <c r="E77" i="94" s="1"/>
  <c r="G139" i="93"/>
  <c r="J139" i="93" s="1"/>
  <c r="E139" i="94" s="1"/>
  <c r="G65" i="93"/>
  <c r="J65" i="93" s="1"/>
  <c r="E65" i="94" s="1"/>
  <c r="G61" i="93"/>
  <c r="J61" i="93" s="1"/>
  <c r="E61" i="94" s="1"/>
  <c r="G29" i="92"/>
  <c r="J29" i="92" s="1"/>
  <c r="E29" i="93" s="1"/>
  <c r="G119" i="92"/>
  <c r="J119" i="92" s="1"/>
  <c r="E119" i="93" s="1"/>
  <c r="G185" i="93"/>
  <c r="J185" i="93" s="1"/>
  <c r="E185" i="94" s="1"/>
  <c r="G36" i="92"/>
  <c r="J36" i="92" s="1"/>
  <c r="E36" i="93" s="1"/>
  <c r="G47" i="92"/>
  <c r="J47" i="92" s="1"/>
  <c r="E47" i="93" s="1"/>
  <c r="G50" i="92"/>
  <c r="J50" i="92" s="1"/>
  <c r="E50" i="93" s="1"/>
  <c r="G64" i="93"/>
  <c r="J64" i="93" s="1"/>
  <c r="E64" i="94" s="1"/>
  <c r="G67" i="93"/>
  <c r="J67" i="93" s="1"/>
  <c r="E67" i="94" s="1"/>
  <c r="G93" i="93"/>
  <c r="J93" i="93" s="1"/>
  <c r="E93" i="94" s="1"/>
  <c r="G79" i="93"/>
  <c r="J79" i="93" s="1"/>
  <c r="E79" i="94" s="1"/>
  <c r="G40" i="92"/>
  <c r="J40" i="92" s="1"/>
  <c r="E40" i="93" s="1"/>
  <c r="G58" i="92"/>
  <c r="J58" i="92" s="1"/>
  <c r="E58" i="93" s="1"/>
  <c r="G158" i="93"/>
  <c r="J158" i="93" s="1"/>
  <c r="E158" i="94" s="1"/>
  <c r="G43" i="92"/>
  <c r="J43" i="92" s="1"/>
  <c r="E43" i="93" s="1"/>
  <c r="G223" i="93"/>
  <c r="J223" i="93" s="1"/>
  <c r="E223" i="94" s="1"/>
  <c r="G171" i="93"/>
  <c r="J171" i="93" s="1"/>
  <c r="E171" i="94" s="1"/>
  <c r="G166" i="93"/>
  <c r="J166" i="93" s="1"/>
  <c r="E166" i="94" s="1"/>
  <c r="G224" i="93"/>
  <c r="J224" i="93" s="1"/>
  <c r="E224" i="94" s="1"/>
  <c r="G41" i="92"/>
  <c r="J41" i="92" s="1"/>
  <c r="E41" i="93" s="1"/>
  <c r="G159" i="93"/>
  <c r="J159" i="93" s="1"/>
  <c r="E159" i="94" s="1"/>
  <c r="G164" i="93"/>
  <c r="J164" i="93" s="1"/>
  <c r="E164" i="94" s="1"/>
  <c r="G78" i="93"/>
  <c r="J78" i="93" s="1"/>
  <c r="E78" i="94" s="1"/>
  <c r="G146" i="93"/>
  <c r="J146" i="93" s="1"/>
  <c r="E146" i="94" s="1"/>
  <c r="G186" i="92"/>
  <c r="J186" i="92" s="1"/>
  <c r="E186" i="93" s="1"/>
  <c r="G104" i="92"/>
  <c r="J104" i="92" s="1"/>
  <c r="E104" i="93" s="1"/>
  <c r="G233" i="92"/>
  <c r="J233" i="92" s="1"/>
  <c r="E233" i="93" s="1"/>
  <c r="G191" i="92"/>
  <c r="J191" i="92" s="1"/>
  <c r="E191" i="93" s="1"/>
  <c r="G190" i="92"/>
  <c r="J190" i="92" s="1"/>
  <c r="E190" i="93" s="1"/>
  <c r="G132" i="91"/>
  <c r="J132" i="91" s="1"/>
  <c r="E132" i="92" s="1"/>
  <c r="G135" i="91"/>
  <c r="J135" i="91" s="1"/>
  <c r="E135" i="92" s="1"/>
  <c r="G133" i="90"/>
  <c r="J133" i="90" s="1"/>
  <c r="E133" i="91" s="1"/>
  <c r="G136" i="90"/>
  <c r="J136" i="90" s="1"/>
  <c r="E136" i="91" s="1"/>
  <c r="E71" i="102" l="1"/>
  <c r="G71" i="102" s="1"/>
  <c r="J71" i="102" s="1"/>
  <c r="E71" i="103" s="1"/>
  <c r="G71" i="103" s="1"/>
  <c r="J71" i="103" s="1"/>
  <c r="E71" i="104" s="1"/>
  <c r="G71" i="104" s="1"/>
  <c r="J71" i="104" s="1"/>
  <c r="E71" i="105" s="1"/>
  <c r="G71" i="105" s="1"/>
  <c r="J71" i="105" s="1"/>
  <c r="E70" i="102"/>
  <c r="G70" i="102" s="1"/>
  <c r="J70" i="102" s="1"/>
  <c r="E70" i="103" s="1"/>
  <c r="G70" i="103" s="1"/>
  <c r="J70" i="103" s="1"/>
  <c r="E70" i="104" s="1"/>
  <c r="G70" i="104" s="1"/>
  <c r="J70" i="104" s="1"/>
  <c r="E70" i="105" s="1"/>
  <c r="G70" i="105" s="1"/>
  <c r="J70" i="105" s="1"/>
  <c r="E175" i="102"/>
  <c r="G175" i="102" s="1"/>
  <c r="J175" i="102" s="1"/>
  <c r="E175" i="103" s="1"/>
  <c r="G175" i="103" s="1"/>
  <c r="J175" i="103" s="1"/>
  <c r="E175" i="104" s="1"/>
  <c r="G175" i="104" s="1"/>
  <c r="J175" i="104" s="1"/>
  <c r="E175" i="105" s="1"/>
  <c r="G175" i="105" s="1"/>
  <c r="J175" i="105" s="1"/>
  <c r="E209" i="107"/>
  <c r="G209" i="107" s="1"/>
  <c r="J209" i="107" s="1"/>
  <c r="E11" i="107"/>
  <c r="G11" i="107" s="1"/>
  <c r="J11" i="107" s="1"/>
  <c r="G88" i="91"/>
  <c r="J88" i="91" s="1"/>
  <c r="E88" i="92" s="1"/>
  <c r="E87" i="91"/>
  <c r="G87" i="91" s="1"/>
  <c r="J87" i="91" s="1"/>
  <c r="G86" i="93"/>
  <c r="J86" i="93" s="1"/>
  <c r="E86" i="94" s="1"/>
  <c r="G228" i="93"/>
  <c r="J228" i="93" s="1"/>
  <c r="E228" i="94" s="1"/>
  <c r="G236" i="93"/>
  <c r="J236" i="93" s="1"/>
  <c r="E236" i="94" s="1"/>
  <c r="G232" i="101"/>
  <c r="J232" i="101" s="1"/>
  <c r="E232" i="102" s="1"/>
  <c r="G240" i="101"/>
  <c r="J240" i="101" s="1"/>
  <c r="E240" i="102" s="1"/>
  <c r="G231" i="106"/>
  <c r="J231" i="106" s="1"/>
  <c r="E231" i="107" s="1"/>
  <c r="G239" i="106"/>
  <c r="J239" i="106" s="1"/>
  <c r="E239" i="107" s="1"/>
  <c r="G230" i="93"/>
  <c r="J230" i="93" s="1"/>
  <c r="E230" i="94" s="1"/>
  <c r="G238" i="93"/>
  <c r="J238" i="93" s="1"/>
  <c r="E238" i="94" s="1"/>
  <c r="G227" i="93"/>
  <c r="J227" i="93" s="1"/>
  <c r="E227" i="94" s="1"/>
  <c r="G235" i="93"/>
  <c r="J235" i="93" s="1"/>
  <c r="E235" i="94" s="1"/>
  <c r="G234" i="91"/>
  <c r="J234" i="91" s="1"/>
  <c r="E234" i="92" s="1"/>
  <c r="G242" i="92"/>
  <c r="J242" i="92" s="1"/>
  <c r="E242" i="93" s="1"/>
  <c r="G268" i="91"/>
  <c r="J268" i="91" s="1"/>
  <c r="G173" i="91"/>
  <c r="J173" i="91" s="1"/>
  <c r="E173" i="92" s="1"/>
  <c r="G174" i="91"/>
  <c r="J174" i="91" s="1"/>
  <c r="E174" i="92" s="1"/>
  <c r="G102" i="91"/>
  <c r="J102" i="91" s="1"/>
  <c r="E102" i="92" s="1"/>
  <c r="G15" i="91"/>
  <c r="J15" i="91" s="1"/>
  <c r="E15" i="92" s="1"/>
  <c r="G13" i="91"/>
  <c r="J13" i="91" s="1"/>
  <c r="E13" i="92" s="1"/>
  <c r="G14" i="91"/>
  <c r="J14" i="91" s="1"/>
  <c r="E14" i="92" s="1"/>
  <c r="G16" i="91"/>
  <c r="J16" i="91" s="1"/>
  <c r="E16" i="92" s="1"/>
  <c r="G90" i="94"/>
  <c r="J90" i="94" s="1"/>
  <c r="E90" i="95" s="1"/>
  <c r="G26" i="94"/>
  <c r="J26" i="94" s="1"/>
  <c r="E26" i="95" s="1"/>
  <c r="G18" i="91"/>
  <c r="J18" i="91" s="1"/>
  <c r="E18" i="92" s="1"/>
  <c r="G97" i="95"/>
  <c r="J97" i="95" s="1"/>
  <c r="E97" i="96" s="1"/>
  <c r="G8" i="91"/>
  <c r="J8" i="91" s="1"/>
  <c r="E8" i="92" s="1"/>
  <c r="G17" i="91"/>
  <c r="J17" i="91" s="1"/>
  <c r="E17" i="92" s="1"/>
  <c r="G224" i="94"/>
  <c r="J224" i="94" s="1"/>
  <c r="E224" i="95" s="1"/>
  <c r="G6" i="91"/>
  <c r="J6" i="91" s="1"/>
  <c r="E6" i="92" s="1"/>
  <c r="G7" i="91"/>
  <c r="J7" i="91" s="1"/>
  <c r="E7" i="92" s="1"/>
  <c r="G131" i="89"/>
  <c r="J131" i="89" s="1"/>
  <c r="E131" i="90" s="1"/>
  <c r="G134" i="89"/>
  <c r="J134" i="89" s="1"/>
  <c r="E134" i="90" s="1"/>
  <c r="G103" i="91"/>
  <c r="J103" i="91" s="1"/>
  <c r="E103" i="92" s="1"/>
  <c r="G82" i="91"/>
  <c r="J82" i="91" s="1"/>
  <c r="E82" i="92" s="1"/>
  <c r="G130" i="94"/>
  <c r="J130" i="94" s="1"/>
  <c r="E130" i="95" s="1"/>
  <c r="G78" i="94"/>
  <c r="J78" i="94" s="1"/>
  <c r="E78" i="95" s="1"/>
  <c r="G161" i="93"/>
  <c r="J161" i="93" s="1"/>
  <c r="E161" i="94" s="1"/>
  <c r="G116" i="95"/>
  <c r="J116" i="95" s="1"/>
  <c r="E116" i="96" s="1"/>
  <c r="G164" i="94"/>
  <c r="J164" i="94" s="1"/>
  <c r="E164" i="95" s="1"/>
  <c r="G43" i="93"/>
  <c r="J43" i="93" s="1"/>
  <c r="E43" i="94" s="1"/>
  <c r="G64" i="94"/>
  <c r="J64" i="94" s="1"/>
  <c r="E64" i="95" s="1"/>
  <c r="G115" i="95"/>
  <c r="J115" i="95" s="1"/>
  <c r="E115" i="96" s="1"/>
  <c r="G160" i="94"/>
  <c r="J160" i="94" s="1"/>
  <c r="E160" i="95" s="1"/>
  <c r="G69" i="94"/>
  <c r="J69" i="94" s="1"/>
  <c r="E69" i="95" s="1"/>
  <c r="G91" i="94"/>
  <c r="J91" i="94" s="1"/>
  <c r="E91" i="95" s="1"/>
  <c r="G106" i="94"/>
  <c r="J106" i="94" s="1"/>
  <c r="E106" i="95" s="1"/>
  <c r="G62" i="94"/>
  <c r="J62" i="94" s="1"/>
  <c r="E62" i="95" s="1"/>
  <c r="G33" i="93"/>
  <c r="J33" i="93" s="1"/>
  <c r="E33" i="94" s="1"/>
  <c r="G171" i="94"/>
  <c r="J171" i="94" s="1"/>
  <c r="E171" i="95" s="1"/>
  <c r="G108" i="95"/>
  <c r="J108" i="95" s="1"/>
  <c r="E108" i="96" s="1"/>
  <c r="G67" i="94"/>
  <c r="J67" i="94" s="1"/>
  <c r="E67" i="95" s="1"/>
  <c r="G140" i="94"/>
  <c r="J140" i="94" s="1"/>
  <c r="E140" i="95" s="1"/>
  <c r="G183" i="94"/>
  <c r="J183" i="94" s="1"/>
  <c r="E183" i="95" s="1"/>
  <c r="G220" i="94"/>
  <c r="J220" i="94" s="1"/>
  <c r="E220" i="95" s="1"/>
  <c r="G159" i="94"/>
  <c r="J159" i="94" s="1"/>
  <c r="E159" i="95" s="1"/>
  <c r="G158" i="94"/>
  <c r="J158" i="94" s="1"/>
  <c r="E158" i="95" s="1"/>
  <c r="G50" i="93"/>
  <c r="J50" i="93" s="1"/>
  <c r="E50" i="94" s="1"/>
  <c r="G61" i="94"/>
  <c r="J61" i="94" s="1"/>
  <c r="E61" i="95" s="1"/>
  <c r="G95" i="94"/>
  <c r="J95" i="94" s="1"/>
  <c r="E95" i="95" s="1"/>
  <c r="G167" i="94"/>
  <c r="J167" i="94" s="1"/>
  <c r="E167" i="95" s="1"/>
  <c r="G112" i="95"/>
  <c r="J112" i="95" s="1"/>
  <c r="E112" i="96" s="1"/>
  <c r="G49" i="93"/>
  <c r="J49" i="93" s="1"/>
  <c r="E49" i="94" s="1"/>
  <c r="G51" i="93"/>
  <c r="J51" i="93" s="1"/>
  <c r="E51" i="94" s="1"/>
  <c r="G38" i="93"/>
  <c r="J38" i="93" s="1"/>
  <c r="E38" i="94" s="1"/>
  <c r="G146" i="94"/>
  <c r="J146" i="94" s="1"/>
  <c r="E146" i="95" s="1"/>
  <c r="G81" i="94"/>
  <c r="J81" i="94" s="1"/>
  <c r="E81" i="95" s="1"/>
  <c r="G142" i="94"/>
  <c r="J142" i="94" s="1"/>
  <c r="E142" i="95" s="1"/>
  <c r="G223" i="94"/>
  <c r="J223" i="94" s="1"/>
  <c r="E223" i="95" s="1"/>
  <c r="G48" i="93"/>
  <c r="J48" i="93" s="1"/>
  <c r="E48" i="94" s="1"/>
  <c r="G179" i="94"/>
  <c r="J179" i="94" s="1"/>
  <c r="E179" i="95" s="1"/>
  <c r="G41" i="93"/>
  <c r="J41" i="93" s="1"/>
  <c r="E41" i="94" s="1"/>
  <c r="G58" i="93"/>
  <c r="J58" i="93" s="1"/>
  <c r="E58" i="94" s="1"/>
  <c r="G47" i="93"/>
  <c r="J47" i="93" s="1"/>
  <c r="E47" i="94" s="1"/>
  <c r="G65" i="94"/>
  <c r="J65" i="94" s="1"/>
  <c r="E65" i="95" s="1"/>
  <c r="G121" i="94"/>
  <c r="J121" i="94" s="1"/>
  <c r="E121" i="95" s="1"/>
  <c r="G168" i="94"/>
  <c r="J168" i="94" s="1"/>
  <c r="E168" i="95" s="1"/>
  <c r="G56" i="93"/>
  <c r="J56" i="93" s="1"/>
  <c r="E56" i="94" s="1"/>
  <c r="G221" i="93"/>
  <c r="J221" i="93" s="1"/>
  <c r="E221" i="94" s="1"/>
  <c r="G80" i="94"/>
  <c r="J80" i="94" s="1"/>
  <c r="E80" i="95" s="1"/>
  <c r="G154" i="94"/>
  <c r="J154" i="94" s="1"/>
  <c r="E154" i="95" s="1"/>
  <c r="G101" i="94"/>
  <c r="J101" i="94" s="1"/>
  <c r="E101" i="95" s="1"/>
  <c r="G40" i="93"/>
  <c r="J40" i="93" s="1"/>
  <c r="E40" i="94" s="1"/>
  <c r="G36" i="93"/>
  <c r="J36" i="93" s="1"/>
  <c r="E36" i="94" s="1"/>
  <c r="G100" i="94"/>
  <c r="J100" i="94" s="1"/>
  <c r="E100" i="95" s="1"/>
  <c r="G52" i="93"/>
  <c r="J52" i="93" s="1"/>
  <c r="E52" i="94" s="1"/>
  <c r="G74" i="95"/>
  <c r="J74" i="95" s="1"/>
  <c r="E74" i="96" s="1"/>
  <c r="G176" i="94"/>
  <c r="J176" i="94" s="1"/>
  <c r="E176" i="95" s="1"/>
  <c r="G31" i="93"/>
  <c r="J31" i="93" s="1"/>
  <c r="E31" i="94" s="1"/>
  <c r="G34" i="93"/>
  <c r="J34" i="93" s="1"/>
  <c r="E34" i="94" s="1"/>
  <c r="G37" i="93"/>
  <c r="J37" i="93" s="1"/>
  <c r="E37" i="94" s="1"/>
  <c r="G111" i="95"/>
  <c r="J111" i="95" s="1"/>
  <c r="E111" i="96" s="1"/>
  <c r="G137" i="94"/>
  <c r="J137" i="94" s="1"/>
  <c r="E137" i="95" s="1"/>
  <c r="G166" i="94"/>
  <c r="J166" i="94" s="1"/>
  <c r="E166" i="95" s="1"/>
  <c r="G79" i="94"/>
  <c r="J79" i="94" s="1"/>
  <c r="E79" i="95" s="1"/>
  <c r="G185" i="94"/>
  <c r="J185" i="94" s="1"/>
  <c r="E185" i="95" s="1"/>
  <c r="G118" i="94"/>
  <c r="J118" i="94" s="1"/>
  <c r="E118" i="95" s="1"/>
  <c r="G180" i="94"/>
  <c r="J180" i="94" s="1"/>
  <c r="E180" i="95" s="1"/>
  <c r="G225" i="94"/>
  <c r="J225" i="94" s="1"/>
  <c r="E225" i="95" s="1"/>
  <c r="G55" i="93"/>
  <c r="J55" i="93" s="1"/>
  <c r="E55" i="94" s="1"/>
  <c r="G53" i="93"/>
  <c r="J53" i="93" s="1"/>
  <c r="E53" i="94" s="1"/>
  <c r="G28" i="93"/>
  <c r="J28" i="93" s="1"/>
  <c r="E28" i="94" s="1"/>
  <c r="G172" i="94"/>
  <c r="J172" i="94" s="1"/>
  <c r="E172" i="95" s="1"/>
  <c r="G93" i="94"/>
  <c r="J93" i="94" s="1"/>
  <c r="E93" i="95" s="1"/>
  <c r="G119" i="93"/>
  <c r="J119" i="93" s="1"/>
  <c r="E119" i="94" s="1"/>
  <c r="G77" i="94"/>
  <c r="J77" i="94" s="1"/>
  <c r="E77" i="95" s="1"/>
  <c r="G163" i="94"/>
  <c r="J163" i="94" s="1"/>
  <c r="E163" i="95" s="1"/>
  <c r="G99" i="94"/>
  <c r="J99" i="94" s="1"/>
  <c r="E99" i="95" s="1"/>
  <c r="G32" i="93"/>
  <c r="J32" i="93" s="1"/>
  <c r="E32" i="94" s="1"/>
  <c r="G122" i="93"/>
  <c r="J122" i="93" s="1"/>
  <c r="E122" i="94" s="1"/>
  <c r="G215" i="94"/>
  <c r="J215" i="94" s="1"/>
  <c r="E215" i="95" s="1"/>
  <c r="G27" i="93"/>
  <c r="J27" i="93" s="1"/>
  <c r="E27" i="94" s="1"/>
  <c r="G54" i="93"/>
  <c r="J54" i="93" s="1"/>
  <c r="E54" i="94" s="1"/>
  <c r="G29" i="93"/>
  <c r="J29" i="93" s="1"/>
  <c r="E29" i="94" s="1"/>
  <c r="G139" i="94"/>
  <c r="J139" i="94" s="1"/>
  <c r="E139" i="95" s="1"/>
  <c r="G120" i="94"/>
  <c r="J120" i="94" s="1"/>
  <c r="E120" i="95" s="1"/>
  <c r="G107" i="95"/>
  <c r="J107" i="95" s="1"/>
  <c r="E107" i="96" s="1"/>
  <c r="G96" i="93"/>
  <c r="J96" i="93" s="1"/>
  <c r="E96" i="94" s="1"/>
  <c r="G46" i="93"/>
  <c r="J46" i="93" s="1"/>
  <c r="E46" i="94" s="1"/>
  <c r="G162" i="94"/>
  <c r="J162" i="94" s="1"/>
  <c r="E162" i="95" s="1"/>
  <c r="G98" i="94"/>
  <c r="J98" i="94" s="1"/>
  <c r="E98" i="95" s="1"/>
  <c r="G123" i="94"/>
  <c r="J123" i="94" s="1"/>
  <c r="E123" i="95" s="1"/>
  <c r="G141" i="94"/>
  <c r="J141" i="94" s="1"/>
  <c r="E141" i="95" s="1"/>
  <c r="G85" i="94"/>
  <c r="J85" i="94" s="1"/>
  <c r="E85" i="95" s="1"/>
  <c r="G92" i="94"/>
  <c r="J92" i="94" s="1"/>
  <c r="E92" i="95" s="1"/>
  <c r="G143" i="94"/>
  <c r="J143" i="94" s="1"/>
  <c r="E143" i="95" s="1"/>
  <c r="G165" i="93"/>
  <c r="J165" i="93" s="1"/>
  <c r="E165" i="94" s="1"/>
  <c r="G57" i="93"/>
  <c r="J57" i="93" s="1"/>
  <c r="E57" i="94" s="1"/>
  <c r="G184" i="94"/>
  <c r="J184" i="94" s="1"/>
  <c r="E184" i="95" s="1"/>
  <c r="G222" i="94"/>
  <c r="J222" i="94" s="1"/>
  <c r="E222" i="95" s="1"/>
  <c r="G110" i="95"/>
  <c r="J110" i="95" s="1"/>
  <c r="E110" i="96" s="1"/>
  <c r="G138" i="94"/>
  <c r="J138" i="94" s="1"/>
  <c r="E138" i="95" s="1"/>
  <c r="G66" i="94"/>
  <c r="J66" i="94" s="1"/>
  <c r="E66" i="95" s="1"/>
  <c r="G192" i="94"/>
  <c r="J192" i="94" s="1"/>
  <c r="E192" i="95" s="1"/>
  <c r="G144" i="94"/>
  <c r="J144" i="94" s="1"/>
  <c r="E144" i="95" s="1"/>
  <c r="G72" i="94"/>
  <c r="J72" i="94" s="1"/>
  <c r="E72" i="95" s="1"/>
  <c r="G44" i="93"/>
  <c r="J44" i="93" s="1"/>
  <c r="E44" i="94" s="1"/>
  <c r="G30" i="93"/>
  <c r="J30" i="93" s="1"/>
  <c r="E30" i="94" s="1"/>
  <c r="G117" i="95"/>
  <c r="J117" i="95" s="1"/>
  <c r="E117" i="96" s="1"/>
  <c r="G68" i="94"/>
  <c r="J68" i="94" s="1"/>
  <c r="E68" i="95" s="1"/>
  <c r="G145" i="94"/>
  <c r="J145" i="94" s="1"/>
  <c r="E145" i="95" s="1"/>
  <c r="G170" i="94"/>
  <c r="J170" i="94" s="1"/>
  <c r="E170" i="95" s="1"/>
  <c r="G42" i="93"/>
  <c r="J42" i="93" s="1"/>
  <c r="E42" i="94" s="1"/>
  <c r="G214" i="92"/>
  <c r="J214" i="92" s="1"/>
  <c r="E214" i="93" s="1"/>
  <c r="G89" i="94"/>
  <c r="J89" i="94" s="1"/>
  <c r="E89" i="95" s="1"/>
  <c r="G59" i="93"/>
  <c r="J59" i="93" s="1"/>
  <c r="E59" i="94" s="1"/>
  <c r="G5" i="78"/>
  <c r="J5" i="78" s="1"/>
  <c r="E5" i="79" s="1"/>
  <c r="G186" i="93"/>
  <c r="J186" i="93" s="1"/>
  <c r="E186" i="94" s="1"/>
  <c r="G104" i="93"/>
  <c r="J104" i="93" s="1"/>
  <c r="E104" i="94" s="1"/>
  <c r="G233" i="93"/>
  <c r="J233" i="93" s="1"/>
  <c r="E233" i="94" s="1"/>
  <c r="G268" i="93"/>
  <c r="J268" i="93" s="1"/>
  <c r="G191" i="93"/>
  <c r="J191" i="93" s="1"/>
  <c r="E191" i="94" s="1"/>
  <c r="G190" i="93"/>
  <c r="J190" i="93" s="1"/>
  <c r="E190" i="94" s="1"/>
  <c r="G133" i="91"/>
  <c r="J133" i="91" s="1"/>
  <c r="E133" i="92" s="1"/>
  <c r="G136" i="91"/>
  <c r="J136" i="91" s="1"/>
  <c r="E136" i="92" s="1"/>
  <c r="G132" i="92"/>
  <c r="J132" i="92" s="1"/>
  <c r="E132" i="93" s="1"/>
  <c r="G135" i="92"/>
  <c r="J135" i="92" s="1"/>
  <c r="E135" i="93" s="1"/>
  <c r="J5" i="8"/>
  <c r="G5" i="8"/>
  <c r="E175" i="106" l="1"/>
  <c r="G175" i="106" s="1"/>
  <c r="J175" i="106" s="1"/>
  <c r="E70" i="106"/>
  <c r="G70" i="106" s="1"/>
  <c r="J70" i="106" s="1"/>
  <c r="E71" i="106"/>
  <c r="G71" i="106" s="1"/>
  <c r="J71" i="106" s="1"/>
  <c r="G88" i="92"/>
  <c r="J88" i="92" s="1"/>
  <c r="E88" i="93" s="1"/>
  <c r="E87" i="92"/>
  <c r="G87" i="92" s="1"/>
  <c r="J87" i="92" s="1"/>
  <c r="G86" i="94"/>
  <c r="J86" i="94" s="1"/>
  <c r="E86" i="95" s="1"/>
  <c r="G230" i="94"/>
  <c r="J230" i="94" s="1"/>
  <c r="E230" i="95" s="1"/>
  <c r="G238" i="94"/>
  <c r="J238" i="94" s="1"/>
  <c r="E238" i="95" s="1"/>
  <c r="G239" i="107"/>
  <c r="J239" i="107" s="1"/>
  <c r="G231" i="107"/>
  <c r="J231" i="107" s="1"/>
  <c r="G234" i="92"/>
  <c r="J234" i="92" s="1"/>
  <c r="E234" i="93" s="1"/>
  <c r="G242" i="93"/>
  <c r="J242" i="93" s="1"/>
  <c r="E242" i="94" s="1"/>
  <c r="G240" i="102"/>
  <c r="J240" i="102" s="1"/>
  <c r="E240" i="103" s="1"/>
  <c r="G232" i="102"/>
  <c r="J232" i="102" s="1"/>
  <c r="E232" i="103" s="1"/>
  <c r="G267" i="102"/>
  <c r="J267" i="102" s="1"/>
  <c r="G227" i="94"/>
  <c r="J227" i="94" s="1"/>
  <c r="E227" i="95" s="1"/>
  <c r="G235" i="94"/>
  <c r="J235" i="94" s="1"/>
  <c r="E235" i="95" s="1"/>
  <c r="G228" i="94"/>
  <c r="J228" i="94" s="1"/>
  <c r="E228" i="95" s="1"/>
  <c r="G236" i="94"/>
  <c r="J236" i="94" s="1"/>
  <c r="E236" i="95" s="1"/>
  <c r="G269" i="92"/>
  <c r="J269" i="92" s="1"/>
  <c r="G173" i="92"/>
  <c r="J173" i="92" s="1"/>
  <c r="E173" i="93" s="1"/>
  <c r="G174" i="92"/>
  <c r="J174" i="92" s="1"/>
  <c r="E174" i="93" s="1"/>
  <c r="G103" i="92"/>
  <c r="J103" i="92" s="1"/>
  <c r="E103" i="93" s="1"/>
  <c r="G102" i="92"/>
  <c r="J102" i="92" s="1"/>
  <c r="E102" i="93" s="1"/>
  <c r="G97" i="96"/>
  <c r="J97" i="96" s="1"/>
  <c r="G108" i="96"/>
  <c r="J108" i="96" s="1"/>
  <c r="G117" i="96"/>
  <c r="J117" i="96" s="1"/>
  <c r="G107" i="96"/>
  <c r="J107" i="96" s="1"/>
  <c r="G116" i="96"/>
  <c r="J116" i="96" s="1"/>
  <c r="G110" i="96"/>
  <c r="J110" i="96" s="1"/>
  <c r="G112" i="96"/>
  <c r="J112" i="96" s="1"/>
  <c r="G115" i="96"/>
  <c r="J115" i="96" s="1"/>
  <c r="G111" i="96"/>
  <c r="J111" i="96" s="1"/>
  <c r="G7" i="92"/>
  <c r="J7" i="92" s="1"/>
  <c r="E7" i="93" s="1"/>
  <c r="G18" i="92"/>
  <c r="J18" i="92" s="1"/>
  <c r="E18" i="93" s="1"/>
  <c r="G224" i="95"/>
  <c r="J224" i="95" s="1"/>
  <c r="E224" i="96" s="1"/>
  <c r="G14" i="92"/>
  <c r="J14" i="92" s="1"/>
  <c r="E14" i="93" s="1"/>
  <c r="G13" i="92"/>
  <c r="J13" i="92" s="1"/>
  <c r="E13" i="93" s="1"/>
  <c r="G8" i="92"/>
  <c r="J8" i="92" s="1"/>
  <c r="E8" i="93" s="1"/>
  <c r="G26" i="95"/>
  <c r="J26" i="95" s="1"/>
  <c r="E26" i="96" s="1"/>
  <c r="G17" i="92"/>
  <c r="J17" i="92" s="1"/>
  <c r="E17" i="93" s="1"/>
  <c r="G90" i="95"/>
  <c r="J90" i="95" s="1"/>
  <c r="E90" i="96" s="1"/>
  <c r="G15" i="92"/>
  <c r="J15" i="92" s="1"/>
  <c r="E15" i="93" s="1"/>
  <c r="G121" i="95"/>
  <c r="J121" i="95" s="1"/>
  <c r="E121" i="96" s="1"/>
  <c r="G146" i="95"/>
  <c r="J146" i="95" s="1"/>
  <c r="E146" i="96" s="1"/>
  <c r="G6" i="92"/>
  <c r="J6" i="92" s="1"/>
  <c r="E6" i="93" s="1"/>
  <c r="G215" i="95"/>
  <c r="J215" i="95" s="1"/>
  <c r="E215" i="96" s="1"/>
  <c r="G78" i="95"/>
  <c r="J78" i="95" s="1"/>
  <c r="E78" i="96" s="1"/>
  <c r="G185" i="95"/>
  <c r="J185" i="95" s="1"/>
  <c r="E185" i="96" s="1"/>
  <c r="G158" i="95"/>
  <c r="J158" i="95" s="1"/>
  <c r="E158" i="96" s="1"/>
  <c r="G220" i="95"/>
  <c r="J220" i="95" s="1"/>
  <c r="E220" i="96" s="1"/>
  <c r="G91" i="95"/>
  <c r="J91" i="95" s="1"/>
  <c r="E91" i="96" s="1"/>
  <c r="G140" i="95"/>
  <c r="J140" i="95" s="1"/>
  <c r="E140" i="96" s="1"/>
  <c r="G16" i="92"/>
  <c r="J16" i="92" s="1"/>
  <c r="E16" i="93" s="1"/>
  <c r="G82" i="92"/>
  <c r="J82" i="92" s="1"/>
  <c r="E82" i="93" s="1"/>
  <c r="G131" i="90"/>
  <c r="J131" i="90" s="1"/>
  <c r="E131" i="91" s="1"/>
  <c r="G134" i="90"/>
  <c r="J134" i="90" s="1"/>
  <c r="E134" i="91" s="1"/>
  <c r="G46" i="94"/>
  <c r="J46" i="94" s="1"/>
  <c r="E46" i="95" s="1"/>
  <c r="G214" i="93"/>
  <c r="J214" i="93" s="1"/>
  <c r="E214" i="94" s="1"/>
  <c r="G184" i="95"/>
  <c r="J184" i="95" s="1"/>
  <c r="E184" i="96" s="1"/>
  <c r="G29" i="94"/>
  <c r="J29" i="94" s="1"/>
  <c r="E29" i="95" s="1"/>
  <c r="G225" i="95"/>
  <c r="J225" i="95" s="1"/>
  <c r="E225" i="96" s="1"/>
  <c r="G36" i="94"/>
  <c r="J36" i="94" s="1"/>
  <c r="E36" i="95" s="1"/>
  <c r="G106" i="95"/>
  <c r="J106" i="95" s="1"/>
  <c r="E106" i="96" s="1"/>
  <c r="G42" i="94"/>
  <c r="J42" i="94" s="1"/>
  <c r="E42" i="95" s="1"/>
  <c r="G72" i="95"/>
  <c r="J72" i="95" s="1"/>
  <c r="E72" i="96" s="1"/>
  <c r="G98" i="95"/>
  <c r="G54" i="94"/>
  <c r="J54" i="94" s="1"/>
  <c r="E54" i="95" s="1"/>
  <c r="G119" i="94"/>
  <c r="J119" i="94" s="1"/>
  <c r="E119" i="95" s="1"/>
  <c r="G180" i="95"/>
  <c r="J180" i="95" s="1"/>
  <c r="E180" i="96" s="1"/>
  <c r="G37" i="94"/>
  <c r="J37" i="94" s="1"/>
  <c r="E37" i="95" s="1"/>
  <c r="G40" i="94"/>
  <c r="J40" i="94" s="1"/>
  <c r="E40" i="95" s="1"/>
  <c r="G65" i="95"/>
  <c r="J65" i="95" s="1"/>
  <c r="E65" i="96" s="1"/>
  <c r="G81" i="95"/>
  <c r="J81" i="95" s="1"/>
  <c r="E81" i="96" s="1"/>
  <c r="G95" i="95"/>
  <c r="J95" i="95" s="1"/>
  <c r="E95" i="96" s="1"/>
  <c r="G145" i="95"/>
  <c r="J145" i="95" s="1"/>
  <c r="E145" i="96" s="1"/>
  <c r="G165" i="94"/>
  <c r="J165" i="94" s="1"/>
  <c r="E165" i="95" s="1"/>
  <c r="G44" i="94"/>
  <c r="J44" i="94" s="1"/>
  <c r="E44" i="95" s="1"/>
  <c r="G123" i="95"/>
  <c r="J123" i="95" s="1"/>
  <c r="E123" i="96" s="1"/>
  <c r="G77" i="95"/>
  <c r="G142" i="95"/>
  <c r="J142" i="95" s="1"/>
  <c r="E142" i="96" s="1"/>
  <c r="G167" i="95"/>
  <c r="J167" i="95" s="1"/>
  <c r="E167" i="96" s="1"/>
  <c r="G170" i="95"/>
  <c r="J170" i="95" s="1"/>
  <c r="E170" i="96" s="1"/>
  <c r="G144" i="95"/>
  <c r="J144" i="95" s="1"/>
  <c r="E144" i="96" s="1"/>
  <c r="G57" i="94"/>
  <c r="J57" i="94" s="1"/>
  <c r="E57" i="95" s="1"/>
  <c r="G162" i="95"/>
  <c r="J162" i="95" s="1"/>
  <c r="E162" i="96" s="1"/>
  <c r="G27" i="94"/>
  <c r="J27" i="94" s="1"/>
  <c r="E27" i="95" s="1"/>
  <c r="G93" i="95"/>
  <c r="G118" i="95"/>
  <c r="J118" i="95" s="1"/>
  <c r="E118" i="96" s="1"/>
  <c r="G34" i="94"/>
  <c r="J34" i="94" s="1"/>
  <c r="E34" i="95" s="1"/>
  <c r="G101" i="95"/>
  <c r="J101" i="95" s="1"/>
  <c r="E101" i="96" s="1"/>
  <c r="G47" i="94"/>
  <c r="J47" i="94" s="1"/>
  <c r="E47" i="95" s="1"/>
  <c r="G61" i="95"/>
  <c r="J61" i="95" s="1"/>
  <c r="E61" i="96" s="1"/>
  <c r="G69" i="95"/>
  <c r="J69" i="95" s="1"/>
  <c r="E69" i="96" s="1"/>
  <c r="G31" i="94"/>
  <c r="J31" i="94" s="1"/>
  <c r="E31" i="95" s="1"/>
  <c r="G154" i="95"/>
  <c r="J154" i="95" s="1"/>
  <c r="E154" i="96" s="1"/>
  <c r="G58" i="94"/>
  <c r="J58" i="94" s="1"/>
  <c r="E58" i="95" s="1"/>
  <c r="G38" i="94"/>
  <c r="J38" i="94" s="1"/>
  <c r="E38" i="95" s="1"/>
  <c r="G50" i="94"/>
  <c r="J50" i="94" s="1"/>
  <c r="E50" i="95" s="1"/>
  <c r="G161" i="94"/>
  <c r="J161" i="94" s="1"/>
  <c r="E161" i="95" s="1"/>
  <c r="G192" i="95"/>
  <c r="J192" i="95" s="1"/>
  <c r="E192" i="96" s="1"/>
  <c r="G68" i="95"/>
  <c r="J68" i="95" s="1"/>
  <c r="E68" i="96" s="1"/>
  <c r="G66" i="95"/>
  <c r="G143" i="95"/>
  <c r="J143" i="95" s="1"/>
  <c r="E143" i="96" s="1"/>
  <c r="G96" i="94"/>
  <c r="J96" i="94" s="1"/>
  <c r="E96" i="95" s="1"/>
  <c r="G122" i="94"/>
  <c r="J122" i="94" s="1"/>
  <c r="E122" i="95" s="1"/>
  <c r="G172" i="95"/>
  <c r="J172" i="95" s="1"/>
  <c r="E172" i="96" s="1"/>
  <c r="G176" i="95"/>
  <c r="J176" i="95" s="1"/>
  <c r="E176" i="96" s="1"/>
  <c r="G80" i="95"/>
  <c r="J80" i="95" s="1"/>
  <c r="E80" i="96" s="1"/>
  <c r="G41" i="94"/>
  <c r="J41" i="94" s="1"/>
  <c r="E41" i="95" s="1"/>
  <c r="G51" i="94"/>
  <c r="J51" i="94" s="1"/>
  <c r="E51" i="95" s="1"/>
  <c r="G171" i="95"/>
  <c r="J171" i="95" s="1"/>
  <c r="E171" i="96" s="1"/>
  <c r="G138" i="95"/>
  <c r="J138" i="95" s="1"/>
  <c r="E138" i="96" s="1"/>
  <c r="G92" i="95"/>
  <c r="J92" i="95" s="1"/>
  <c r="E92" i="96" s="1"/>
  <c r="G32" i="94"/>
  <c r="J32" i="94" s="1"/>
  <c r="E32" i="95" s="1"/>
  <c r="G28" i="94"/>
  <c r="J28" i="94" s="1"/>
  <c r="E28" i="95" s="1"/>
  <c r="G79" i="95"/>
  <c r="J79" i="95" s="1"/>
  <c r="E79" i="96" s="1"/>
  <c r="G74" i="96"/>
  <c r="J74" i="96" s="1"/>
  <c r="E74" i="97" s="1"/>
  <c r="G221" i="94"/>
  <c r="J221" i="94" s="1"/>
  <c r="E221" i="95" s="1"/>
  <c r="G179" i="95"/>
  <c r="J179" i="95" s="1"/>
  <c r="E179" i="96" s="1"/>
  <c r="G159" i="95"/>
  <c r="J159" i="95" s="1"/>
  <c r="E159" i="96" s="1"/>
  <c r="G33" i="94"/>
  <c r="J33" i="94" s="1"/>
  <c r="E33" i="95" s="1"/>
  <c r="G59" i="94"/>
  <c r="J59" i="94" s="1"/>
  <c r="E59" i="95" s="1"/>
  <c r="G30" i="94"/>
  <c r="J30" i="94" s="1"/>
  <c r="E30" i="95" s="1"/>
  <c r="G120" i="95"/>
  <c r="J120" i="95" s="1"/>
  <c r="E120" i="96" s="1"/>
  <c r="G53" i="94"/>
  <c r="J53" i="94" s="1"/>
  <c r="E53" i="95" s="1"/>
  <c r="G56" i="94"/>
  <c r="J56" i="94" s="1"/>
  <c r="E56" i="95" s="1"/>
  <c r="G64" i="95"/>
  <c r="J64" i="95" s="1"/>
  <c r="E64" i="96" s="1"/>
  <c r="G85" i="95"/>
  <c r="J85" i="95" s="1"/>
  <c r="E85" i="96" s="1"/>
  <c r="G99" i="95"/>
  <c r="G166" i="95"/>
  <c r="J166" i="95" s="1"/>
  <c r="E166" i="96" s="1"/>
  <c r="G52" i="94"/>
  <c r="J52" i="94" s="1"/>
  <c r="E52" i="95" s="1"/>
  <c r="G48" i="94"/>
  <c r="J48" i="94" s="1"/>
  <c r="E48" i="95" s="1"/>
  <c r="G49" i="94"/>
  <c r="J49" i="94" s="1"/>
  <c r="E49" i="95" s="1"/>
  <c r="G89" i="95"/>
  <c r="J89" i="95" s="1"/>
  <c r="E89" i="96" s="1"/>
  <c r="G222" i="95"/>
  <c r="J222" i="95" s="1"/>
  <c r="E222" i="96" s="1"/>
  <c r="G141" i="95"/>
  <c r="J141" i="95" s="1"/>
  <c r="E141" i="96" s="1"/>
  <c r="G139" i="95"/>
  <c r="J139" i="95" s="1"/>
  <c r="E139" i="96" s="1"/>
  <c r="G163" i="95"/>
  <c r="J163" i="95" s="1"/>
  <c r="E163" i="96" s="1"/>
  <c r="G55" i="94"/>
  <c r="J55" i="94" s="1"/>
  <c r="E55" i="95" s="1"/>
  <c r="G137" i="95"/>
  <c r="J137" i="95" s="1"/>
  <c r="E137" i="96" s="1"/>
  <c r="G100" i="95"/>
  <c r="J100" i="95" s="1"/>
  <c r="E100" i="96" s="1"/>
  <c r="G168" i="95"/>
  <c r="J168" i="95" s="1"/>
  <c r="E168" i="96" s="1"/>
  <c r="G223" i="95"/>
  <c r="J223" i="95" s="1"/>
  <c r="E223" i="96" s="1"/>
  <c r="G183" i="95"/>
  <c r="J183" i="95" s="1"/>
  <c r="E183" i="96" s="1"/>
  <c r="G43" i="94"/>
  <c r="J43" i="94" s="1"/>
  <c r="E43" i="95" s="1"/>
  <c r="G67" i="95"/>
  <c r="J67" i="95" s="1"/>
  <c r="E67" i="96" s="1"/>
  <c r="G62" i="95"/>
  <c r="J62" i="95" s="1"/>
  <c r="E62" i="96" s="1"/>
  <c r="G160" i="95"/>
  <c r="J160" i="95" s="1"/>
  <c r="E160" i="96" s="1"/>
  <c r="G164" i="95"/>
  <c r="J164" i="95" s="1"/>
  <c r="E164" i="96" s="1"/>
  <c r="G130" i="95"/>
  <c r="J130" i="95" s="1"/>
  <c r="E130" i="96" s="1"/>
  <c r="G5" i="79"/>
  <c r="J5" i="79" s="1"/>
  <c r="E5" i="80" s="1"/>
  <c r="G186" i="94"/>
  <c r="J186" i="94" s="1"/>
  <c r="E186" i="95" s="1"/>
  <c r="G233" i="94"/>
  <c r="J233" i="94" s="1"/>
  <c r="E233" i="95" s="1"/>
  <c r="J267" i="94"/>
  <c r="G104" i="94"/>
  <c r="J104" i="94" s="1"/>
  <c r="E104" i="95" s="1"/>
  <c r="G191" i="94"/>
  <c r="J191" i="94" s="1"/>
  <c r="E191" i="95" s="1"/>
  <c r="G190" i="94"/>
  <c r="J190" i="94" s="1"/>
  <c r="E190" i="95" s="1"/>
  <c r="G132" i="93"/>
  <c r="J132" i="93" s="1"/>
  <c r="E132" i="94" s="1"/>
  <c r="G135" i="93"/>
  <c r="J135" i="93" s="1"/>
  <c r="E135" i="94" s="1"/>
  <c r="G133" i="92"/>
  <c r="J133" i="92" s="1"/>
  <c r="E133" i="93" s="1"/>
  <c r="G136" i="92"/>
  <c r="J136" i="92" s="1"/>
  <c r="E136" i="93" s="1"/>
  <c r="E71" i="107" l="1"/>
  <c r="G71" i="107" s="1"/>
  <c r="J71" i="107" s="1"/>
  <c r="E70" i="107"/>
  <c r="G70" i="107" s="1"/>
  <c r="J70" i="107" s="1"/>
  <c r="E175" i="107"/>
  <c r="G175" i="107" s="1"/>
  <c r="J175" i="107" s="1"/>
  <c r="E117" i="97"/>
  <c r="G117" i="97" s="1"/>
  <c r="J117" i="97" s="1"/>
  <c r="E117" i="98" s="1"/>
  <c r="G117" i="98" s="1"/>
  <c r="J117" i="98" s="1"/>
  <c r="E117" i="99" s="1"/>
  <c r="E108" i="97"/>
  <c r="G108" i="97" s="1"/>
  <c r="J108" i="97" s="1"/>
  <c r="E108" i="98" s="1"/>
  <c r="G108" i="98" s="1"/>
  <c r="J108" i="98" s="1"/>
  <c r="E108" i="99" s="1"/>
  <c r="E111" i="97"/>
  <c r="G111" i="97" s="1"/>
  <c r="J111" i="97" s="1"/>
  <c r="E111" i="98" s="1"/>
  <c r="G111" i="98" s="1"/>
  <c r="J111" i="98" s="1"/>
  <c r="E111" i="99" s="1"/>
  <c r="E97" i="97"/>
  <c r="G97" i="97" s="1"/>
  <c r="J97" i="97" s="1"/>
  <c r="E97" i="98" s="1"/>
  <c r="G97" i="98" s="1"/>
  <c r="J97" i="98" s="1"/>
  <c r="E97" i="99" s="1"/>
  <c r="G88" i="93"/>
  <c r="J88" i="93" s="1"/>
  <c r="E88" i="94" s="1"/>
  <c r="E87" i="93"/>
  <c r="G87" i="93" s="1"/>
  <c r="J87" i="93" s="1"/>
  <c r="E115" i="97"/>
  <c r="G115" i="97" s="1"/>
  <c r="J115" i="97" s="1"/>
  <c r="E115" i="98" s="1"/>
  <c r="G115" i="98" s="1"/>
  <c r="J115" i="98" s="1"/>
  <c r="E115" i="99" s="1"/>
  <c r="E112" i="97"/>
  <c r="G112" i="97" s="1"/>
  <c r="J112" i="97" s="1"/>
  <c r="E112" i="98" s="1"/>
  <c r="G112" i="98" s="1"/>
  <c r="J112" i="98" s="1"/>
  <c r="E112" i="99" s="1"/>
  <c r="E107" i="97"/>
  <c r="G107" i="97" s="1"/>
  <c r="J107" i="97" s="1"/>
  <c r="E107" i="98" s="1"/>
  <c r="G107" i="98" s="1"/>
  <c r="J107" i="98" s="1"/>
  <c r="E107" i="99" s="1"/>
  <c r="E110" i="97"/>
  <c r="G110" i="97" s="1"/>
  <c r="J110" i="97" s="1"/>
  <c r="E110" i="98" s="1"/>
  <c r="G110" i="98" s="1"/>
  <c r="J110" i="98" s="1"/>
  <c r="E110" i="99" s="1"/>
  <c r="E116" i="97"/>
  <c r="G116" i="97" s="1"/>
  <c r="J116" i="97" s="1"/>
  <c r="E116" i="98" s="1"/>
  <c r="G116" i="98" s="1"/>
  <c r="J116" i="98" s="1"/>
  <c r="E116" i="99" s="1"/>
  <c r="J98" i="95"/>
  <c r="E98" i="96" s="1"/>
  <c r="G98" i="96" s="1"/>
  <c r="J98" i="96" s="1"/>
  <c r="E98" i="97" s="1"/>
  <c r="G98" i="97" s="1"/>
  <c r="J98" i="97" s="1"/>
  <c r="E98" i="98" s="1"/>
  <c r="J99" i="95"/>
  <c r="E99" i="96" s="1"/>
  <c r="G99" i="96" s="1"/>
  <c r="J99" i="96" s="1"/>
  <c r="E99" i="97" s="1"/>
  <c r="G99" i="97" s="1"/>
  <c r="J99" i="97" s="1"/>
  <c r="E99" i="98" s="1"/>
  <c r="J93" i="95"/>
  <c r="E93" i="96" s="1"/>
  <c r="G93" i="96" s="1"/>
  <c r="J93" i="96" s="1"/>
  <c r="E93" i="97" s="1"/>
  <c r="G93" i="97" s="1"/>
  <c r="J93" i="97" s="1"/>
  <c r="E93" i="98" s="1"/>
  <c r="J77" i="95"/>
  <c r="E77" i="96" s="1"/>
  <c r="G77" i="96" s="1"/>
  <c r="J77" i="96" s="1"/>
  <c r="E77" i="97" s="1"/>
  <c r="G77" i="97" s="1"/>
  <c r="J77" i="97" s="1"/>
  <c r="E77" i="98" s="1"/>
  <c r="J66" i="95"/>
  <c r="E66" i="96" s="1"/>
  <c r="G66" i="96" s="1"/>
  <c r="J66" i="96" s="1"/>
  <c r="E66" i="97" s="1"/>
  <c r="G66" i="97" s="1"/>
  <c r="J66" i="97" s="1"/>
  <c r="E66" i="98" s="1"/>
  <c r="G86" i="95"/>
  <c r="G240" i="103"/>
  <c r="J240" i="103" s="1"/>
  <c r="E240" i="104" s="1"/>
  <c r="G232" i="103"/>
  <c r="J232" i="103" s="1"/>
  <c r="E232" i="104" s="1"/>
  <c r="G268" i="103"/>
  <c r="J268" i="103" s="1"/>
  <c r="G234" i="93"/>
  <c r="J234" i="93" s="1"/>
  <c r="E234" i="94" s="1"/>
  <c r="G242" i="94"/>
  <c r="J242" i="94" s="1"/>
  <c r="E242" i="95" s="1"/>
  <c r="G228" i="95"/>
  <c r="G236" i="95"/>
  <c r="J236" i="95" s="1"/>
  <c r="E236" i="96" s="1"/>
  <c r="G227" i="95"/>
  <c r="G235" i="95"/>
  <c r="J235" i="95" s="1"/>
  <c r="E235" i="96" s="1"/>
  <c r="G230" i="95"/>
  <c r="G238" i="95"/>
  <c r="J238" i="95" s="1"/>
  <c r="E238" i="96" s="1"/>
  <c r="G269" i="93"/>
  <c r="J269" i="93" s="1"/>
  <c r="G173" i="93"/>
  <c r="J173" i="93" s="1"/>
  <c r="E173" i="94" s="1"/>
  <c r="G174" i="93"/>
  <c r="J174" i="93" s="1"/>
  <c r="E174" i="94" s="1"/>
  <c r="G103" i="93"/>
  <c r="J103" i="93" s="1"/>
  <c r="E103" i="94" s="1"/>
  <c r="G102" i="93"/>
  <c r="J102" i="93" s="1"/>
  <c r="E102" i="94" s="1"/>
  <c r="G140" i="96"/>
  <c r="J140" i="96" s="1"/>
  <c r="G121" i="96"/>
  <c r="J121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64" i="96"/>
  <c r="J164" i="96" s="1"/>
  <c r="G168" i="96"/>
  <c r="J168" i="96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23" i="96"/>
  <c r="J123" i="96" s="1"/>
  <c r="G106" i="96"/>
  <c r="J106" i="96" s="1"/>
  <c r="G91" i="96"/>
  <c r="J91" i="96" s="1"/>
  <c r="G74" i="97"/>
  <c r="J74" i="97" s="1"/>
  <c r="E74" i="98" s="1"/>
  <c r="G13" i="93"/>
  <c r="J13" i="93" s="1"/>
  <c r="E13" i="94" s="1"/>
  <c r="G15" i="93"/>
  <c r="J15" i="93" s="1"/>
  <c r="E15" i="94" s="1"/>
  <c r="G14" i="93"/>
  <c r="J14" i="93" s="1"/>
  <c r="E14" i="94" s="1"/>
  <c r="G16" i="93"/>
  <c r="J16" i="93" s="1"/>
  <c r="E16" i="94" s="1"/>
  <c r="G6" i="93"/>
  <c r="J6" i="93" s="1"/>
  <c r="E6" i="94" s="1"/>
  <c r="G8" i="93"/>
  <c r="J8" i="93" s="1"/>
  <c r="E8" i="94" s="1"/>
  <c r="G29" i="95"/>
  <c r="J29" i="95" s="1"/>
  <c r="E29" i="96" s="1"/>
  <c r="G17" i="93"/>
  <c r="J17" i="93" s="1"/>
  <c r="E17" i="94" s="1"/>
  <c r="G18" i="93"/>
  <c r="J18" i="93" s="1"/>
  <c r="E18" i="94" s="1"/>
  <c r="G7" i="93"/>
  <c r="J7" i="93" s="1"/>
  <c r="E7" i="94" s="1"/>
  <c r="G131" i="91"/>
  <c r="J131" i="91" s="1"/>
  <c r="E131" i="92" s="1"/>
  <c r="G134" i="91"/>
  <c r="J134" i="91" s="1"/>
  <c r="E134" i="92" s="1"/>
  <c r="G82" i="93"/>
  <c r="J82" i="93" s="1"/>
  <c r="E82" i="94" s="1"/>
  <c r="G40" i="95"/>
  <c r="J40" i="95" s="1"/>
  <c r="E40" i="96" s="1"/>
  <c r="G49" i="95"/>
  <c r="G33" i="95"/>
  <c r="J33" i="95" s="1"/>
  <c r="E33" i="96" s="1"/>
  <c r="G122" i="95"/>
  <c r="J122" i="95" s="1"/>
  <c r="E122" i="96" s="1"/>
  <c r="G47" i="95"/>
  <c r="J47" i="95" s="1"/>
  <c r="E47" i="96" s="1"/>
  <c r="G52" i="95"/>
  <c r="J52" i="95" s="1"/>
  <c r="E52" i="96" s="1"/>
  <c r="G28" i="95"/>
  <c r="J28" i="95" s="1"/>
  <c r="E28" i="96" s="1"/>
  <c r="G161" i="95"/>
  <c r="J161" i="95" s="1"/>
  <c r="E161" i="96" s="1"/>
  <c r="G53" i="95"/>
  <c r="J53" i="95" s="1"/>
  <c r="E53" i="96" s="1"/>
  <c r="G41" i="95"/>
  <c r="J41" i="95" s="1"/>
  <c r="E41" i="96" s="1"/>
  <c r="G42" i="95"/>
  <c r="J42" i="95" s="1"/>
  <c r="E42" i="96" s="1"/>
  <c r="G34" i="95"/>
  <c r="J34" i="95" s="1"/>
  <c r="E34" i="96" s="1"/>
  <c r="G214" i="94"/>
  <c r="J214" i="94" s="1"/>
  <c r="E214" i="95" s="1"/>
  <c r="G38" i="95"/>
  <c r="J38" i="95" s="1"/>
  <c r="E38" i="96" s="1"/>
  <c r="G54" i="95"/>
  <c r="J54" i="95" s="1"/>
  <c r="E54" i="96" s="1"/>
  <c r="G30" i="95"/>
  <c r="J30" i="95" s="1"/>
  <c r="E30" i="96" s="1"/>
  <c r="G44" i="95"/>
  <c r="J44" i="95" s="1"/>
  <c r="E44" i="96" s="1"/>
  <c r="G36" i="95"/>
  <c r="J36" i="95" s="1"/>
  <c r="E36" i="96" s="1"/>
  <c r="G43" i="95"/>
  <c r="J43" i="95" s="1"/>
  <c r="E43" i="96" s="1"/>
  <c r="G56" i="95"/>
  <c r="J56" i="95" s="1"/>
  <c r="E56" i="96" s="1"/>
  <c r="G32" i="95"/>
  <c r="J32" i="95" s="1"/>
  <c r="E32" i="96" s="1"/>
  <c r="G50" i="95"/>
  <c r="J50" i="95" s="1"/>
  <c r="E50" i="96" s="1"/>
  <c r="G31" i="95"/>
  <c r="J31" i="95" s="1"/>
  <c r="E31" i="96" s="1"/>
  <c r="G57" i="95"/>
  <c r="J57" i="95" s="1"/>
  <c r="E57" i="96" s="1"/>
  <c r="G119" i="95"/>
  <c r="J119" i="95" s="1"/>
  <c r="E119" i="96" s="1"/>
  <c r="G27" i="95"/>
  <c r="J27" i="95" s="1"/>
  <c r="E27" i="96" s="1"/>
  <c r="G37" i="95"/>
  <c r="J37" i="95" s="1"/>
  <c r="E37" i="96" s="1"/>
  <c r="G55" i="95"/>
  <c r="J55" i="95" s="1"/>
  <c r="E55" i="96" s="1"/>
  <c r="G58" i="95"/>
  <c r="J58" i="95" s="1"/>
  <c r="E58" i="96" s="1"/>
  <c r="G96" i="95"/>
  <c r="J96" i="95" s="1"/>
  <c r="E96" i="96" s="1"/>
  <c r="G48" i="95"/>
  <c r="J48" i="95" s="1"/>
  <c r="E48" i="96" s="1"/>
  <c r="G59" i="95"/>
  <c r="J59" i="95" s="1"/>
  <c r="E59" i="96" s="1"/>
  <c r="G221" i="95"/>
  <c r="J221" i="95" s="1"/>
  <c r="E221" i="96" s="1"/>
  <c r="G51" i="95"/>
  <c r="G165" i="95"/>
  <c r="J165" i="95" s="1"/>
  <c r="E165" i="96" s="1"/>
  <c r="G46" i="95"/>
  <c r="J46" i="95" s="1"/>
  <c r="E46" i="96" s="1"/>
  <c r="G5" i="80"/>
  <c r="J5" i="80" s="1"/>
  <c r="E5" i="81" s="1"/>
  <c r="G186" i="95"/>
  <c r="J186" i="95" s="1"/>
  <c r="E186" i="96" s="1"/>
  <c r="G104" i="95"/>
  <c r="J104" i="95" s="1"/>
  <c r="E104" i="96" s="1"/>
  <c r="G268" i="95"/>
  <c r="J268" i="95" s="1"/>
  <c r="G233" i="95"/>
  <c r="J233" i="95" s="1"/>
  <c r="E233" i="96" s="1"/>
  <c r="G191" i="95"/>
  <c r="J191" i="95" s="1"/>
  <c r="E191" i="96" s="1"/>
  <c r="G190" i="95"/>
  <c r="J190" i="95" s="1"/>
  <c r="E190" i="96" s="1"/>
  <c r="G133" i="93"/>
  <c r="J133" i="93" s="1"/>
  <c r="E133" i="94" s="1"/>
  <c r="G136" i="93"/>
  <c r="J136" i="93" s="1"/>
  <c r="E136" i="94" s="1"/>
  <c r="G132" i="94"/>
  <c r="J132" i="94" s="1"/>
  <c r="E132" i="95" s="1"/>
  <c r="G135" i="94"/>
  <c r="J135" i="94" s="1"/>
  <c r="E135" i="95" s="1"/>
  <c r="E120" i="97" l="1"/>
  <c r="G120" i="97" s="1"/>
  <c r="J120" i="97" s="1"/>
  <c r="E120" i="98" s="1"/>
  <c r="G120" i="98" s="1"/>
  <c r="J120" i="98" s="1"/>
  <c r="E120" i="99" s="1"/>
  <c r="E168" i="97"/>
  <c r="G168" i="97" s="1"/>
  <c r="J168" i="97" s="1"/>
  <c r="E168" i="98" s="1"/>
  <c r="G168" i="98" s="1"/>
  <c r="J168" i="98" s="1"/>
  <c r="E168" i="99" s="1"/>
  <c r="E172" i="97"/>
  <c r="G172" i="97" s="1"/>
  <c r="J172" i="97" s="1"/>
  <c r="E172" i="98" s="1"/>
  <c r="G172" i="98" s="1"/>
  <c r="J172" i="98" s="1"/>
  <c r="E172" i="99" s="1"/>
  <c r="E121" i="97"/>
  <c r="G121" i="97" s="1"/>
  <c r="J121" i="97" s="1"/>
  <c r="E121" i="98" s="1"/>
  <c r="G121" i="98" s="1"/>
  <c r="J121" i="98" s="1"/>
  <c r="E121" i="99" s="1"/>
  <c r="G88" i="94"/>
  <c r="J88" i="94" s="1"/>
  <c r="E88" i="95" s="1"/>
  <c r="E87" i="94"/>
  <c r="G87" i="94" s="1"/>
  <c r="J87" i="94" s="1"/>
  <c r="E67" i="97"/>
  <c r="G67" i="97" s="1"/>
  <c r="J67" i="97" s="1"/>
  <c r="E67" i="98" s="1"/>
  <c r="G67" i="98" s="1"/>
  <c r="J67" i="98" s="1"/>
  <c r="E67" i="99" s="1"/>
  <c r="E65" i="97"/>
  <c r="G65" i="97" s="1"/>
  <c r="J65" i="97" s="1"/>
  <c r="E65" i="98" s="1"/>
  <c r="G65" i="98" s="1"/>
  <c r="J65" i="98" s="1"/>
  <c r="E65" i="99" s="1"/>
  <c r="E167" i="97"/>
  <c r="G167" i="97" s="1"/>
  <c r="J167" i="97" s="1"/>
  <c r="E167" i="98" s="1"/>
  <c r="G167" i="98" s="1"/>
  <c r="J167" i="98" s="1"/>
  <c r="E167" i="99" s="1"/>
  <c r="E164" i="97"/>
  <c r="G164" i="97" s="1"/>
  <c r="J164" i="97" s="1"/>
  <c r="E164" i="98" s="1"/>
  <c r="G164" i="98" s="1"/>
  <c r="J164" i="98" s="1"/>
  <c r="E164" i="99" s="1"/>
  <c r="E85" i="97"/>
  <c r="G85" i="97" s="1"/>
  <c r="J85" i="97" s="1"/>
  <c r="E85" i="98" s="1"/>
  <c r="G85" i="98" s="1"/>
  <c r="J85" i="98" s="1"/>
  <c r="E85" i="99" s="1"/>
  <c r="E92" i="97"/>
  <c r="G92" i="97" s="1"/>
  <c r="J92" i="97" s="1"/>
  <c r="E92" i="98" s="1"/>
  <c r="G92" i="98" s="1"/>
  <c r="J92" i="98" s="1"/>
  <c r="E92" i="99" s="1"/>
  <c r="E166" i="97"/>
  <c r="G166" i="97" s="1"/>
  <c r="J166" i="97" s="1"/>
  <c r="E166" i="98" s="1"/>
  <c r="G166" i="98" s="1"/>
  <c r="J166" i="98" s="1"/>
  <c r="E166" i="99" s="1"/>
  <c r="E140" i="97"/>
  <c r="G140" i="97" s="1"/>
  <c r="J140" i="97" s="1"/>
  <c r="E140" i="98" s="1"/>
  <c r="G140" i="98" s="1"/>
  <c r="J140" i="98" s="1"/>
  <c r="E140" i="99" s="1"/>
  <c r="E176" i="97"/>
  <c r="G176" i="97" s="1"/>
  <c r="J176" i="97" s="1"/>
  <c r="E176" i="98" s="1"/>
  <c r="G176" i="98" s="1"/>
  <c r="J176" i="98" s="1"/>
  <c r="E176" i="99" s="1"/>
  <c r="E72" i="97"/>
  <c r="G72" i="97" s="1"/>
  <c r="J72" i="97" s="1"/>
  <c r="E72" i="98" s="1"/>
  <c r="G72" i="98" s="1"/>
  <c r="J72" i="98" s="1"/>
  <c r="E72" i="99" s="1"/>
  <c r="E69" i="97"/>
  <c r="G69" i="97" s="1"/>
  <c r="J69" i="97" s="1"/>
  <c r="E69" i="98" s="1"/>
  <c r="G69" i="98" s="1"/>
  <c r="J69" i="98" s="1"/>
  <c r="E69" i="99" s="1"/>
  <c r="E222" i="97"/>
  <c r="G222" i="97" s="1"/>
  <c r="J222" i="97" s="1"/>
  <c r="E222" i="98" s="1"/>
  <c r="G222" i="98" s="1"/>
  <c r="J222" i="98" s="1"/>
  <c r="E222" i="99" s="1"/>
  <c r="E143" i="97"/>
  <c r="G143" i="97" s="1"/>
  <c r="J143" i="97" s="1"/>
  <c r="E143" i="98" s="1"/>
  <c r="G143" i="98" s="1"/>
  <c r="J143" i="98" s="1"/>
  <c r="E143" i="99" s="1"/>
  <c r="E123" i="97"/>
  <c r="G123" i="97" s="1"/>
  <c r="J123" i="97" s="1"/>
  <c r="E123" i="98" s="1"/>
  <c r="G123" i="98" s="1"/>
  <c r="J123" i="98" s="1"/>
  <c r="E123" i="99" s="1"/>
  <c r="E68" i="97"/>
  <c r="G68" i="97" s="1"/>
  <c r="J68" i="97" s="1"/>
  <c r="E68" i="98" s="1"/>
  <c r="G68" i="98" s="1"/>
  <c r="J68" i="98" s="1"/>
  <c r="E68" i="99" s="1"/>
  <c r="E89" i="97"/>
  <c r="G89" i="97" s="1"/>
  <c r="J89" i="97" s="1"/>
  <c r="E89" i="98" s="1"/>
  <c r="G89" i="98" s="1"/>
  <c r="J89" i="98" s="1"/>
  <c r="E89" i="99" s="1"/>
  <c r="E171" i="97"/>
  <c r="G171" i="97" s="1"/>
  <c r="J171" i="97" s="1"/>
  <c r="E171" i="98" s="1"/>
  <c r="G171" i="98" s="1"/>
  <c r="J171" i="98" s="1"/>
  <c r="E171" i="99" s="1"/>
  <c r="E95" i="97"/>
  <c r="G95" i="97" s="1"/>
  <c r="J95" i="97" s="1"/>
  <c r="E95" i="98" s="1"/>
  <c r="G95" i="98" s="1"/>
  <c r="J95" i="98" s="1"/>
  <c r="E95" i="99" s="1"/>
  <c r="E130" i="97"/>
  <c r="G130" i="97" s="1"/>
  <c r="J130" i="97" s="1"/>
  <c r="E130" i="98" s="1"/>
  <c r="G130" i="98" s="1"/>
  <c r="J130" i="98" s="1"/>
  <c r="E130" i="99" s="1"/>
  <c r="E180" i="97"/>
  <c r="G180" i="97" s="1"/>
  <c r="J180" i="97" s="1"/>
  <c r="E180" i="98" s="1"/>
  <c r="G180" i="98" s="1"/>
  <c r="J180" i="98" s="1"/>
  <c r="E180" i="99" s="1"/>
  <c r="E78" i="97"/>
  <c r="G78" i="97" s="1"/>
  <c r="J78" i="97" s="1"/>
  <c r="E78" i="98" s="1"/>
  <c r="G78" i="98" s="1"/>
  <c r="J78" i="98" s="1"/>
  <c r="E78" i="99" s="1"/>
  <c r="E144" i="97"/>
  <c r="G144" i="97" s="1"/>
  <c r="J144" i="97" s="1"/>
  <c r="E144" i="98" s="1"/>
  <c r="G144" i="98" s="1"/>
  <c r="J144" i="98" s="1"/>
  <c r="E144" i="99" s="1"/>
  <c r="E154" i="97"/>
  <c r="G154" i="97" s="1"/>
  <c r="J154" i="97" s="1"/>
  <c r="E154" i="98" s="1"/>
  <c r="G154" i="98" s="1"/>
  <c r="J154" i="98" s="1"/>
  <c r="E154" i="99" s="1"/>
  <c r="E141" i="97"/>
  <c r="G141" i="97" s="1"/>
  <c r="J141" i="97" s="1"/>
  <c r="E141" i="98" s="1"/>
  <c r="G141" i="98" s="1"/>
  <c r="J141" i="98" s="1"/>
  <c r="E141" i="99" s="1"/>
  <c r="E106" i="97"/>
  <c r="G106" i="97" s="1"/>
  <c r="J106" i="97" s="1"/>
  <c r="E106" i="98" s="1"/>
  <c r="G106" i="98" s="1"/>
  <c r="J106" i="98" s="1"/>
  <c r="E106" i="99" s="1"/>
  <c r="E184" i="97"/>
  <c r="G184" i="97" s="1"/>
  <c r="J184" i="97" s="1"/>
  <c r="E184" i="98" s="1"/>
  <c r="G184" i="98" s="1"/>
  <c r="J184" i="98" s="1"/>
  <c r="E184" i="99" s="1"/>
  <c r="E192" i="97"/>
  <c r="G192" i="97" s="1"/>
  <c r="J192" i="97" s="1"/>
  <c r="E192" i="98" s="1"/>
  <c r="G192" i="98" s="1"/>
  <c r="J192" i="98" s="1"/>
  <c r="E192" i="99" s="1"/>
  <c r="E137" i="97"/>
  <c r="G137" i="97" s="1"/>
  <c r="J137" i="97" s="1"/>
  <c r="E137" i="98" s="1"/>
  <c r="G137" i="98" s="1"/>
  <c r="J137" i="98" s="1"/>
  <c r="E137" i="99" s="1"/>
  <c r="E100" i="97"/>
  <c r="G100" i="97" s="1"/>
  <c r="J100" i="97" s="1"/>
  <c r="E100" i="98" s="1"/>
  <c r="G100" i="98" s="1"/>
  <c r="J100" i="98" s="1"/>
  <c r="E100" i="99" s="1"/>
  <c r="E179" i="97"/>
  <c r="G179" i="97" s="1"/>
  <c r="J179" i="97" s="1"/>
  <c r="E179" i="98" s="1"/>
  <c r="G179" i="98" s="1"/>
  <c r="J179" i="98" s="1"/>
  <c r="E179" i="99" s="1"/>
  <c r="E170" i="97"/>
  <c r="G170" i="97" s="1"/>
  <c r="J170" i="97" s="1"/>
  <c r="E170" i="98" s="1"/>
  <c r="G170" i="98" s="1"/>
  <c r="J170" i="98" s="1"/>
  <c r="E170" i="99" s="1"/>
  <c r="E162" i="97"/>
  <c r="G162" i="97" s="1"/>
  <c r="J162" i="97" s="1"/>
  <c r="E162" i="98" s="1"/>
  <c r="G162" i="98" s="1"/>
  <c r="J162" i="98" s="1"/>
  <c r="E162" i="99" s="1"/>
  <c r="E146" i="97"/>
  <c r="G146" i="97" s="1"/>
  <c r="J146" i="97" s="1"/>
  <c r="E146" i="98" s="1"/>
  <c r="G146" i="98" s="1"/>
  <c r="J146" i="98" s="1"/>
  <c r="E146" i="99" s="1"/>
  <c r="E224" i="97"/>
  <c r="G224" i="97" s="1"/>
  <c r="J224" i="97" s="1"/>
  <c r="E224" i="98" s="1"/>
  <c r="G224" i="98" s="1"/>
  <c r="J224" i="98" s="1"/>
  <c r="E224" i="99" s="1"/>
  <c r="E81" i="97"/>
  <c r="G81" i="97" s="1"/>
  <c r="J81" i="97" s="1"/>
  <c r="E81" i="98" s="1"/>
  <c r="G81" i="98" s="1"/>
  <c r="J81" i="98" s="1"/>
  <c r="E81" i="99" s="1"/>
  <c r="E91" i="97"/>
  <c r="G91" i="97" s="1"/>
  <c r="J91" i="97" s="1"/>
  <c r="E91" i="98" s="1"/>
  <c r="G91" i="98" s="1"/>
  <c r="J91" i="98" s="1"/>
  <c r="E91" i="99" s="1"/>
  <c r="E185" i="97"/>
  <c r="G185" i="97" s="1"/>
  <c r="J185" i="97" s="1"/>
  <c r="E185" i="98" s="1"/>
  <c r="G185" i="98" s="1"/>
  <c r="J185" i="98" s="1"/>
  <c r="E185" i="99" s="1"/>
  <c r="E139" i="97"/>
  <c r="G139" i="97" s="1"/>
  <c r="J139" i="97" s="1"/>
  <c r="E139" i="98" s="1"/>
  <c r="G139" i="98" s="1"/>
  <c r="J139" i="98" s="1"/>
  <c r="E139" i="99" s="1"/>
  <c r="E118" i="97"/>
  <c r="G118" i="97" s="1"/>
  <c r="J118" i="97" s="1"/>
  <c r="E118" i="98" s="1"/>
  <c r="G118" i="98" s="1"/>
  <c r="J118" i="98" s="1"/>
  <c r="E118" i="99" s="1"/>
  <c r="E223" i="97"/>
  <c r="G223" i="97" s="1"/>
  <c r="J223" i="97" s="1"/>
  <c r="E223" i="98" s="1"/>
  <c r="G223" i="98" s="1"/>
  <c r="J223" i="98" s="1"/>
  <c r="E223" i="99" s="1"/>
  <c r="E80" i="97"/>
  <c r="G80" i="97" s="1"/>
  <c r="J80" i="97" s="1"/>
  <c r="E80" i="98" s="1"/>
  <c r="G80" i="98" s="1"/>
  <c r="J80" i="98" s="1"/>
  <c r="E80" i="99" s="1"/>
  <c r="E62" i="97"/>
  <c r="G62" i="97" s="1"/>
  <c r="J62" i="97" s="1"/>
  <c r="E62" i="98" s="1"/>
  <c r="G62" i="98" s="1"/>
  <c r="J62" i="98" s="1"/>
  <c r="E62" i="99" s="1"/>
  <c r="E160" i="97"/>
  <c r="G160" i="97" s="1"/>
  <c r="J160" i="97" s="1"/>
  <c r="E160" i="98" s="1"/>
  <c r="G160" i="98" s="1"/>
  <c r="J160" i="98" s="1"/>
  <c r="E160" i="99" s="1"/>
  <c r="E64" i="97"/>
  <c r="G64" i="97" s="1"/>
  <c r="J64" i="97" s="1"/>
  <c r="E64" i="98" s="1"/>
  <c r="G64" i="98" s="1"/>
  <c r="J64" i="98" s="1"/>
  <c r="E64" i="99" s="1"/>
  <c r="E101" i="97"/>
  <c r="G101" i="97" s="1"/>
  <c r="J101" i="97" s="1"/>
  <c r="E101" i="98" s="1"/>
  <c r="G101" i="98" s="1"/>
  <c r="J101" i="98" s="1"/>
  <c r="E101" i="99" s="1"/>
  <c r="E26" i="97"/>
  <c r="G26" i="97" s="1"/>
  <c r="J26" i="97" s="1"/>
  <c r="E26" i="98" s="1"/>
  <c r="G26" i="98" s="1"/>
  <c r="J26" i="98" s="1"/>
  <c r="E26" i="99" s="1"/>
  <c r="E225" i="97"/>
  <c r="G225" i="97" s="1"/>
  <c r="J225" i="97" s="1"/>
  <c r="E225" i="98" s="1"/>
  <c r="G225" i="98" s="1"/>
  <c r="J225" i="98" s="1"/>
  <c r="E225" i="99" s="1"/>
  <c r="E90" i="97"/>
  <c r="G90" i="97" s="1"/>
  <c r="J90" i="97" s="1"/>
  <c r="E90" i="98" s="1"/>
  <c r="G90" i="98" s="1"/>
  <c r="J90" i="98" s="1"/>
  <c r="E90" i="99" s="1"/>
  <c r="E159" i="97"/>
  <c r="G159" i="97" s="1"/>
  <c r="J159" i="97" s="1"/>
  <c r="E159" i="98" s="1"/>
  <c r="G159" i="98" s="1"/>
  <c r="J159" i="98" s="1"/>
  <c r="E159" i="99" s="1"/>
  <c r="E142" i="97"/>
  <c r="G142" i="97" s="1"/>
  <c r="J142" i="97" s="1"/>
  <c r="E142" i="98" s="1"/>
  <c r="G142" i="98" s="1"/>
  <c r="J142" i="98" s="1"/>
  <c r="E142" i="99" s="1"/>
  <c r="E215" i="97"/>
  <c r="G215" i="97" s="1"/>
  <c r="J215" i="97" s="1"/>
  <c r="E215" i="98" s="1"/>
  <c r="G215" i="98" s="1"/>
  <c r="J215" i="98" s="1"/>
  <c r="E215" i="99" s="1"/>
  <c r="E183" i="97"/>
  <c r="G183" i="97" s="1"/>
  <c r="J183" i="97" s="1"/>
  <c r="E183" i="98" s="1"/>
  <c r="G183" i="98" s="1"/>
  <c r="J183" i="98" s="1"/>
  <c r="E183" i="99" s="1"/>
  <c r="E79" i="97"/>
  <c r="G79" i="97" s="1"/>
  <c r="J79" i="97" s="1"/>
  <c r="E79" i="98" s="1"/>
  <c r="G79" i="98" s="1"/>
  <c r="J79" i="98" s="1"/>
  <c r="E79" i="99" s="1"/>
  <c r="E163" i="97"/>
  <c r="G163" i="97" s="1"/>
  <c r="J163" i="97" s="1"/>
  <c r="E163" i="98" s="1"/>
  <c r="G163" i="98" s="1"/>
  <c r="J163" i="98" s="1"/>
  <c r="E163" i="99" s="1"/>
  <c r="E220" i="97"/>
  <c r="G220" i="97" s="1"/>
  <c r="J220" i="97" s="1"/>
  <c r="E220" i="98" s="1"/>
  <c r="G220" i="98" s="1"/>
  <c r="J220" i="98" s="1"/>
  <c r="E220" i="99" s="1"/>
  <c r="E138" i="97"/>
  <c r="G138" i="97" s="1"/>
  <c r="J138" i="97" s="1"/>
  <c r="E138" i="98" s="1"/>
  <c r="G138" i="98" s="1"/>
  <c r="J138" i="98" s="1"/>
  <c r="E138" i="99" s="1"/>
  <c r="E145" i="97"/>
  <c r="G145" i="97" s="1"/>
  <c r="J145" i="97" s="1"/>
  <c r="E145" i="98" s="1"/>
  <c r="G145" i="98" s="1"/>
  <c r="J145" i="98" s="1"/>
  <c r="E145" i="99" s="1"/>
  <c r="E61" i="97"/>
  <c r="G61" i="97" s="1"/>
  <c r="J61" i="97" s="1"/>
  <c r="E61" i="98" s="1"/>
  <c r="G61" i="98" s="1"/>
  <c r="J61" i="98" s="1"/>
  <c r="E61" i="99" s="1"/>
  <c r="E158" i="97"/>
  <c r="G158" i="97" s="1"/>
  <c r="J158" i="97" s="1"/>
  <c r="E158" i="98" s="1"/>
  <c r="G158" i="98" s="1"/>
  <c r="J158" i="98" s="1"/>
  <c r="E158" i="99" s="1"/>
  <c r="G238" i="96"/>
  <c r="J238" i="96" s="1"/>
  <c r="E238" i="97" s="1"/>
  <c r="J230" i="95"/>
  <c r="E230" i="96" s="1"/>
  <c r="G235" i="96"/>
  <c r="J235" i="96" s="1"/>
  <c r="E235" i="97" s="1"/>
  <c r="J227" i="95"/>
  <c r="E227" i="96" s="1"/>
  <c r="G227" i="96" s="1"/>
  <c r="J227" i="96" s="1"/>
  <c r="E227" i="97" s="1"/>
  <c r="J86" i="95"/>
  <c r="E86" i="96" s="1"/>
  <c r="G86" i="96" s="1"/>
  <c r="J86" i="96" s="1"/>
  <c r="J51" i="95"/>
  <c r="E51" i="96" s="1"/>
  <c r="G51" i="96" s="1"/>
  <c r="J51" i="96" s="1"/>
  <c r="E51" i="97" s="1"/>
  <c r="G51" i="97" s="1"/>
  <c r="J51" i="97" s="1"/>
  <c r="E51" i="98" s="1"/>
  <c r="J49" i="95"/>
  <c r="E49" i="96" s="1"/>
  <c r="G49" i="96" s="1"/>
  <c r="J49" i="96" s="1"/>
  <c r="E49" i="97" s="1"/>
  <c r="G49" i="97" s="1"/>
  <c r="J49" i="97" s="1"/>
  <c r="E49" i="98" s="1"/>
  <c r="G236" i="96"/>
  <c r="J236" i="96" s="1"/>
  <c r="E236" i="97" s="1"/>
  <c r="J228" i="95"/>
  <c r="E228" i="96" s="1"/>
  <c r="G228" i="96" s="1"/>
  <c r="J228" i="96" s="1"/>
  <c r="E228" i="97" s="1"/>
  <c r="G230" i="96"/>
  <c r="J230" i="96" s="1"/>
  <c r="G234" i="94"/>
  <c r="J234" i="94" s="1"/>
  <c r="E234" i="95" s="1"/>
  <c r="G242" i="95"/>
  <c r="J242" i="95" s="1"/>
  <c r="E242" i="96" s="1"/>
  <c r="G227" i="97"/>
  <c r="J227" i="97" s="1"/>
  <c r="G235" i="97"/>
  <c r="J235" i="97" s="1"/>
  <c r="E235" i="98" s="1"/>
  <c r="G240" i="104"/>
  <c r="J240" i="104" s="1"/>
  <c r="E240" i="105" s="1"/>
  <c r="G269" i="104"/>
  <c r="J269" i="104" s="1"/>
  <c r="G232" i="104"/>
  <c r="J232" i="104" s="1"/>
  <c r="E232" i="105" s="1"/>
  <c r="G268" i="94"/>
  <c r="J268" i="94" s="1"/>
  <c r="G173" i="94"/>
  <c r="J173" i="94" s="1"/>
  <c r="E173" i="95" s="1"/>
  <c r="G174" i="94"/>
  <c r="J174" i="94" s="1"/>
  <c r="E174" i="95" s="1"/>
  <c r="G103" i="94"/>
  <c r="J103" i="94" s="1"/>
  <c r="E103" i="95" s="1"/>
  <c r="G102" i="94"/>
  <c r="J102" i="94" s="1"/>
  <c r="E102" i="95" s="1"/>
  <c r="G97" i="99"/>
  <c r="J97" i="99" s="1"/>
  <c r="G221" i="96"/>
  <c r="J221" i="96" s="1"/>
  <c r="G119" i="96"/>
  <c r="J119" i="96" s="1"/>
  <c r="G44" i="96"/>
  <c r="J44" i="96" s="1"/>
  <c r="G53" i="96"/>
  <c r="J53" i="96" s="1"/>
  <c r="G40" i="96"/>
  <c r="J40" i="96" s="1"/>
  <c r="G111" i="99"/>
  <c r="J111" i="99" s="1"/>
  <c r="G59" i="96"/>
  <c r="J59" i="96" s="1"/>
  <c r="G57" i="96"/>
  <c r="J57" i="96" s="1"/>
  <c r="G30" i="96"/>
  <c r="J30" i="96" s="1"/>
  <c r="G161" i="96"/>
  <c r="J161" i="96" s="1"/>
  <c r="G108" i="99"/>
  <c r="J108" i="99" s="1"/>
  <c r="G48" i="96"/>
  <c r="J48" i="96" s="1"/>
  <c r="G31" i="96"/>
  <c r="J31" i="96" s="1"/>
  <c r="G54" i="96"/>
  <c r="J54" i="96" s="1"/>
  <c r="G28" i="96"/>
  <c r="J28" i="96" s="1"/>
  <c r="G117" i="99"/>
  <c r="J117" i="99" s="1"/>
  <c r="G27" i="96"/>
  <c r="J27" i="96" s="1"/>
  <c r="G96" i="96"/>
  <c r="J96" i="96" s="1"/>
  <c r="G50" i="96"/>
  <c r="J50" i="96" s="1"/>
  <c r="G38" i="96"/>
  <c r="J38" i="96" s="1"/>
  <c r="G52" i="96"/>
  <c r="J52" i="96" s="1"/>
  <c r="G115" i="99"/>
  <c r="J115" i="99" s="1"/>
  <c r="G107" i="99"/>
  <c r="J107" i="99" s="1"/>
  <c r="G41" i="96"/>
  <c r="J41" i="96" s="1"/>
  <c r="G58" i="96"/>
  <c r="J58" i="96" s="1"/>
  <c r="G32" i="96"/>
  <c r="J32" i="96" s="1"/>
  <c r="G47" i="96"/>
  <c r="J47" i="96" s="1"/>
  <c r="G29" i="96"/>
  <c r="J29" i="96" s="1"/>
  <c r="G116" i="99"/>
  <c r="J116" i="99" s="1"/>
  <c r="G46" i="96"/>
  <c r="J46" i="96" s="1"/>
  <c r="G55" i="96"/>
  <c r="J55" i="96" s="1"/>
  <c r="G56" i="96"/>
  <c r="J56" i="96" s="1"/>
  <c r="G34" i="96"/>
  <c r="J34" i="96" s="1"/>
  <c r="G122" i="96"/>
  <c r="J122" i="96" s="1"/>
  <c r="G110" i="99"/>
  <c r="J110" i="99" s="1"/>
  <c r="G36" i="96"/>
  <c r="J36" i="96" s="1"/>
  <c r="G165" i="96"/>
  <c r="J165" i="96" s="1"/>
  <c r="G37" i="96"/>
  <c r="J37" i="96" s="1"/>
  <c r="G43" i="96"/>
  <c r="J43" i="96" s="1"/>
  <c r="G42" i="96"/>
  <c r="J42" i="96" s="1"/>
  <c r="G33" i="96"/>
  <c r="J33" i="96" s="1"/>
  <c r="G112" i="99"/>
  <c r="J112" i="99" s="1"/>
  <c r="G66" i="98"/>
  <c r="J66" i="98" s="1"/>
  <c r="E66" i="99" s="1"/>
  <c r="G77" i="98"/>
  <c r="J77" i="98" s="1"/>
  <c r="E77" i="99" s="1"/>
  <c r="G93" i="98"/>
  <c r="J93" i="98" s="1"/>
  <c r="E93" i="99" s="1"/>
  <c r="G74" i="98"/>
  <c r="J74" i="98" s="1"/>
  <c r="E74" i="99" s="1"/>
  <c r="G98" i="98"/>
  <c r="J98" i="98" s="1"/>
  <c r="E98" i="99" s="1"/>
  <c r="G99" i="98"/>
  <c r="J99" i="98" s="1"/>
  <c r="E99" i="99" s="1"/>
  <c r="G16" i="94"/>
  <c r="J16" i="94" s="1"/>
  <c r="E16" i="95" s="1"/>
  <c r="G14" i="94"/>
  <c r="J14" i="94" s="1"/>
  <c r="E14" i="95" s="1"/>
  <c r="G17" i="94"/>
  <c r="J17" i="94" s="1"/>
  <c r="E17" i="95" s="1"/>
  <c r="G7" i="94"/>
  <c r="J7" i="94" s="1"/>
  <c r="E7" i="95" s="1"/>
  <c r="G8" i="94"/>
  <c r="J8" i="94" s="1"/>
  <c r="E8" i="95" s="1"/>
  <c r="G15" i="94"/>
  <c r="J15" i="94" s="1"/>
  <c r="E15" i="95" s="1"/>
  <c r="G18" i="94"/>
  <c r="J18" i="94" s="1"/>
  <c r="E18" i="95" s="1"/>
  <c r="G6" i="94"/>
  <c r="J6" i="94" s="1"/>
  <c r="E6" i="95" s="1"/>
  <c r="G13" i="94"/>
  <c r="J13" i="94" s="1"/>
  <c r="E13" i="95" s="1"/>
  <c r="G82" i="94"/>
  <c r="J82" i="94" s="1"/>
  <c r="E82" i="95" s="1"/>
  <c r="G131" i="92"/>
  <c r="J131" i="92" s="1"/>
  <c r="E131" i="93" s="1"/>
  <c r="G134" i="92"/>
  <c r="J134" i="92" s="1"/>
  <c r="E134" i="93" s="1"/>
  <c r="G214" i="95"/>
  <c r="J214" i="95" s="1"/>
  <c r="E214" i="96" s="1"/>
  <c r="G5" i="81"/>
  <c r="J5" i="81" s="1"/>
  <c r="E5" i="82" s="1"/>
  <c r="G186" i="96"/>
  <c r="J186" i="96" s="1"/>
  <c r="E186" i="97" s="1"/>
  <c r="G268" i="96"/>
  <c r="J268" i="96" s="1"/>
  <c r="G104" i="96"/>
  <c r="J104" i="96" s="1"/>
  <c r="E104" i="97" s="1"/>
  <c r="G233" i="96"/>
  <c r="J233" i="96" s="1"/>
  <c r="E233" i="97" s="1"/>
  <c r="G191" i="96"/>
  <c r="J191" i="96" s="1"/>
  <c r="E191" i="97" s="1"/>
  <c r="G190" i="96"/>
  <c r="J190" i="96" s="1"/>
  <c r="E190" i="97" s="1"/>
  <c r="G132" i="95"/>
  <c r="J132" i="95" s="1"/>
  <c r="E132" i="96" s="1"/>
  <c r="G135" i="95"/>
  <c r="J135" i="95" s="1"/>
  <c r="E135" i="96" s="1"/>
  <c r="G133" i="94"/>
  <c r="J133" i="94" s="1"/>
  <c r="E133" i="95" s="1"/>
  <c r="G136" i="94"/>
  <c r="J136" i="94" s="1"/>
  <c r="E136" i="95" s="1"/>
  <c r="E86" i="97" l="1"/>
  <c r="G86" i="97" s="1"/>
  <c r="J86" i="97" s="1"/>
  <c r="E86" i="98" s="1"/>
  <c r="G86" i="98" s="1"/>
  <c r="J86" i="98" s="1"/>
  <c r="E33" i="97"/>
  <c r="G33" i="97" s="1"/>
  <c r="J33" i="97" s="1"/>
  <c r="E33" i="98" s="1"/>
  <c r="G33" i="98" s="1"/>
  <c r="J33" i="98" s="1"/>
  <c r="E33" i="99" s="1"/>
  <c r="E34" i="97"/>
  <c r="G34" i="97" s="1"/>
  <c r="J34" i="97" s="1"/>
  <c r="E34" i="98" s="1"/>
  <c r="G34" i="98" s="1"/>
  <c r="J34" i="98" s="1"/>
  <c r="E34" i="99" s="1"/>
  <c r="E58" i="97"/>
  <c r="G58" i="97" s="1"/>
  <c r="J58" i="97" s="1"/>
  <c r="E58" i="98" s="1"/>
  <c r="G58" i="98" s="1"/>
  <c r="J58" i="98" s="1"/>
  <c r="E58" i="99" s="1"/>
  <c r="E27" i="97"/>
  <c r="G27" i="97" s="1"/>
  <c r="J27" i="97" s="1"/>
  <c r="E27" i="98" s="1"/>
  <c r="G27" i="98" s="1"/>
  <c r="J27" i="98" s="1"/>
  <c r="E27" i="99" s="1"/>
  <c r="E30" i="97"/>
  <c r="G30" i="97" s="1"/>
  <c r="J30" i="97" s="1"/>
  <c r="E30" i="98" s="1"/>
  <c r="G30" i="98" s="1"/>
  <c r="J30" i="98" s="1"/>
  <c r="E30" i="99" s="1"/>
  <c r="E221" i="97"/>
  <c r="G221" i="97" s="1"/>
  <c r="J221" i="97" s="1"/>
  <c r="E221" i="98" s="1"/>
  <c r="G221" i="98" s="1"/>
  <c r="J221" i="98" s="1"/>
  <c r="E221" i="99" s="1"/>
  <c r="E96" i="97"/>
  <c r="G96" i="97" s="1"/>
  <c r="J96" i="97" s="1"/>
  <c r="E96" i="98" s="1"/>
  <c r="G96" i="98" s="1"/>
  <c r="J96" i="98" s="1"/>
  <c r="E96" i="99" s="1"/>
  <c r="E42" i="97"/>
  <c r="G42" i="97" s="1"/>
  <c r="J42" i="97" s="1"/>
  <c r="E42" i="98" s="1"/>
  <c r="G42" i="98" s="1"/>
  <c r="J42" i="98" s="1"/>
  <c r="E42" i="99" s="1"/>
  <c r="E56" i="97"/>
  <c r="G56" i="97" s="1"/>
  <c r="J56" i="97" s="1"/>
  <c r="E56" i="98" s="1"/>
  <c r="G56" i="98" s="1"/>
  <c r="J56" i="98" s="1"/>
  <c r="E56" i="99" s="1"/>
  <c r="E41" i="97"/>
  <c r="G41" i="97" s="1"/>
  <c r="J41" i="97" s="1"/>
  <c r="E41" i="98" s="1"/>
  <c r="G41" i="98" s="1"/>
  <c r="J41" i="98" s="1"/>
  <c r="E41" i="99" s="1"/>
  <c r="E117" i="100"/>
  <c r="G117" i="100" s="1"/>
  <c r="J117" i="100" s="1"/>
  <c r="E57" i="97"/>
  <c r="G57" i="97" s="1"/>
  <c r="J57" i="97" s="1"/>
  <c r="E57" i="98" s="1"/>
  <c r="G57" i="98" s="1"/>
  <c r="J57" i="98" s="1"/>
  <c r="E57" i="99" s="1"/>
  <c r="E97" i="100"/>
  <c r="G97" i="100" s="1"/>
  <c r="J97" i="100" s="1"/>
  <c r="E230" i="97"/>
  <c r="G230" i="97" s="1"/>
  <c r="J230" i="97" s="1"/>
  <c r="E230" i="98" s="1"/>
  <c r="G230" i="98" s="1"/>
  <c r="J230" i="98" s="1"/>
  <c r="E43" i="97"/>
  <c r="G43" i="97" s="1"/>
  <c r="J43" i="97" s="1"/>
  <c r="E43" i="98" s="1"/>
  <c r="G43" i="98" s="1"/>
  <c r="J43" i="98" s="1"/>
  <c r="E43" i="99" s="1"/>
  <c r="E55" i="97"/>
  <c r="G55" i="97" s="1"/>
  <c r="J55" i="97" s="1"/>
  <c r="E55" i="98" s="1"/>
  <c r="G55" i="98" s="1"/>
  <c r="J55" i="98" s="1"/>
  <c r="E55" i="99" s="1"/>
  <c r="E107" i="100"/>
  <c r="G107" i="100" s="1"/>
  <c r="J107" i="100" s="1"/>
  <c r="E28" i="97"/>
  <c r="G28" i="97" s="1"/>
  <c r="J28" i="97" s="1"/>
  <c r="E28" i="98" s="1"/>
  <c r="G28" i="98" s="1"/>
  <c r="J28" i="98" s="1"/>
  <c r="E28" i="99" s="1"/>
  <c r="E59" i="97"/>
  <c r="G59" i="97" s="1"/>
  <c r="J59" i="97" s="1"/>
  <c r="E59" i="98" s="1"/>
  <c r="G59" i="98" s="1"/>
  <c r="J59" i="98" s="1"/>
  <c r="E59" i="99" s="1"/>
  <c r="E32" i="97"/>
  <c r="G32" i="97" s="1"/>
  <c r="J32" i="97" s="1"/>
  <c r="E32" i="98" s="1"/>
  <c r="G32" i="98" s="1"/>
  <c r="J32" i="98" s="1"/>
  <c r="E32" i="99" s="1"/>
  <c r="E37" i="97"/>
  <c r="G37" i="97" s="1"/>
  <c r="J37" i="97" s="1"/>
  <c r="E37" i="98" s="1"/>
  <c r="G37" i="98" s="1"/>
  <c r="J37" i="98" s="1"/>
  <c r="E37" i="99" s="1"/>
  <c r="E46" i="97"/>
  <c r="G46" i="97" s="1"/>
  <c r="J46" i="97" s="1"/>
  <c r="E46" i="98" s="1"/>
  <c r="G46" i="98" s="1"/>
  <c r="J46" i="98" s="1"/>
  <c r="E46" i="99" s="1"/>
  <c r="E115" i="100"/>
  <c r="G115" i="100" s="1"/>
  <c r="J115" i="100" s="1"/>
  <c r="E54" i="97"/>
  <c r="G54" i="97" s="1"/>
  <c r="J54" i="97" s="1"/>
  <c r="E54" i="98" s="1"/>
  <c r="G54" i="98" s="1"/>
  <c r="J54" i="98" s="1"/>
  <c r="E54" i="99" s="1"/>
  <c r="E111" i="100"/>
  <c r="G111" i="100" s="1"/>
  <c r="J111" i="100" s="1"/>
  <c r="G235" i="98"/>
  <c r="J235" i="98" s="1"/>
  <c r="E235" i="99" s="1"/>
  <c r="E227" i="98"/>
  <c r="G227" i="98" s="1"/>
  <c r="J227" i="98" s="1"/>
  <c r="E112" i="100"/>
  <c r="G112" i="100" s="1"/>
  <c r="J112" i="100" s="1"/>
  <c r="E161" i="97"/>
  <c r="G161" i="97" s="1"/>
  <c r="J161" i="97" s="1"/>
  <c r="E161" i="98" s="1"/>
  <c r="G161" i="98" s="1"/>
  <c r="J161" i="98" s="1"/>
  <c r="E161" i="99" s="1"/>
  <c r="E165" i="97"/>
  <c r="G165" i="97" s="1"/>
  <c r="J165" i="97" s="1"/>
  <c r="E165" i="98" s="1"/>
  <c r="G165" i="98" s="1"/>
  <c r="J165" i="98" s="1"/>
  <c r="E165" i="99" s="1"/>
  <c r="E116" i="100"/>
  <c r="G116" i="100" s="1"/>
  <c r="J116" i="100" s="1"/>
  <c r="E52" i="97"/>
  <c r="G52" i="97" s="1"/>
  <c r="J52" i="97" s="1"/>
  <c r="E52" i="98" s="1"/>
  <c r="G52" i="98" s="1"/>
  <c r="J52" i="98" s="1"/>
  <c r="E52" i="99" s="1"/>
  <c r="E31" i="97"/>
  <c r="G31" i="97" s="1"/>
  <c r="J31" i="97" s="1"/>
  <c r="E31" i="98" s="1"/>
  <c r="G31" i="98" s="1"/>
  <c r="J31" i="98" s="1"/>
  <c r="E31" i="99" s="1"/>
  <c r="E40" i="97"/>
  <c r="G40" i="97" s="1"/>
  <c r="J40" i="97" s="1"/>
  <c r="E40" i="98" s="1"/>
  <c r="G40" i="98" s="1"/>
  <c r="J40" i="98" s="1"/>
  <c r="E40" i="99" s="1"/>
  <c r="E119" i="97"/>
  <c r="G119" i="97" s="1"/>
  <c r="J119" i="97" s="1"/>
  <c r="E119" i="98" s="1"/>
  <c r="G119" i="98" s="1"/>
  <c r="J119" i="98" s="1"/>
  <c r="E119" i="99" s="1"/>
  <c r="E36" i="97"/>
  <c r="G36" i="97" s="1"/>
  <c r="J36" i="97" s="1"/>
  <c r="E36" i="98" s="1"/>
  <c r="G36" i="98" s="1"/>
  <c r="J36" i="98" s="1"/>
  <c r="E36" i="99" s="1"/>
  <c r="E29" i="97"/>
  <c r="G29" i="97" s="1"/>
  <c r="J29" i="97" s="1"/>
  <c r="E29" i="98" s="1"/>
  <c r="G29" i="98" s="1"/>
  <c r="J29" i="98" s="1"/>
  <c r="E29" i="99" s="1"/>
  <c r="E38" i="97"/>
  <c r="G38" i="97" s="1"/>
  <c r="J38" i="97" s="1"/>
  <c r="E38" i="98" s="1"/>
  <c r="G38" i="98" s="1"/>
  <c r="J38" i="98" s="1"/>
  <c r="E38" i="99" s="1"/>
  <c r="E48" i="97"/>
  <c r="G48" i="97" s="1"/>
  <c r="J48" i="97" s="1"/>
  <c r="E48" i="98" s="1"/>
  <c r="G48" i="98" s="1"/>
  <c r="J48" i="98" s="1"/>
  <c r="E48" i="99" s="1"/>
  <c r="E53" i="97"/>
  <c r="G53" i="97" s="1"/>
  <c r="J53" i="97" s="1"/>
  <c r="E53" i="98" s="1"/>
  <c r="G53" i="98" s="1"/>
  <c r="J53" i="98" s="1"/>
  <c r="E53" i="99" s="1"/>
  <c r="G88" i="95"/>
  <c r="J88" i="95" s="1"/>
  <c r="E88" i="96" s="1"/>
  <c r="G88" i="96" s="1"/>
  <c r="J88" i="96" s="1"/>
  <c r="E88" i="97" s="1"/>
  <c r="E87" i="95"/>
  <c r="G87" i="95" s="1"/>
  <c r="J87" i="95" s="1"/>
  <c r="E87" i="96" s="1"/>
  <c r="G87" i="96" s="1"/>
  <c r="J87" i="96" s="1"/>
  <c r="E122" i="97"/>
  <c r="G122" i="97" s="1"/>
  <c r="J122" i="97" s="1"/>
  <c r="E122" i="98" s="1"/>
  <c r="G122" i="98" s="1"/>
  <c r="J122" i="98" s="1"/>
  <c r="E122" i="99" s="1"/>
  <c r="E110" i="100"/>
  <c r="G110" i="100" s="1"/>
  <c r="J110" i="100" s="1"/>
  <c r="E47" i="97"/>
  <c r="G47" i="97" s="1"/>
  <c r="J47" i="97" s="1"/>
  <c r="E47" i="98" s="1"/>
  <c r="G47" i="98" s="1"/>
  <c r="J47" i="98" s="1"/>
  <c r="E47" i="99" s="1"/>
  <c r="E50" i="97"/>
  <c r="G50" i="97" s="1"/>
  <c r="J50" i="97" s="1"/>
  <c r="E50" i="98" s="1"/>
  <c r="G50" i="98" s="1"/>
  <c r="J50" i="98" s="1"/>
  <c r="E50" i="99" s="1"/>
  <c r="E108" i="100"/>
  <c r="G108" i="100" s="1"/>
  <c r="J108" i="100" s="1"/>
  <c r="E44" i="97"/>
  <c r="G44" i="97" s="1"/>
  <c r="J44" i="97" s="1"/>
  <c r="E44" i="98" s="1"/>
  <c r="G44" i="98" s="1"/>
  <c r="J44" i="98" s="1"/>
  <c r="E44" i="99" s="1"/>
  <c r="G238" i="97"/>
  <c r="J238" i="97" s="1"/>
  <c r="E238" i="98" s="1"/>
  <c r="G238" i="98"/>
  <c r="J238" i="98" s="1"/>
  <c r="E238" i="99" s="1"/>
  <c r="G234" i="95"/>
  <c r="J234" i="95" s="1"/>
  <c r="E234" i="96" s="1"/>
  <c r="G242" i="96"/>
  <c r="J242" i="96" s="1"/>
  <c r="E242" i="97" s="1"/>
  <c r="G240" i="105"/>
  <c r="J240" i="105" s="1"/>
  <c r="E240" i="106" s="1"/>
  <c r="G269" i="105"/>
  <c r="J269" i="105" s="1"/>
  <c r="G232" i="105"/>
  <c r="J232" i="105" s="1"/>
  <c r="E232" i="106" s="1"/>
  <c r="G228" i="97"/>
  <c r="J228" i="97" s="1"/>
  <c r="E228" i="98" s="1"/>
  <c r="G236" i="97"/>
  <c r="J236" i="97" s="1"/>
  <c r="E236" i="98" s="1"/>
  <c r="G269" i="95"/>
  <c r="J269" i="95" s="1"/>
  <c r="G173" i="95"/>
  <c r="J173" i="95" s="1"/>
  <c r="E173" i="96" s="1"/>
  <c r="G174" i="95"/>
  <c r="J174" i="95" s="1"/>
  <c r="E174" i="96" s="1"/>
  <c r="G102" i="95"/>
  <c r="J102" i="95" s="1"/>
  <c r="E102" i="96" s="1"/>
  <c r="G62" i="99"/>
  <c r="J62" i="99" s="1"/>
  <c r="G85" i="99"/>
  <c r="J85" i="99" s="1"/>
  <c r="G98" i="99"/>
  <c r="J98" i="99" s="1"/>
  <c r="G143" i="99"/>
  <c r="J143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61" i="99"/>
  <c r="J61" i="99" s="1"/>
  <c r="G176" i="99"/>
  <c r="J176" i="99" s="1"/>
  <c r="G138" i="99"/>
  <c r="J138" i="99" s="1"/>
  <c r="G144" i="99"/>
  <c r="J144" i="99" s="1"/>
  <c r="G163" i="99"/>
  <c r="J163" i="99" s="1"/>
  <c r="G79" i="99"/>
  <c r="J79" i="99" s="1"/>
  <c r="G100" i="99"/>
  <c r="J100" i="99" s="1"/>
  <c r="G180" i="99"/>
  <c r="J180" i="99" s="1"/>
  <c r="G72" i="99"/>
  <c r="J72" i="99" s="1"/>
  <c r="G185" i="99"/>
  <c r="J185" i="99" s="1"/>
  <c r="G139" i="99"/>
  <c r="J139" i="99" s="1"/>
  <c r="G159" i="99"/>
  <c r="J159" i="99" s="1"/>
  <c r="G146" i="99"/>
  <c r="J146" i="99" s="1"/>
  <c r="G142" i="99"/>
  <c r="J142" i="99" s="1"/>
  <c r="G215" i="99"/>
  <c r="J215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E224" i="100" s="1"/>
  <c r="G164" i="99"/>
  <c r="J164" i="99" s="1"/>
  <c r="G167" i="99"/>
  <c r="J167" i="99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3" i="99"/>
  <c r="J223" i="99" s="1"/>
  <c r="G225" i="99"/>
  <c r="J225" i="99" s="1"/>
  <c r="E225" i="100" s="1"/>
  <c r="G123" i="99"/>
  <c r="J123" i="99" s="1"/>
  <c r="G89" i="99"/>
  <c r="J89" i="99" s="1"/>
  <c r="G118" i="99"/>
  <c r="J118" i="99" s="1"/>
  <c r="G90" i="99"/>
  <c r="J90" i="99" s="1"/>
  <c r="G91" i="99"/>
  <c r="J91" i="99" s="1"/>
  <c r="G214" i="96"/>
  <c r="J214" i="96" s="1"/>
  <c r="G171" i="99"/>
  <c r="J171" i="99" s="1"/>
  <c r="G68" i="99"/>
  <c r="J68" i="99" s="1"/>
  <c r="G64" i="99"/>
  <c r="J64" i="99" s="1"/>
  <c r="G183" i="99"/>
  <c r="J183" i="99" s="1"/>
  <c r="G106" i="99"/>
  <c r="J106" i="99" s="1"/>
  <c r="G66" i="99"/>
  <c r="J66" i="99" s="1"/>
  <c r="G137" i="99"/>
  <c r="J137" i="99" s="1"/>
  <c r="G81" i="99"/>
  <c r="J81" i="99" s="1"/>
  <c r="G179" i="99"/>
  <c r="J179" i="99" s="1"/>
  <c r="G99" i="99"/>
  <c r="J99" i="99" s="1"/>
  <c r="G78" i="99"/>
  <c r="J78" i="99" s="1"/>
  <c r="G192" i="99"/>
  <c r="J192" i="99" s="1"/>
  <c r="G160" i="99"/>
  <c r="J160" i="99" s="1"/>
  <c r="G95" i="99"/>
  <c r="J95" i="99" s="1"/>
  <c r="G140" i="99"/>
  <c r="J140" i="99" s="1"/>
  <c r="G80" i="99"/>
  <c r="J80" i="99" s="1"/>
  <c r="G93" i="99"/>
  <c r="J93" i="99" s="1"/>
  <c r="G77" i="99"/>
  <c r="J77" i="99" s="1"/>
  <c r="G74" i="99"/>
  <c r="J74" i="99" s="1"/>
  <c r="G189" i="74"/>
  <c r="J189" i="74" s="1"/>
  <c r="G187" i="74"/>
  <c r="J187" i="74" s="1"/>
  <c r="G105" i="74"/>
  <c r="J105" i="74" s="1"/>
  <c r="G105" i="77" s="1"/>
  <c r="J105" i="77" s="1"/>
  <c r="E105" i="78" s="1"/>
  <c r="G105" i="78" s="1"/>
  <c r="J105" i="78" s="1"/>
  <c r="E105" i="79" s="1"/>
  <c r="G105" i="79" s="1"/>
  <c r="J105" i="79" s="1"/>
  <c r="E105" i="80" s="1"/>
  <c r="G49" i="98"/>
  <c r="J49" i="98" s="1"/>
  <c r="E49" i="99" s="1"/>
  <c r="G51" i="98"/>
  <c r="J51" i="98" s="1"/>
  <c r="E51" i="99" s="1"/>
  <c r="G7" i="95"/>
  <c r="J7" i="95" s="1"/>
  <c r="E7" i="96" s="1"/>
  <c r="G17" i="95"/>
  <c r="J17" i="95" s="1"/>
  <c r="E17" i="96" s="1"/>
  <c r="G6" i="95"/>
  <c r="G18" i="95"/>
  <c r="J18" i="95" s="1"/>
  <c r="E18" i="96" s="1"/>
  <c r="G8" i="95"/>
  <c r="J8" i="95" s="1"/>
  <c r="E8" i="96" s="1"/>
  <c r="G16" i="95"/>
  <c r="J16" i="95" s="1"/>
  <c r="E16" i="96" s="1"/>
  <c r="G13" i="95"/>
  <c r="J13" i="95" s="1"/>
  <c r="E13" i="96" s="1"/>
  <c r="G15" i="95"/>
  <c r="J15" i="95" s="1"/>
  <c r="E15" i="96" s="1"/>
  <c r="G14" i="95"/>
  <c r="J14" i="95" s="1"/>
  <c r="E14" i="96" s="1"/>
  <c r="G131" i="93"/>
  <c r="J131" i="93" s="1"/>
  <c r="E131" i="94" s="1"/>
  <c r="G134" i="93"/>
  <c r="J134" i="93" s="1"/>
  <c r="E134" i="94" s="1"/>
  <c r="G103" i="95"/>
  <c r="J103" i="95" s="1"/>
  <c r="E103" i="96" s="1"/>
  <c r="G82" i="95"/>
  <c r="J82" i="95" s="1"/>
  <c r="E82" i="96" s="1"/>
  <c r="G219" i="77"/>
  <c r="J219" i="77" s="1"/>
  <c r="E219" i="78" s="1"/>
  <c r="G5" i="82"/>
  <c r="J5" i="82" s="1"/>
  <c r="E5" i="83" s="1"/>
  <c r="G186" i="97"/>
  <c r="J186" i="97" s="1"/>
  <c r="E186" i="98" s="1"/>
  <c r="G233" i="97"/>
  <c r="J233" i="97" s="1"/>
  <c r="E233" i="98" s="1"/>
  <c r="G104" i="97"/>
  <c r="J104" i="97" s="1"/>
  <c r="E104" i="98" s="1"/>
  <c r="G191" i="97"/>
  <c r="J191" i="97" s="1"/>
  <c r="E191" i="98" s="1"/>
  <c r="G190" i="97"/>
  <c r="J190" i="97" s="1"/>
  <c r="E190" i="98" s="1"/>
  <c r="G133" i="95"/>
  <c r="J133" i="95" s="1"/>
  <c r="E133" i="96" s="1"/>
  <c r="G136" i="95"/>
  <c r="J136" i="95" s="1"/>
  <c r="E136" i="96" s="1"/>
  <c r="G132" i="96"/>
  <c r="J132" i="96" s="1"/>
  <c r="E132" i="97" s="1"/>
  <c r="G135" i="96"/>
  <c r="J135" i="96" s="1"/>
  <c r="E135" i="97" s="1"/>
  <c r="G238" i="99" l="1"/>
  <c r="J238" i="99" s="1"/>
  <c r="E238" i="100" s="1"/>
  <c r="E230" i="99"/>
  <c r="G230" i="99" s="1"/>
  <c r="J230" i="99" s="1"/>
  <c r="E230" i="100" s="1"/>
  <c r="E115" i="101"/>
  <c r="G115" i="101" s="1"/>
  <c r="J115" i="101" s="1"/>
  <c r="E97" i="101"/>
  <c r="G97" i="101" s="1"/>
  <c r="J97" i="101" s="1"/>
  <c r="E112" i="101"/>
  <c r="G112" i="101" s="1"/>
  <c r="J112" i="101" s="1"/>
  <c r="E116" i="101"/>
  <c r="G116" i="101" s="1"/>
  <c r="J116" i="101" s="1"/>
  <c r="E117" i="101"/>
  <c r="G117" i="101" s="1"/>
  <c r="J117" i="101" s="1"/>
  <c r="E108" i="101"/>
  <c r="G108" i="101" s="1"/>
  <c r="J108" i="101" s="1"/>
  <c r="E110" i="101"/>
  <c r="G110" i="101" s="1"/>
  <c r="J110" i="101" s="1"/>
  <c r="E111" i="101"/>
  <c r="G111" i="101" s="1"/>
  <c r="J111" i="101" s="1"/>
  <c r="E107" i="101"/>
  <c r="G107" i="101" s="1"/>
  <c r="J107" i="101" s="1"/>
  <c r="E86" i="99"/>
  <c r="G86" i="99" s="1"/>
  <c r="J86" i="99" s="1"/>
  <c r="E86" i="100" s="1"/>
  <c r="E77" i="100"/>
  <c r="G77" i="100" s="1"/>
  <c r="J77" i="100" s="1"/>
  <c r="E93" i="100"/>
  <c r="G93" i="100" s="1"/>
  <c r="J93" i="100" s="1"/>
  <c r="E179" i="100"/>
  <c r="G179" i="100" s="1"/>
  <c r="J179" i="100" s="1"/>
  <c r="E121" i="100"/>
  <c r="G121" i="100" s="1"/>
  <c r="J121" i="100" s="1"/>
  <c r="E184" i="100"/>
  <c r="G184" i="100" s="1"/>
  <c r="J184" i="100" s="1"/>
  <c r="E146" i="100"/>
  <c r="G146" i="100" s="1"/>
  <c r="J146" i="100" s="1"/>
  <c r="E163" i="100"/>
  <c r="G163" i="100" s="1"/>
  <c r="J163" i="100" s="1"/>
  <c r="E92" i="100"/>
  <c r="G92" i="100" s="1"/>
  <c r="J92" i="100" s="1"/>
  <c r="E68" i="100"/>
  <c r="G68" i="100" s="1"/>
  <c r="J68" i="100" s="1"/>
  <c r="E80" i="100"/>
  <c r="G80" i="100" s="1"/>
  <c r="J80" i="100" s="1"/>
  <c r="E81" i="100"/>
  <c r="G81" i="100" s="1"/>
  <c r="J81" i="100" s="1"/>
  <c r="E171" i="100"/>
  <c r="G171" i="100" s="1"/>
  <c r="J171" i="100" s="1"/>
  <c r="E223" i="100"/>
  <c r="G223" i="100" s="1"/>
  <c r="J223" i="100" s="1"/>
  <c r="E67" i="100"/>
  <c r="G67" i="100" s="1"/>
  <c r="J67" i="100" s="1"/>
  <c r="E130" i="100"/>
  <c r="G130" i="100" s="1"/>
  <c r="J130" i="100" s="1"/>
  <c r="E159" i="100"/>
  <c r="G159" i="100" s="1"/>
  <c r="J159" i="100" s="1"/>
  <c r="E101" i="100"/>
  <c r="G101" i="100" s="1"/>
  <c r="J101" i="100" s="1"/>
  <c r="G235" i="99"/>
  <c r="J235" i="99" s="1"/>
  <c r="E235" i="100" s="1"/>
  <c r="G235" i="100" s="1"/>
  <c r="J235" i="100" s="1"/>
  <c r="E235" i="101" s="1"/>
  <c r="E227" i="99"/>
  <c r="G227" i="99" s="1"/>
  <c r="J227" i="99" s="1"/>
  <c r="E227" i="100" s="1"/>
  <c r="E65" i="100"/>
  <c r="G65" i="100" s="1"/>
  <c r="J65" i="100" s="1"/>
  <c r="E140" i="100"/>
  <c r="G140" i="100" s="1"/>
  <c r="J140" i="100" s="1"/>
  <c r="E137" i="100"/>
  <c r="G137" i="100" s="1"/>
  <c r="J137" i="100" s="1"/>
  <c r="E214" i="97"/>
  <c r="G214" i="97" s="1"/>
  <c r="J214" i="97" s="1"/>
  <c r="E214" i="98" s="1"/>
  <c r="G214" i="98" s="1"/>
  <c r="J214" i="98" s="1"/>
  <c r="E214" i="99" s="1"/>
  <c r="E172" i="100"/>
  <c r="G172" i="100" s="1"/>
  <c r="J172" i="100" s="1"/>
  <c r="E162" i="100"/>
  <c r="G162" i="100" s="1"/>
  <c r="J162" i="100" s="1"/>
  <c r="E220" i="100"/>
  <c r="G220" i="100" s="1"/>
  <c r="J220" i="100" s="1"/>
  <c r="E139" i="100"/>
  <c r="G139" i="100" s="1"/>
  <c r="J139" i="100" s="1"/>
  <c r="E144" i="100"/>
  <c r="G144" i="100" s="1"/>
  <c r="J144" i="100" s="1"/>
  <c r="E26" i="100"/>
  <c r="G26" i="100" s="1"/>
  <c r="J26" i="100" s="1"/>
  <c r="E142" i="100"/>
  <c r="G142" i="100" s="1"/>
  <c r="J142" i="100" s="1"/>
  <c r="E95" i="100"/>
  <c r="G95" i="100" s="1"/>
  <c r="J95" i="100" s="1"/>
  <c r="E66" i="100"/>
  <c r="G66" i="100" s="1"/>
  <c r="J66" i="100" s="1"/>
  <c r="E91" i="100"/>
  <c r="G91" i="100" s="1"/>
  <c r="J91" i="100" s="1"/>
  <c r="E69" i="100"/>
  <c r="G69" i="100" s="1"/>
  <c r="J69" i="100" s="1"/>
  <c r="E222" i="100"/>
  <c r="G222" i="100" s="1"/>
  <c r="J222" i="100" s="1"/>
  <c r="E185" i="100"/>
  <c r="G185" i="100" s="1"/>
  <c r="J185" i="100" s="1"/>
  <c r="E138" i="100"/>
  <c r="G138" i="100" s="1"/>
  <c r="J138" i="100" s="1"/>
  <c r="E143" i="100"/>
  <c r="G143" i="100" s="1"/>
  <c r="J143" i="100" s="1"/>
  <c r="E154" i="100"/>
  <c r="G154" i="100" s="1"/>
  <c r="J154" i="100" s="1"/>
  <c r="E160" i="100"/>
  <c r="G160" i="100" s="1"/>
  <c r="J160" i="100" s="1"/>
  <c r="E106" i="100"/>
  <c r="G106" i="100" s="1"/>
  <c r="J106" i="100" s="1"/>
  <c r="E90" i="100"/>
  <c r="G90" i="100" s="1"/>
  <c r="J90" i="100" s="1"/>
  <c r="E168" i="100"/>
  <c r="G168" i="100" s="1"/>
  <c r="J168" i="100" s="1"/>
  <c r="E167" i="100"/>
  <c r="G167" i="100" s="1"/>
  <c r="J167" i="100" s="1"/>
  <c r="E145" i="100"/>
  <c r="G145" i="100" s="1"/>
  <c r="J145" i="100" s="1"/>
  <c r="E72" i="100"/>
  <c r="G72" i="100" s="1"/>
  <c r="J72" i="100" s="1"/>
  <c r="E176" i="100"/>
  <c r="G176" i="100" s="1"/>
  <c r="J176" i="100" s="1"/>
  <c r="E98" i="100"/>
  <c r="G98" i="100" s="1"/>
  <c r="J98" i="100" s="1"/>
  <c r="E123" i="100"/>
  <c r="G123" i="100" s="1"/>
  <c r="J123" i="100" s="1"/>
  <c r="E170" i="100"/>
  <c r="G170" i="100" s="1"/>
  <c r="J170" i="100" s="1"/>
  <c r="E192" i="100"/>
  <c r="G192" i="100" s="1"/>
  <c r="J192" i="100" s="1"/>
  <c r="E183" i="100"/>
  <c r="G183" i="100" s="1"/>
  <c r="J183" i="100" s="1"/>
  <c r="E118" i="100"/>
  <c r="G118" i="100" s="1"/>
  <c r="J118" i="100" s="1"/>
  <c r="E141" i="100"/>
  <c r="G141" i="100" s="1"/>
  <c r="J141" i="100" s="1"/>
  <c r="E164" i="100"/>
  <c r="G164" i="100" s="1"/>
  <c r="J164" i="100" s="1"/>
  <c r="E158" i="100"/>
  <c r="G158" i="100" s="1"/>
  <c r="J158" i="100" s="1"/>
  <c r="E180" i="100"/>
  <c r="G180" i="100" s="1"/>
  <c r="J180" i="100" s="1"/>
  <c r="E61" i="100"/>
  <c r="G61" i="100" s="1"/>
  <c r="J61" i="100" s="1"/>
  <c r="E85" i="100"/>
  <c r="G85" i="100" s="1"/>
  <c r="J85" i="100" s="1"/>
  <c r="G88" i="97"/>
  <c r="J88" i="97" s="1"/>
  <c r="E88" i="98" s="1"/>
  <c r="E87" i="97"/>
  <c r="G87" i="97" s="1"/>
  <c r="J87" i="97" s="1"/>
  <c r="E99" i="100"/>
  <c r="G99" i="100" s="1"/>
  <c r="J99" i="100" s="1"/>
  <c r="E79" i="100"/>
  <c r="G79" i="100" s="1"/>
  <c r="J79" i="100" s="1"/>
  <c r="E74" i="100"/>
  <c r="G74" i="100" s="1"/>
  <c r="J74" i="100" s="1"/>
  <c r="E78" i="100"/>
  <c r="G78" i="100" s="1"/>
  <c r="J78" i="100" s="1"/>
  <c r="E64" i="100"/>
  <c r="G64" i="100" s="1"/>
  <c r="J64" i="100" s="1"/>
  <c r="E89" i="100"/>
  <c r="G89" i="100" s="1"/>
  <c r="J89" i="100" s="1"/>
  <c r="E120" i="100"/>
  <c r="G120" i="100" s="1"/>
  <c r="J120" i="100" s="1"/>
  <c r="E215" i="100"/>
  <c r="G215" i="100" s="1"/>
  <c r="J215" i="100" s="1"/>
  <c r="E100" i="100"/>
  <c r="G100" i="100" s="1"/>
  <c r="J100" i="100" s="1"/>
  <c r="E166" i="100"/>
  <c r="G166" i="100" s="1"/>
  <c r="J166" i="100" s="1"/>
  <c r="E62" i="100"/>
  <c r="G62" i="100" s="1"/>
  <c r="J62" i="100" s="1"/>
  <c r="J6" i="95"/>
  <c r="E6" i="96" s="1"/>
  <c r="G6" i="96" s="1"/>
  <c r="J6" i="96" s="1"/>
  <c r="E6" i="97" s="1"/>
  <c r="G6" i="97" s="1"/>
  <c r="J6" i="97" s="1"/>
  <c r="E6" i="98" s="1"/>
  <c r="G189" i="77"/>
  <c r="J189" i="77" s="1"/>
  <c r="E189" i="78" s="1"/>
  <c r="G189" i="78" s="1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89" i="91" s="1"/>
  <c r="G189" i="91" s="1"/>
  <c r="J189" i="91" s="1"/>
  <c r="E189" i="92" s="1"/>
  <c r="G189" i="92" s="1"/>
  <c r="J189" i="92" s="1"/>
  <c r="E189" i="93" s="1"/>
  <c r="G189" i="93" s="1"/>
  <c r="J189" i="93" s="1"/>
  <c r="E189" i="94" s="1"/>
  <c r="G189" i="94" s="1"/>
  <c r="J189" i="94" s="1"/>
  <c r="E189" i="95" s="1"/>
  <c r="G189" i="95" s="1"/>
  <c r="J189" i="95" s="1"/>
  <c r="E189" i="96" s="1"/>
  <c r="G189" i="96" s="1"/>
  <c r="J189" i="96" s="1"/>
  <c r="E189" i="97" s="1"/>
  <c r="G189" i="97" s="1"/>
  <c r="J189" i="97" s="1"/>
  <c r="E189" i="98" s="1"/>
  <c r="G189" i="98" s="1"/>
  <c r="J189" i="98" s="1"/>
  <c r="E189" i="99" s="1"/>
  <c r="G187" i="77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E187" i="91" s="1"/>
  <c r="G187" i="91" s="1"/>
  <c r="J187" i="91" s="1"/>
  <c r="E187" i="92" s="1"/>
  <c r="G187" i="92" s="1"/>
  <c r="J187" i="92" s="1"/>
  <c r="E187" i="93" s="1"/>
  <c r="G187" i="93" s="1"/>
  <c r="J187" i="93" s="1"/>
  <c r="E187" i="94" s="1"/>
  <c r="G187" i="94" s="1"/>
  <c r="J187" i="94" s="1"/>
  <c r="E187" i="95" s="1"/>
  <c r="G187" i="95" s="1"/>
  <c r="J187" i="95" s="1"/>
  <c r="E187" i="96" s="1"/>
  <c r="G187" i="96" s="1"/>
  <c r="J187" i="96" s="1"/>
  <c r="G15" i="96"/>
  <c r="J15" i="96" s="1"/>
  <c r="E15" i="97" s="1"/>
  <c r="G15" i="97" s="1"/>
  <c r="J15" i="97" s="1"/>
  <c r="E15" i="98" s="1"/>
  <c r="G86" i="100"/>
  <c r="J86" i="100" s="1"/>
  <c r="E86" i="101" s="1"/>
  <c r="G227" i="100"/>
  <c r="J227" i="100" s="1"/>
  <c r="E227" i="101" s="1"/>
  <c r="G236" i="98"/>
  <c r="J236" i="98" s="1"/>
  <c r="E236" i="99" s="1"/>
  <c r="G228" i="98"/>
  <c r="J228" i="98" s="1"/>
  <c r="E228" i="99" s="1"/>
  <c r="G240" i="106"/>
  <c r="J240" i="106" s="1"/>
  <c r="E240" i="107" s="1"/>
  <c r="G232" i="106"/>
  <c r="J232" i="106" s="1"/>
  <c r="E232" i="107" s="1"/>
  <c r="G224" i="100"/>
  <c r="J224" i="100" s="1"/>
  <c r="G241" i="100"/>
  <c r="J241" i="100" s="1"/>
  <c r="E241" i="101" s="1"/>
  <c r="G241" i="101" s="1"/>
  <c r="J241" i="101" s="1"/>
  <c r="E241" i="102" s="1"/>
  <c r="G230" i="100"/>
  <c r="J230" i="100" s="1"/>
  <c r="E230" i="101" s="1"/>
  <c r="G238" i="100"/>
  <c r="J238" i="100" s="1"/>
  <c r="E238" i="101" s="1"/>
  <c r="G225" i="100"/>
  <c r="J225" i="100" s="1"/>
  <c r="G234" i="96"/>
  <c r="J234" i="96" s="1"/>
  <c r="E234" i="97" s="1"/>
  <c r="G242" i="97"/>
  <c r="J242" i="97" s="1"/>
  <c r="E242" i="98" s="1"/>
  <c r="G269" i="96"/>
  <c r="J269" i="96" s="1"/>
  <c r="G173" i="96"/>
  <c r="J173" i="96" s="1"/>
  <c r="E173" i="97" s="1"/>
  <c r="G174" i="96"/>
  <c r="J174" i="96" s="1"/>
  <c r="E174" i="97" s="1"/>
  <c r="G102" i="96"/>
  <c r="J102" i="96" s="1"/>
  <c r="E102" i="97" s="1"/>
  <c r="G14" i="96"/>
  <c r="J14" i="96" s="1"/>
  <c r="G7" i="96"/>
  <c r="J7" i="96" s="1"/>
  <c r="G16" i="96"/>
  <c r="J16" i="96" s="1"/>
  <c r="G41" i="99"/>
  <c r="J41" i="99" s="1"/>
  <c r="G59" i="99"/>
  <c r="J59" i="99" s="1"/>
  <c r="G105" i="80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E105" i="91" s="1"/>
  <c r="G105" i="91" s="1"/>
  <c r="J105" i="91" s="1"/>
  <c r="E105" i="92" s="1"/>
  <c r="G105" i="92" s="1"/>
  <c r="J105" i="92" s="1"/>
  <c r="E105" i="93" s="1"/>
  <c r="G105" i="93" s="1"/>
  <c r="J105" i="93" s="1"/>
  <c r="E105" i="94" s="1"/>
  <c r="G105" i="94" s="1"/>
  <c r="J105" i="94" s="1"/>
  <c r="E105" i="95" s="1"/>
  <c r="G105" i="95" s="1"/>
  <c r="J105" i="95" s="1"/>
  <c r="E105" i="96" s="1"/>
  <c r="G105" i="96" s="1"/>
  <c r="J105" i="96" s="1"/>
  <c r="G53" i="99"/>
  <c r="J53" i="99" s="1"/>
  <c r="G43" i="99"/>
  <c r="J43" i="99" s="1"/>
  <c r="G56" i="99"/>
  <c r="J56" i="99" s="1"/>
  <c r="G8" i="96"/>
  <c r="J8" i="96" s="1"/>
  <c r="G51" i="99"/>
  <c r="J51" i="99" s="1"/>
  <c r="G54" i="99"/>
  <c r="J54" i="99" s="1"/>
  <c r="G96" i="99"/>
  <c r="J96" i="99" s="1"/>
  <c r="G33" i="99"/>
  <c r="J33" i="99" s="1"/>
  <c r="G38" i="99"/>
  <c r="J38" i="99" s="1"/>
  <c r="G49" i="99"/>
  <c r="J49" i="99" s="1"/>
  <c r="G42" i="99"/>
  <c r="J42" i="99" s="1"/>
  <c r="G58" i="99"/>
  <c r="J58" i="99" s="1"/>
  <c r="G28" i="99"/>
  <c r="J28" i="99" s="1"/>
  <c r="G34" i="99"/>
  <c r="J34" i="99" s="1"/>
  <c r="G44" i="99"/>
  <c r="J44" i="99" s="1"/>
  <c r="G52" i="99"/>
  <c r="J52" i="99" s="1"/>
  <c r="G36" i="99"/>
  <c r="J36" i="99" s="1"/>
  <c r="G55" i="99"/>
  <c r="J55" i="99" s="1"/>
  <c r="G221" i="99"/>
  <c r="J221" i="99" s="1"/>
  <c r="G17" i="96"/>
  <c r="J17" i="96" s="1"/>
  <c r="G48" i="99"/>
  <c r="J48" i="99" s="1"/>
  <c r="G165" i="99"/>
  <c r="J165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27" i="99"/>
  <c r="J27" i="99" s="1"/>
  <c r="G50" i="99"/>
  <c r="J50" i="99" s="1"/>
  <c r="G40" i="99"/>
  <c r="J40" i="99" s="1"/>
  <c r="G119" i="99"/>
  <c r="J119" i="99" s="1"/>
  <c r="G13" i="96"/>
  <c r="J13" i="96" s="1"/>
  <c r="G30" i="99"/>
  <c r="J30" i="99" s="1"/>
  <c r="G46" i="99"/>
  <c r="J46" i="99" s="1"/>
  <c r="G37" i="99"/>
  <c r="J37" i="99" s="1"/>
  <c r="G57" i="99"/>
  <c r="J57" i="99" s="1"/>
  <c r="G31" i="99"/>
  <c r="J31" i="99" s="1"/>
  <c r="G82" i="96"/>
  <c r="J82" i="96" s="1"/>
  <c r="E82" i="97" s="1"/>
  <c r="G219" i="78"/>
  <c r="J219" i="78" s="1"/>
  <c r="E219" i="79" s="1"/>
  <c r="G103" i="96"/>
  <c r="J103" i="96" s="1"/>
  <c r="E103" i="97" s="1"/>
  <c r="G131" i="94"/>
  <c r="J131" i="94" s="1"/>
  <c r="E131" i="95" s="1"/>
  <c r="G134" i="94"/>
  <c r="J134" i="94" s="1"/>
  <c r="E134" i="95" s="1"/>
  <c r="G216" i="77"/>
  <c r="J216" i="77" s="1"/>
  <c r="E216" i="78" s="1"/>
  <c r="G199" i="77"/>
  <c r="J199" i="77" s="1"/>
  <c r="E199" i="78" s="1"/>
  <c r="G201" i="77"/>
  <c r="J201" i="77" s="1"/>
  <c r="E201" i="78" s="1"/>
  <c r="G217" i="77"/>
  <c r="J217" i="77" s="1"/>
  <c r="E217" i="78" s="1"/>
  <c r="G200" i="77"/>
  <c r="J200" i="77" s="1"/>
  <c r="E200" i="78" s="1"/>
  <c r="G218" i="77"/>
  <c r="J218" i="77" s="1"/>
  <c r="E218" i="78" s="1"/>
  <c r="G5" i="83"/>
  <c r="J5" i="83" s="1"/>
  <c r="E5" i="84" s="1"/>
  <c r="G186" i="98"/>
  <c r="J186" i="98" s="1"/>
  <c r="E186" i="99" s="1"/>
  <c r="G268" i="98"/>
  <c r="J268" i="98" s="1"/>
  <c r="G104" i="98"/>
  <c r="J104" i="98" s="1"/>
  <c r="E104" i="99" s="1"/>
  <c r="G233" i="98"/>
  <c r="J233" i="98" s="1"/>
  <c r="E233" i="99" s="1"/>
  <c r="G191" i="98"/>
  <c r="J191" i="98" s="1"/>
  <c r="E191" i="99" s="1"/>
  <c r="G190" i="98"/>
  <c r="J190" i="98" s="1"/>
  <c r="E190" i="99" s="1"/>
  <c r="G132" i="97"/>
  <c r="J132" i="97" s="1"/>
  <c r="E132" i="98" s="1"/>
  <c r="G135" i="97"/>
  <c r="J135" i="97" s="1"/>
  <c r="E135" i="98" s="1"/>
  <c r="G133" i="96"/>
  <c r="J133" i="96" s="1"/>
  <c r="E133" i="97" s="1"/>
  <c r="G136" i="96"/>
  <c r="J136" i="96" s="1"/>
  <c r="E136" i="97" s="1"/>
  <c r="E105" i="97" l="1"/>
  <c r="G105" i="97" s="1"/>
  <c r="J105" i="97" s="1"/>
  <c r="E105" i="98" s="1"/>
  <c r="G105" i="98" s="1"/>
  <c r="J105" i="98" s="1"/>
  <c r="E105" i="99" s="1"/>
  <c r="G105" i="99" s="1"/>
  <c r="J105" i="99" s="1"/>
  <c r="E105" i="100" s="1"/>
  <c r="E185" i="101"/>
  <c r="G185" i="101" s="1"/>
  <c r="J185" i="101" s="1"/>
  <c r="E121" i="101"/>
  <c r="G121" i="101" s="1"/>
  <c r="J121" i="101" s="1"/>
  <c r="E108" i="102"/>
  <c r="G108" i="102" s="1"/>
  <c r="J108" i="102" s="1"/>
  <c r="E108" i="103" s="1"/>
  <c r="G108" i="103" s="1"/>
  <c r="J108" i="103" s="1"/>
  <c r="E89" i="101"/>
  <c r="G89" i="101" s="1"/>
  <c r="J89" i="101" s="1"/>
  <c r="E85" i="101"/>
  <c r="G85" i="101" s="1"/>
  <c r="J85" i="101" s="1"/>
  <c r="E192" i="101"/>
  <c r="G192" i="101" s="1"/>
  <c r="J192" i="101" s="1"/>
  <c r="E168" i="101"/>
  <c r="G168" i="101" s="1"/>
  <c r="J168" i="101" s="1"/>
  <c r="E222" i="101"/>
  <c r="G222" i="101" s="1"/>
  <c r="J222" i="101" s="1"/>
  <c r="E139" i="101"/>
  <c r="G139" i="101" s="1"/>
  <c r="J139" i="101" s="1"/>
  <c r="E81" i="101"/>
  <c r="G81" i="101" s="1"/>
  <c r="J81" i="101" s="1"/>
  <c r="E179" i="101"/>
  <c r="G179" i="101" s="1"/>
  <c r="J179" i="101" s="1"/>
  <c r="E117" i="102"/>
  <c r="G117" i="102" s="1"/>
  <c r="J117" i="102" s="1"/>
  <c r="E117" i="103" s="1"/>
  <c r="G117" i="103" s="1"/>
  <c r="J117" i="103" s="1"/>
  <c r="E183" i="101"/>
  <c r="G183" i="101" s="1"/>
  <c r="J183" i="101" s="1"/>
  <c r="E144" i="101"/>
  <c r="G144" i="101" s="1"/>
  <c r="J144" i="101" s="1"/>
  <c r="E220" i="101"/>
  <c r="G220" i="101" s="1"/>
  <c r="J220" i="101" s="1"/>
  <c r="E180" i="101"/>
  <c r="G180" i="101" s="1"/>
  <c r="J180" i="101" s="1"/>
  <c r="E123" i="101"/>
  <c r="G123" i="101" s="1"/>
  <c r="J123" i="101" s="1"/>
  <c r="E106" i="101"/>
  <c r="G106" i="101" s="1"/>
  <c r="J106" i="101" s="1"/>
  <c r="E91" i="101"/>
  <c r="G91" i="101" s="1"/>
  <c r="J91" i="101" s="1"/>
  <c r="E162" i="101"/>
  <c r="G162" i="101" s="1"/>
  <c r="J162" i="101" s="1"/>
  <c r="E101" i="101"/>
  <c r="G101" i="101" s="1"/>
  <c r="J101" i="101" s="1"/>
  <c r="E68" i="101"/>
  <c r="G68" i="101" s="1"/>
  <c r="J68" i="101" s="1"/>
  <c r="E77" i="101"/>
  <c r="G77" i="101" s="1"/>
  <c r="J77" i="101" s="1"/>
  <c r="E112" i="102"/>
  <c r="G112" i="102" s="1"/>
  <c r="J112" i="102" s="1"/>
  <c r="E112" i="103" s="1"/>
  <c r="G112" i="103" s="1"/>
  <c r="J112" i="103" s="1"/>
  <c r="E90" i="101"/>
  <c r="G90" i="101" s="1"/>
  <c r="J90" i="101" s="1"/>
  <c r="E93" i="101"/>
  <c r="G93" i="101" s="1"/>
  <c r="J93" i="101" s="1"/>
  <c r="E74" i="101"/>
  <c r="G74" i="101" s="1"/>
  <c r="J74" i="101" s="1"/>
  <c r="E158" i="101"/>
  <c r="G158" i="101" s="1"/>
  <c r="J158" i="101" s="1"/>
  <c r="E98" i="101"/>
  <c r="G98" i="101" s="1"/>
  <c r="J98" i="101" s="1"/>
  <c r="E160" i="101"/>
  <c r="G160" i="101" s="1"/>
  <c r="J160" i="101" s="1"/>
  <c r="E66" i="101"/>
  <c r="G66" i="101" s="1"/>
  <c r="J66" i="101" s="1"/>
  <c r="E172" i="101"/>
  <c r="G172" i="101" s="1"/>
  <c r="J172" i="101" s="1"/>
  <c r="E159" i="101"/>
  <c r="G159" i="101" s="1"/>
  <c r="J159" i="101" s="1"/>
  <c r="E92" i="101"/>
  <c r="G92" i="101" s="1"/>
  <c r="J92" i="101" s="1"/>
  <c r="E97" i="102"/>
  <c r="G97" i="102" s="1"/>
  <c r="J97" i="102" s="1"/>
  <c r="E97" i="103" s="1"/>
  <c r="G97" i="103" s="1"/>
  <c r="J97" i="103" s="1"/>
  <c r="E97" i="104" s="1"/>
  <c r="G97" i="104" s="1"/>
  <c r="J97" i="104" s="1"/>
  <c r="E97" i="105" s="1"/>
  <c r="G97" i="105" s="1"/>
  <c r="J97" i="105" s="1"/>
  <c r="E78" i="101"/>
  <c r="G78" i="101" s="1"/>
  <c r="J78" i="101" s="1"/>
  <c r="E166" i="101"/>
  <c r="G166" i="101" s="1"/>
  <c r="J166" i="101" s="1"/>
  <c r="E79" i="101"/>
  <c r="G79" i="101" s="1"/>
  <c r="J79" i="101" s="1"/>
  <c r="E164" i="101"/>
  <c r="G164" i="101" s="1"/>
  <c r="J164" i="101" s="1"/>
  <c r="E176" i="101"/>
  <c r="G176" i="101" s="1"/>
  <c r="J176" i="101" s="1"/>
  <c r="E154" i="101"/>
  <c r="G154" i="101" s="1"/>
  <c r="J154" i="101" s="1"/>
  <c r="E95" i="101"/>
  <c r="G95" i="101" s="1"/>
  <c r="J95" i="101" s="1"/>
  <c r="E130" i="101"/>
  <c r="G130" i="101" s="1"/>
  <c r="J130" i="101" s="1"/>
  <c r="E163" i="101"/>
  <c r="G163" i="101" s="1"/>
  <c r="J163" i="101" s="1"/>
  <c r="E107" i="102"/>
  <c r="G107" i="102" s="1"/>
  <c r="J107" i="102" s="1"/>
  <c r="E107" i="103" s="1"/>
  <c r="G107" i="103" s="1"/>
  <c r="J107" i="103" s="1"/>
  <c r="E115" i="102"/>
  <c r="G115" i="102" s="1"/>
  <c r="J115" i="102" s="1"/>
  <c r="E115" i="103" s="1"/>
  <c r="G115" i="103" s="1"/>
  <c r="J115" i="103" s="1"/>
  <c r="E120" i="101"/>
  <c r="G120" i="101" s="1"/>
  <c r="J120" i="101" s="1"/>
  <c r="E167" i="101"/>
  <c r="G167" i="101" s="1"/>
  <c r="J167" i="101" s="1"/>
  <c r="E171" i="101"/>
  <c r="G171" i="101" s="1"/>
  <c r="J171" i="101" s="1"/>
  <c r="E64" i="101"/>
  <c r="G64" i="101" s="1"/>
  <c r="J64" i="101" s="1"/>
  <c r="E170" i="101"/>
  <c r="G170" i="101" s="1"/>
  <c r="J170" i="101" s="1"/>
  <c r="E99" i="101"/>
  <c r="G99" i="101" s="1"/>
  <c r="J99" i="101" s="1"/>
  <c r="E141" i="101"/>
  <c r="G141" i="101" s="1"/>
  <c r="J141" i="101" s="1"/>
  <c r="E72" i="101"/>
  <c r="G72" i="101" s="1"/>
  <c r="J72" i="101" s="1"/>
  <c r="E143" i="101"/>
  <c r="G143" i="101" s="1"/>
  <c r="J143" i="101" s="1"/>
  <c r="E142" i="101"/>
  <c r="G142" i="101" s="1"/>
  <c r="J142" i="101" s="1"/>
  <c r="E137" i="101"/>
  <c r="G137" i="101" s="1"/>
  <c r="J137" i="101" s="1"/>
  <c r="E67" i="101"/>
  <c r="G67" i="101" s="1"/>
  <c r="J67" i="101" s="1"/>
  <c r="E146" i="101"/>
  <c r="G146" i="101" s="1"/>
  <c r="J146" i="101" s="1"/>
  <c r="E111" i="102"/>
  <c r="G111" i="102" s="1"/>
  <c r="J111" i="102" s="1"/>
  <c r="E111" i="103" s="1"/>
  <c r="G111" i="103" s="1"/>
  <c r="J111" i="103" s="1"/>
  <c r="E65" i="101"/>
  <c r="G65" i="101" s="1"/>
  <c r="J65" i="101" s="1"/>
  <c r="E61" i="101"/>
  <c r="G61" i="101" s="1"/>
  <c r="J61" i="101" s="1"/>
  <c r="E69" i="101"/>
  <c r="G69" i="101" s="1"/>
  <c r="J69" i="101" s="1"/>
  <c r="E80" i="101"/>
  <c r="G80" i="101" s="1"/>
  <c r="J80" i="101" s="1"/>
  <c r="E116" i="102"/>
  <c r="G116" i="102" s="1"/>
  <c r="J116" i="102" s="1"/>
  <c r="E116" i="103" s="1"/>
  <c r="G116" i="103" s="1"/>
  <c r="J116" i="103" s="1"/>
  <c r="E62" i="101"/>
  <c r="G62" i="101" s="1"/>
  <c r="J62" i="101" s="1"/>
  <c r="E100" i="101"/>
  <c r="G100" i="101" s="1"/>
  <c r="J100" i="101" s="1"/>
  <c r="E215" i="101"/>
  <c r="G215" i="101" s="1"/>
  <c r="J215" i="101" s="1"/>
  <c r="E118" i="101"/>
  <c r="G118" i="101" s="1"/>
  <c r="J118" i="101" s="1"/>
  <c r="E145" i="101"/>
  <c r="G145" i="101" s="1"/>
  <c r="J145" i="101" s="1"/>
  <c r="E138" i="101"/>
  <c r="G138" i="101" s="1"/>
  <c r="J138" i="101" s="1"/>
  <c r="E26" i="101"/>
  <c r="G26" i="101" s="1"/>
  <c r="J26" i="101" s="1"/>
  <c r="E140" i="101"/>
  <c r="G140" i="101" s="1"/>
  <c r="J140" i="101" s="1"/>
  <c r="E223" i="101"/>
  <c r="G223" i="101" s="1"/>
  <c r="J223" i="101" s="1"/>
  <c r="E184" i="101"/>
  <c r="G184" i="101" s="1"/>
  <c r="J184" i="101" s="1"/>
  <c r="E110" i="102"/>
  <c r="G110" i="102" s="1"/>
  <c r="J110" i="102" s="1"/>
  <c r="E110" i="103" s="1"/>
  <c r="G110" i="103" s="1"/>
  <c r="J110" i="103" s="1"/>
  <c r="E187" i="97"/>
  <c r="G187" i="97" s="1"/>
  <c r="J187" i="97" s="1"/>
  <c r="E187" i="98" s="1"/>
  <c r="G187" i="98" s="1"/>
  <c r="J187" i="98" s="1"/>
  <c r="E187" i="99" s="1"/>
  <c r="G187" i="99" s="1"/>
  <c r="J187" i="99" s="1"/>
  <c r="E187" i="100" s="1"/>
  <c r="E33" i="100"/>
  <c r="G33" i="100" s="1"/>
  <c r="J33" i="100" s="1"/>
  <c r="E30" i="100"/>
  <c r="G30" i="100" s="1"/>
  <c r="J30" i="100" s="1"/>
  <c r="E53" i="100"/>
  <c r="G53" i="100" s="1"/>
  <c r="J53" i="100" s="1"/>
  <c r="E53" i="101" s="1"/>
  <c r="G53" i="101" s="1"/>
  <c r="J53" i="101" s="1"/>
  <c r="E119" i="100"/>
  <c r="G119" i="100" s="1"/>
  <c r="J119" i="100" s="1"/>
  <c r="E161" i="100"/>
  <c r="G161" i="100" s="1"/>
  <c r="J161" i="100" s="1"/>
  <c r="E44" i="100"/>
  <c r="G44" i="100" s="1"/>
  <c r="J44" i="100" s="1"/>
  <c r="E96" i="100"/>
  <c r="G96" i="100" s="1"/>
  <c r="J96" i="100" s="1"/>
  <c r="E59" i="100"/>
  <c r="G59" i="100" s="1"/>
  <c r="J59" i="100" s="1"/>
  <c r="E224" i="101"/>
  <c r="G224" i="101" s="1"/>
  <c r="J224" i="101" s="1"/>
  <c r="E224" i="102" s="1"/>
  <c r="G224" i="102" s="1"/>
  <c r="J224" i="102" s="1"/>
  <c r="E224" i="103" s="1"/>
  <c r="E36" i="100"/>
  <c r="G36" i="100" s="1"/>
  <c r="J36" i="100" s="1"/>
  <c r="E29" i="100"/>
  <c r="G29" i="100" s="1"/>
  <c r="J29" i="100" s="1"/>
  <c r="E40" i="100"/>
  <c r="G40" i="100" s="1"/>
  <c r="J40" i="100" s="1"/>
  <c r="E165" i="100"/>
  <c r="G165" i="100" s="1"/>
  <c r="J165" i="100" s="1"/>
  <c r="E34" i="100"/>
  <c r="G34" i="100" s="1"/>
  <c r="J34" i="100" s="1"/>
  <c r="E54" i="100"/>
  <c r="G54" i="100" s="1"/>
  <c r="J54" i="100" s="1"/>
  <c r="E41" i="100"/>
  <c r="G41" i="100" s="1"/>
  <c r="J41" i="100" s="1"/>
  <c r="E38" i="100"/>
  <c r="G38" i="100" s="1"/>
  <c r="J38" i="100" s="1"/>
  <c r="E31" i="100"/>
  <c r="G31" i="100" s="1"/>
  <c r="J31" i="100" s="1"/>
  <c r="E50" i="100"/>
  <c r="G50" i="100" s="1"/>
  <c r="J50" i="100" s="1"/>
  <c r="E48" i="100"/>
  <c r="G48" i="100" s="1"/>
  <c r="J48" i="100" s="1"/>
  <c r="E28" i="100"/>
  <c r="G28" i="100" s="1"/>
  <c r="J28" i="100" s="1"/>
  <c r="E51" i="100"/>
  <c r="G51" i="100" s="1"/>
  <c r="J51" i="100" s="1"/>
  <c r="E16" i="97"/>
  <c r="G16" i="97" s="1"/>
  <c r="J16" i="97" s="1"/>
  <c r="E16" i="98" s="1"/>
  <c r="G16" i="98" s="1"/>
  <c r="J16" i="98" s="1"/>
  <c r="E16" i="99" s="1"/>
  <c r="G88" i="98"/>
  <c r="J88" i="98" s="1"/>
  <c r="E88" i="99" s="1"/>
  <c r="E87" i="98"/>
  <c r="G87" i="98" s="1"/>
  <c r="J87" i="98" s="1"/>
  <c r="E13" i="97"/>
  <c r="G13" i="97" s="1"/>
  <c r="J13" i="97" s="1"/>
  <c r="E13" i="98" s="1"/>
  <c r="G13" i="98" s="1"/>
  <c r="J13" i="98" s="1"/>
  <c r="E13" i="99" s="1"/>
  <c r="E57" i="100"/>
  <c r="G57" i="100" s="1"/>
  <c r="J57" i="100" s="1"/>
  <c r="E27" i="100"/>
  <c r="G27" i="100" s="1"/>
  <c r="J27" i="100" s="1"/>
  <c r="E17" i="97"/>
  <c r="G17" i="97" s="1"/>
  <c r="J17" i="97" s="1"/>
  <c r="E17" i="98" s="1"/>
  <c r="G17" i="98" s="1"/>
  <c r="J17" i="98" s="1"/>
  <c r="E17" i="99" s="1"/>
  <c r="E58" i="100"/>
  <c r="G58" i="100" s="1"/>
  <c r="J58" i="100" s="1"/>
  <c r="E8" i="97"/>
  <c r="G8" i="97" s="1"/>
  <c r="J8" i="97" s="1"/>
  <c r="E8" i="98" s="1"/>
  <c r="G8" i="98" s="1"/>
  <c r="J8" i="98" s="1"/>
  <c r="E8" i="99" s="1"/>
  <c r="E7" i="97"/>
  <c r="G7" i="97" s="1"/>
  <c r="J7" i="97" s="1"/>
  <c r="E7" i="98" s="1"/>
  <c r="G7" i="98" s="1"/>
  <c r="J7" i="98" s="1"/>
  <c r="E7" i="99" s="1"/>
  <c r="E37" i="100"/>
  <c r="G37" i="100" s="1"/>
  <c r="J37" i="100" s="1"/>
  <c r="E32" i="100"/>
  <c r="G32" i="100" s="1"/>
  <c r="J32" i="100" s="1"/>
  <c r="E221" i="100"/>
  <c r="G221" i="100" s="1"/>
  <c r="J221" i="100" s="1"/>
  <c r="E42" i="100"/>
  <c r="G42" i="100" s="1"/>
  <c r="J42" i="100" s="1"/>
  <c r="E56" i="100"/>
  <c r="G56" i="100" s="1"/>
  <c r="J56" i="100" s="1"/>
  <c r="E14" i="97"/>
  <c r="G14" i="97" s="1"/>
  <c r="J14" i="97" s="1"/>
  <c r="E14" i="98" s="1"/>
  <c r="G14" i="98" s="1"/>
  <c r="J14" i="98" s="1"/>
  <c r="E14" i="99" s="1"/>
  <c r="E225" i="101"/>
  <c r="G225" i="101" s="1"/>
  <c r="J225" i="101" s="1"/>
  <c r="E225" i="102" s="1"/>
  <c r="G225" i="102" s="1"/>
  <c r="J225" i="102" s="1"/>
  <c r="E225" i="103" s="1"/>
  <c r="E122" i="100"/>
  <c r="G122" i="100" s="1"/>
  <c r="J122" i="100" s="1"/>
  <c r="E52" i="100"/>
  <c r="G52" i="100" s="1"/>
  <c r="J52" i="100" s="1"/>
  <c r="E46" i="100"/>
  <c r="G46" i="100" s="1"/>
  <c r="J46" i="100" s="1"/>
  <c r="E47" i="100"/>
  <c r="G47" i="100" s="1"/>
  <c r="J47" i="100" s="1"/>
  <c r="E47" i="101" s="1"/>
  <c r="G47" i="101" s="1"/>
  <c r="J47" i="101" s="1"/>
  <c r="E55" i="100"/>
  <c r="G55" i="100" s="1"/>
  <c r="J55" i="100" s="1"/>
  <c r="E49" i="100"/>
  <c r="G49" i="100" s="1"/>
  <c r="J49" i="100" s="1"/>
  <c r="E43" i="100"/>
  <c r="G43" i="100" s="1"/>
  <c r="J43" i="100" s="1"/>
  <c r="G86" i="101"/>
  <c r="J86" i="101" s="1"/>
  <c r="E86" i="102" s="1"/>
  <c r="G241" i="102"/>
  <c r="J241" i="102" s="1"/>
  <c r="E241" i="103" s="1"/>
  <c r="G240" i="107"/>
  <c r="J240" i="107" s="1"/>
  <c r="G268" i="107"/>
  <c r="J268" i="107" s="1"/>
  <c r="G232" i="107"/>
  <c r="J232" i="107" s="1"/>
  <c r="G234" i="97"/>
  <c r="J234" i="97" s="1"/>
  <c r="E234" i="98" s="1"/>
  <c r="G242" i="98"/>
  <c r="J242" i="98" s="1"/>
  <c r="E242" i="99" s="1"/>
  <c r="G236" i="99"/>
  <c r="J236" i="99" s="1"/>
  <c r="E236" i="100" s="1"/>
  <c r="G228" i="99"/>
  <c r="J228" i="99" s="1"/>
  <c r="E228" i="100" s="1"/>
  <c r="G230" i="101"/>
  <c r="J230" i="101" s="1"/>
  <c r="E230" i="102" s="1"/>
  <c r="G238" i="101"/>
  <c r="J238" i="101" s="1"/>
  <c r="E238" i="102" s="1"/>
  <c r="G227" i="101"/>
  <c r="J227" i="101" s="1"/>
  <c r="E227" i="102" s="1"/>
  <c r="G235" i="101"/>
  <c r="J235" i="101" s="1"/>
  <c r="E235" i="102" s="1"/>
  <c r="G268" i="97"/>
  <c r="J268" i="97" s="1"/>
  <c r="G188" i="74"/>
  <c r="J188" i="74" s="1"/>
  <c r="G174" i="97"/>
  <c r="J174" i="97" s="1"/>
  <c r="E174" i="98" s="1"/>
  <c r="G173" i="97"/>
  <c r="J173" i="97" s="1"/>
  <c r="E173" i="98" s="1"/>
  <c r="G207" i="74"/>
  <c r="J207" i="74" s="1"/>
  <c r="G207" i="77" s="1"/>
  <c r="J207" i="77" s="1"/>
  <c r="E207" i="78" s="1"/>
  <c r="G207" i="78" s="1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102" i="97"/>
  <c r="J102" i="97" s="1"/>
  <c r="E102" i="98" s="1"/>
  <c r="G18" i="96"/>
  <c r="J18" i="96" s="1"/>
  <c r="G214" i="99"/>
  <c r="J214" i="99" s="1"/>
  <c r="G76" i="74"/>
  <c r="J76" i="74" s="1"/>
  <c r="G76" i="77"/>
  <c r="J76" i="77" s="1"/>
  <c r="E76" i="78" s="1"/>
  <c r="G76" i="78" s="1"/>
  <c r="J76" i="78" s="1"/>
  <c r="E76" i="79" s="1"/>
  <c r="G82" i="97"/>
  <c r="J82" i="97" s="1"/>
  <c r="E82" i="98" s="1"/>
  <c r="G15" i="98"/>
  <c r="J15" i="98" s="1"/>
  <c r="E15" i="99" s="1"/>
  <c r="G6" i="98"/>
  <c r="J6" i="98" s="1"/>
  <c r="E6" i="99" s="1"/>
  <c r="G219" i="79"/>
  <c r="J219" i="79" s="1"/>
  <c r="E219" i="80" s="1"/>
  <c r="G201" i="78"/>
  <c r="J201" i="78" s="1"/>
  <c r="E201" i="79" s="1"/>
  <c r="G134" i="95"/>
  <c r="J134" i="95" s="1"/>
  <c r="E134" i="96" s="1"/>
  <c r="G131" i="95"/>
  <c r="J131" i="95" s="1"/>
  <c r="E131" i="96" s="1"/>
  <c r="G199" i="78"/>
  <c r="J199" i="78" s="1"/>
  <c r="E199" i="79" s="1"/>
  <c r="G216" i="78"/>
  <c r="J216" i="78" s="1"/>
  <c r="E216" i="79" s="1"/>
  <c r="G103" i="97"/>
  <c r="J103" i="97" s="1"/>
  <c r="E103" i="98" s="1"/>
  <c r="G218" i="78"/>
  <c r="J218" i="78" s="1"/>
  <c r="E218" i="79" s="1"/>
  <c r="G200" i="78"/>
  <c r="J200" i="78" s="1"/>
  <c r="E200" i="79" s="1"/>
  <c r="G217" i="78"/>
  <c r="J217" i="78" s="1"/>
  <c r="E217" i="79" s="1"/>
  <c r="G5" i="84"/>
  <c r="J5" i="84" s="1"/>
  <c r="E5" i="85" s="1"/>
  <c r="G189" i="99"/>
  <c r="J189" i="99" s="1"/>
  <c r="E189" i="100" s="1"/>
  <c r="G186" i="99"/>
  <c r="J186" i="99" s="1"/>
  <c r="E186" i="100" s="1"/>
  <c r="G104" i="99"/>
  <c r="J104" i="99" s="1"/>
  <c r="E104" i="100" s="1"/>
  <c r="G233" i="99"/>
  <c r="J233" i="99" s="1"/>
  <c r="E233" i="100" s="1"/>
  <c r="G191" i="99"/>
  <c r="J191" i="99" s="1"/>
  <c r="E191" i="100" s="1"/>
  <c r="G190" i="99"/>
  <c r="J190" i="99" s="1"/>
  <c r="E190" i="100" s="1"/>
  <c r="G132" i="98"/>
  <c r="J132" i="98" s="1"/>
  <c r="E132" i="99" s="1"/>
  <c r="G135" i="98"/>
  <c r="J135" i="98" s="1"/>
  <c r="E135" i="99" s="1"/>
  <c r="G133" i="97"/>
  <c r="J133" i="97" s="1"/>
  <c r="E133" i="98" s="1"/>
  <c r="G136" i="97"/>
  <c r="J136" i="97" s="1"/>
  <c r="E136" i="98" s="1"/>
  <c r="E27" i="101" l="1"/>
  <c r="G27" i="101" s="1"/>
  <c r="J27" i="101" s="1"/>
  <c r="E40" i="101"/>
  <c r="G40" i="101" s="1"/>
  <c r="J40" i="101" s="1"/>
  <c r="E154" i="102"/>
  <c r="G154" i="102" s="1"/>
  <c r="J154" i="102" s="1"/>
  <c r="E154" i="103" s="1"/>
  <c r="G154" i="103" s="1"/>
  <c r="J154" i="103" s="1"/>
  <c r="E154" i="104" s="1"/>
  <c r="G154" i="104" s="1"/>
  <c r="J154" i="104" s="1"/>
  <c r="E154" i="105" s="1"/>
  <c r="G154" i="105" s="1"/>
  <c r="J154" i="105" s="1"/>
  <c r="E32" i="101"/>
  <c r="G32" i="101" s="1"/>
  <c r="J32" i="101" s="1"/>
  <c r="E36" i="101"/>
  <c r="G36" i="101" s="1"/>
  <c r="J36" i="101" s="1"/>
  <c r="E69" i="102"/>
  <c r="G69" i="102" s="1"/>
  <c r="J69" i="102" s="1"/>
  <c r="E69" i="103" s="1"/>
  <c r="G69" i="103" s="1"/>
  <c r="J69" i="103" s="1"/>
  <c r="E69" i="104" s="1"/>
  <c r="G69" i="104" s="1"/>
  <c r="J69" i="104" s="1"/>
  <c r="E69" i="105" s="1"/>
  <c r="G69" i="105" s="1"/>
  <c r="J69" i="105" s="1"/>
  <c r="E143" i="102"/>
  <c r="G143" i="102" s="1"/>
  <c r="J143" i="102" s="1"/>
  <c r="E143" i="103" s="1"/>
  <c r="G143" i="103" s="1"/>
  <c r="J143" i="103" s="1"/>
  <c r="E143" i="104" s="1"/>
  <c r="G143" i="104" s="1"/>
  <c r="J143" i="104" s="1"/>
  <c r="E143" i="105" s="1"/>
  <c r="G143" i="105" s="1"/>
  <c r="J143" i="105" s="1"/>
  <c r="E66" i="102"/>
  <c r="G66" i="102" s="1"/>
  <c r="J66" i="102" s="1"/>
  <c r="E66" i="103" s="1"/>
  <c r="G66" i="103" s="1"/>
  <c r="J66" i="103" s="1"/>
  <c r="E66" i="104" s="1"/>
  <c r="G66" i="104" s="1"/>
  <c r="J66" i="104" s="1"/>
  <c r="E66" i="105" s="1"/>
  <c r="G66" i="105" s="1"/>
  <c r="J66" i="105" s="1"/>
  <c r="E168" i="102"/>
  <c r="G168" i="102" s="1"/>
  <c r="J168" i="102" s="1"/>
  <c r="E168" i="103" s="1"/>
  <c r="G168" i="103" s="1"/>
  <c r="J168" i="103" s="1"/>
  <c r="E168" i="104" s="1"/>
  <c r="G168" i="104" s="1"/>
  <c r="J168" i="104" s="1"/>
  <c r="E168" i="105" s="1"/>
  <c r="G168" i="105" s="1"/>
  <c r="J168" i="105" s="1"/>
  <c r="E52" i="101"/>
  <c r="G52" i="101" s="1"/>
  <c r="J52" i="101" s="1"/>
  <c r="E37" i="101"/>
  <c r="G37" i="101" s="1"/>
  <c r="J37" i="101" s="1"/>
  <c r="E38" i="101"/>
  <c r="G38" i="101" s="1"/>
  <c r="J38" i="101" s="1"/>
  <c r="E33" i="101"/>
  <c r="G33" i="101" s="1"/>
  <c r="J33" i="101" s="1"/>
  <c r="E145" i="102"/>
  <c r="G145" i="102" s="1"/>
  <c r="J145" i="102" s="1"/>
  <c r="E145" i="103" s="1"/>
  <c r="G145" i="103" s="1"/>
  <c r="J145" i="103" s="1"/>
  <c r="E145" i="104" s="1"/>
  <c r="G145" i="104" s="1"/>
  <c r="J145" i="104" s="1"/>
  <c r="E145" i="105" s="1"/>
  <c r="G145" i="105" s="1"/>
  <c r="J145" i="105" s="1"/>
  <c r="E61" i="102"/>
  <c r="G61" i="102" s="1"/>
  <c r="J61" i="102" s="1"/>
  <c r="E61" i="103" s="1"/>
  <c r="G61" i="103" s="1"/>
  <c r="J61" i="103" s="1"/>
  <c r="E61" i="104" s="1"/>
  <c r="G61" i="104" s="1"/>
  <c r="J61" i="104" s="1"/>
  <c r="E61" i="105" s="1"/>
  <c r="G61" i="105" s="1"/>
  <c r="J61" i="105" s="1"/>
  <c r="E72" i="102"/>
  <c r="G72" i="102" s="1"/>
  <c r="J72" i="102" s="1"/>
  <c r="E72" i="103" s="1"/>
  <c r="G72" i="103" s="1"/>
  <c r="J72" i="103" s="1"/>
  <c r="E72" i="104" s="1"/>
  <c r="G72" i="104" s="1"/>
  <c r="J72" i="104" s="1"/>
  <c r="E72" i="105" s="1"/>
  <c r="G72" i="105" s="1"/>
  <c r="J72" i="105" s="1"/>
  <c r="E115" i="104"/>
  <c r="G115" i="104" s="1"/>
  <c r="J115" i="104" s="1"/>
  <c r="E115" i="105" s="1"/>
  <c r="G115" i="105" s="1"/>
  <c r="J115" i="105" s="1"/>
  <c r="E79" i="102"/>
  <c r="G79" i="102" s="1"/>
  <c r="J79" i="102" s="1"/>
  <c r="E79" i="103" s="1"/>
  <c r="G79" i="103" s="1"/>
  <c r="J79" i="103" s="1"/>
  <c r="E79" i="104" s="1"/>
  <c r="G79" i="104" s="1"/>
  <c r="J79" i="104" s="1"/>
  <c r="E160" i="102"/>
  <c r="G160" i="102" s="1"/>
  <c r="J160" i="102" s="1"/>
  <c r="E160" i="103" s="1"/>
  <c r="G160" i="103" s="1"/>
  <c r="J160" i="103" s="1"/>
  <c r="E160" i="104" s="1"/>
  <c r="G160" i="104" s="1"/>
  <c r="J160" i="104" s="1"/>
  <c r="E160" i="105" s="1"/>
  <c r="G160" i="105" s="1"/>
  <c r="J160" i="105" s="1"/>
  <c r="E68" i="102"/>
  <c r="G68" i="102" s="1"/>
  <c r="J68" i="102" s="1"/>
  <c r="E68" i="103" s="1"/>
  <c r="G68" i="103" s="1"/>
  <c r="J68" i="103" s="1"/>
  <c r="E68" i="104" s="1"/>
  <c r="G68" i="104" s="1"/>
  <c r="J68" i="104" s="1"/>
  <c r="E68" i="105" s="1"/>
  <c r="G68" i="105" s="1"/>
  <c r="J68" i="105" s="1"/>
  <c r="E144" i="102"/>
  <c r="G144" i="102" s="1"/>
  <c r="J144" i="102" s="1"/>
  <c r="E144" i="103" s="1"/>
  <c r="G144" i="103" s="1"/>
  <c r="J144" i="103" s="1"/>
  <c r="E144" i="104" s="1"/>
  <c r="G144" i="104" s="1"/>
  <c r="J144" i="104" s="1"/>
  <c r="E144" i="105" s="1"/>
  <c r="G144" i="105" s="1"/>
  <c r="J144" i="105" s="1"/>
  <c r="E192" i="102"/>
  <c r="G192" i="102" s="1"/>
  <c r="J192" i="102" s="1"/>
  <c r="E192" i="103" s="1"/>
  <c r="G192" i="103" s="1"/>
  <c r="J192" i="103" s="1"/>
  <c r="E192" i="104" s="1"/>
  <c r="G192" i="104" s="1"/>
  <c r="J192" i="104" s="1"/>
  <c r="E192" i="105" s="1"/>
  <c r="G192" i="105" s="1"/>
  <c r="J192" i="105" s="1"/>
  <c r="G55" i="101"/>
  <c r="J55" i="101" s="1"/>
  <c r="E55" i="101"/>
  <c r="E48" i="101"/>
  <c r="G48" i="101" s="1"/>
  <c r="J48" i="101" s="1"/>
  <c r="E137" i="102"/>
  <c r="G137" i="102" s="1"/>
  <c r="J137" i="102" s="1"/>
  <c r="E137" i="103" s="1"/>
  <c r="G137" i="103" s="1"/>
  <c r="J137" i="103" s="1"/>
  <c r="E137" i="104" s="1"/>
  <c r="G137" i="104" s="1"/>
  <c r="J137" i="104" s="1"/>
  <c r="E137" i="105" s="1"/>
  <c r="G137" i="105" s="1"/>
  <c r="J137" i="105" s="1"/>
  <c r="E30" i="101"/>
  <c r="G30" i="101" s="1"/>
  <c r="J30" i="101" s="1"/>
  <c r="G164" i="102"/>
  <c r="J164" i="102" s="1"/>
  <c r="E164" i="103" s="1"/>
  <c r="G164" i="103" s="1"/>
  <c r="J164" i="103" s="1"/>
  <c r="E164" i="104" s="1"/>
  <c r="G164" i="104" s="1"/>
  <c r="J164" i="104" s="1"/>
  <c r="E164" i="105" s="1"/>
  <c r="E164" i="102"/>
  <c r="E77" i="102"/>
  <c r="G77" i="102" s="1"/>
  <c r="J77" i="102" s="1"/>
  <c r="E77" i="103" s="1"/>
  <c r="G77" i="103" s="1"/>
  <c r="J77" i="103" s="1"/>
  <c r="E77" i="104" s="1"/>
  <c r="G77" i="104" s="1"/>
  <c r="J77" i="104" s="1"/>
  <c r="E77" i="105" s="1"/>
  <c r="G77" i="105" s="1"/>
  <c r="J77" i="105" s="1"/>
  <c r="E122" i="101"/>
  <c r="G122" i="101" s="1"/>
  <c r="J122" i="101" s="1"/>
  <c r="E41" i="101"/>
  <c r="G41" i="101" s="1"/>
  <c r="J41" i="101" s="1"/>
  <c r="G59" i="101"/>
  <c r="J59" i="101" s="1"/>
  <c r="E59" i="101"/>
  <c r="E118" i="102"/>
  <c r="G118" i="102" s="1"/>
  <c r="J118" i="102" s="1"/>
  <c r="E118" i="103" s="1"/>
  <c r="G118" i="103" s="1"/>
  <c r="J118" i="103" s="1"/>
  <c r="E118" i="104" s="1"/>
  <c r="G118" i="104" s="1"/>
  <c r="J118" i="104" s="1"/>
  <c r="E118" i="105" s="1"/>
  <c r="G118" i="105" s="1"/>
  <c r="J118" i="105" s="1"/>
  <c r="E65" i="102"/>
  <c r="G65" i="102" s="1"/>
  <c r="J65" i="102" s="1"/>
  <c r="E65" i="103" s="1"/>
  <c r="G65" i="103" s="1"/>
  <c r="J65" i="103" s="1"/>
  <c r="E65" i="104" s="1"/>
  <c r="G65" i="104" s="1"/>
  <c r="J65" i="104" s="1"/>
  <c r="E65" i="105" s="1"/>
  <c r="G65" i="105" s="1"/>
  <c r="J65" i="105" s="1"/>
  <c r="E141" i="102"/>
  <c r="G141" i="102" s="1"/>
  <c r="J141" i="102" s="1"/>
  <c r="E141" i="103" s="1"/>
  <c r="G141" i="103" s="1"/>
  <c r="J141" i="103" s="1"/>
  <c r="E141" i="104" s="1"/>
  <c r="G141" i="104" s="1"/>
  <c r="J141" i="104" s="1"/>
  <c r="E141" i="105" s="1"/>
  <c r="G141" i="105" s="1"/>
  <c r="J141" i="105" s="1"/>
  <c r="G107" i="104"/>
  <c r="J107" i="104" s="1"/>
  <c r="E107" i="105" s="1"/>
  <c r="G107" i="105" s="1"/>
  <c r="J107" i="105" s="1"/>
  <c r="E107" i="104"/>
  <c r="E166" i="102"/>
  <c r="G166" i="102" s="1"/>
  <c r="J166" i="102" s="1"/>
  <c r="E166" i="103" s="1"/>
  <c r="G166" i="103" s="1"/>
  <c r="J166" i="103" s="1"/>
  <c r="E166" i="104" s="1"/>
  <c r="G166" i="104" s="1"/>
  <c r="J166" i="104" s="1"/>
  <c r="E166" i="105" s="1"/>
  <c r="G166" i="105" s="1"/>
  <c r="J166" i="105" s="1"/>
  <c r="E98" i="102"/>
  <c r="G98" i="102" s="1"/>
  <c r="J98" i="102" s="1"/>
  <c r="E98" i="103" s="1"/>
  <c r="G98" i="103" s="1"/>
  <c r="J98" i="103" s="1"/>
  <c r="E98" i="104" s="1"/>
  <c r="G98" i="104" s="1"/>
  <c r="J98" i="104" s="1"/>
  <c r="E98" i="105" s="1"/>
  <c r="G98" i="105" s="1"/>
  <c r="J98" i="105" s="1"/>
  <c r="E101" i="102"/>
  <c r="G101" i="102" s="1"/>
  <c r="J101" i="102" s="1"/>
  <c r="E101" i="103" s="1"/>
  <c r="G101" i="103" s="1"/>
  <c r="J101" i="103" s="1"/>
  <c r="E101" i="104" s="1"/>
  <c r="G101" i="104" s="1"/>
  <c r="J101" i="104" s="1"/>
  <c r="E101" i="105" s="1"/>
  <c r="G101" i="105" s="1"/>
  <c r="J101" i="105" s="1"/>
  <c r="E183" i="102"/>
  <c r="G183" i="102" s="1"/>
  <c r="J183" i="102" s="1"/>
  <c r="E183" i="103" s="1"/>
  <c r="G183" i="103" s="1"/>
  <c r="J183" i="103" s="1"/>
  <c r="E183" i="104" s="1"/>
  <c r="G183" i="104" s="1"/>
  <c r="J183" i="104" s="1"/>
  <c r="E183" i="105" s="1"/>
  <c r="G183" i="105" s="1"/>
  <c r="J183" i="105" s="1"/>
  <c r="E85" i="102"/>
  <c r="G85" i="102" s="1"/>
  <c r="J85" i="102" s="1"/>
  <c r="E85" i="103" s="1"/>
  <c r="G85" i="103" s="1"/>
  <c r="J85" i="103" s="1"/>
  <c r="E85" i="104" s="1"/>
  <c r="G85" i="104" s="1"/>
  <c r="J85" i="104" s="1"/>
  <c r="E85" i="105" s="1"/>
  <c r="G85" i="105" s="1"/>
  <c r="J85" i="105" s="1"/>
  <c r="E138" i="102"/>
  <c r="G138" i="102" s="1"/>
  <c r="J138" i="102" s="1"/>
  <c r="E138" i="103" s="1"/>
  <c r="G138" i="103" s="1"/>
  <c r="J138" i="103" s="1"/>
  <c r="E138" i="104" s="1"/>
  <c r="G138" i="104" s="1"/>
  <c r="J138" i="104" s="1"/>
  <c r="E138" i="105" s="1"/>
  <c r="G138" i="105" s="1"/>
  <c r="J138" i="105" s="1"/>
  <c r="E54" i="101"/>
  <c r="G54" i="101" s="1"/>
  <c r="J54" i="101" s="1"/>
  <c r="E96" i="101"/>
  <c r="G96" i="101" s="1"/>
  <c r="J96" i="101" s="1"/>
  <c r="E110" i="104"/>
  <c r="G110" i="104" s="1"/>
  <c r="J110" i="104" s="1"/>
  <c r="E110" i="105" s="1"/>
  <c r="G110" i="105" s="1"/>
  <c r="J110" i="105" s="1"/>
  <c r="E215" i="102"/>
  <c r="G215" i="102" s="1"/>
  <c r="J215" i="102" s="1"/>
  <c r="E215" i="103" s="1"/>
  <c r="G215" i="103" s="1"/>
  <c r="J215" i="103" s="1"/>
  <c r="E215" i="104" s="1"/>
  <c r="G215" i="104" s="1"/>
  <c r="J215" i="104" s="1"/>
  <c r="E215" i="105" s="1"/>
  <c r="G215" i="105" s="1"/>
  <c r="J215" i="105" s="1"/>
  <c r="E111" i="104"/>
  <c r="G111" i="104" s="1"/>
  <c r="J111" i="104" s="1"/>
  <c r="E111" i="105" s="1"/>
  <c r="G111" i="105" s="1"/>
  <c r="J111" i="105" s="1"/>
  <c r="E99" i="102"/>
  <c r="G99" i="102" s="1"/>
  <c r="J99" i="102" s="1"/>
  <c r="E99" i="103" s="1"/>
  <c r="G99" i="103" s="1"/>
  <c r="J99" i="103" s="1"/>
  <c r="E99" i="104" s="1"/>
  <c r="G99" i="104" s="1"/>
  <c r="J99" i="104" s="1"/>
  <c r="E99" i="105" s="1"/>
  <c r="G99" i="105" s="1"/>
  <c r="J99" i="105" s="1"/>
  <c r="E163" i="102"/>
  <c r="G163" i="102" s="1"/>
  <c r="J163" i="102" s="1"/>
  <c r="E163" i="103" s="1"/>
  <c r="G163" i="103" s="1"/>
  <c r="J163" i="103" s="1"/>
  <c r="E163" i="104" s="1"/>
  <c r="G163" i="104" s="1"/>
  <c r="J163" i="104" s="1"/>
  <c r="E163" i="105" s="1"/>
  <c r="G163" i="105" s="1"/>
  <c r="J163" i="105" s="1"/>
  <c r="E78" i="102"/>
  <c r="G78" i="102" s="1"/>
  <c r="J78" i="102" s="1"/>
  <c r="E78" i="103" s="1"/>
  <c r="G78" i="103" s="1"/>
  <c r="J78" i="103" s="1"/>
  <c r="E78" i="104" s="1"/>
  <c r="G78" i="104" s="1"/>
  <c r="J78" i="104" s="1"/>
  <c r="E78" i="105" s="1"/>
  <c r="G78" i="105" s="1"/>
  <c r="J78" i="105" s="1"/>
  <c r="E158" i="102"/>
  <c r="G158" i="102" s="1"/>
  <c r="J158" i="102" s="1"/>
  <c r="E158" i="103" s="1"/>
  <c r="G158" i="103" s="1"/>
  <c r="J158" i="103" s="1"/>
  <c r="E158" i="104" s="1"/>
  <c r="G158" i="104" s="1"/>
  <c r="J158" i="104" s="1"/>
  <c r="E158" i="105" s="1"/>
  <c r="G158" i="105" s="1"/>
  <c r="J158" i="105" s="1"/>
  <c r="G162" i="102"/>
  <c r="J162" i="102" s="1"/>
  <c r="E162" i="103" s="1"/>
  <c r="G162" i="103" s="1"/>
  <c r="J162" i="103" s="1"/>
  <c r="E162" i="104" s="1"/>
  <c r="G162" i="104" s="1"/>
  <c r="J162" i="104" s="1"/>
  <c r="E162" i="105" s="1"/>
  <c r="E162" i="102"/>
  <c r="E117" i="104"/>
  <c r="G117" i="104" s="1"/>
  <c r="J117" i="104" s="1"/>
  <c r="E117" i="105" s="1"/>
  <c r="G117" i="105" s="1"/>
  <c r="J117" i="105" s="1"/>
  <c r="E89" i="102"/>
  <c r="G89" i="102" s="1"/>
  <c r="J89" i="102" s="1"/>
  <c r="E89" i="103" s="1"/>
  <c r="G89" i="103" s="1"/>
  <c r="J89" i="103" s="1"/>
  <c r="E89" i="104" s="1"/>
  <c r="G89" i="104" s="1"/>
  <c r="J89" i="104" s="1"/>
  <c r="E89" i="105" s="1"/>
  <c r="G89" i="105" s="1"/>
  <c r="J89" i="105" s="1"/>
  <c r="E116" i="104"/>
  <c r="G116" i="104" s="1"/>
  <c r="J116" i="104" s="1"/>
  <c r="E116" i="105" s="1"/>
  <c r="G116" i="105" s="1"/>
  <c r="J116" i="105" s="1"/>
  <c r="E46" i="101"/>
  <c r="G46" i="101" s="1"/>
  <c r="J46" i="101" s="1"/>
  <c r="E43" i="101"/>
  <c r="G43" i="101" s="1"/>
  <c r="J43" i="101" s="1"/>
  <c r="E51" i="101"/>
  <c r="G51" i="101" s="1"/>
  <c r="J51" i="101" s="1"/>
  <c r="E34" i="101"/>
  <c r="G34" i="101" s="1"/>
  <c r="J34" i="101" s="1"/>
  <c r="G44" i="101"/>
  <c r="J44" i="101" s="1"/>
  <c r="E44" i="101"/>
  <c r="E184" i="102"/>
  <c r="G184" i="102" s="1"/>
  <c r="J184" i="102" s="1"/>
  <c r="E184" i="103" s="1"/>
  <c r="G184" i="103" s="1"/>
  <c r="J184" i="103" s="1"/>
  <c r="E184" i="104" s="1"/>
  <c r="G184" i="104" s="1"/>
  <c r="J184" i="104" s="1"/>
  <c r="E184" i="105" s="1"/>
  <c r="G184" i="105" s="1"/>
  <c r="J184" i="105" s="1"/>
  <c r="E100" i="102"/>
  <c r="G100" i="102" s="1"/>
  <c r="J100" i="102" s="1"/>
  <c r="E100" i="103" s="1"/>
  <c r="G100" i="103" s="1"/>
  <c r="J100" i="103" s="1"/>
  <c r="E100" i="104" s="1"/>
  <c r="G100" i="104" s="1"/>
  <c r="J100" i="104" s="1"/>
  <c r="E100" i="105" s="1"/>
  <c r="G100" i="105" s="1"/>
  <c r="J100" i="105" s="1"/>
  <c r="E146" i="102"/>
  <c r="G146" i="102" s="1"/>
  <c r="J146" i="102" s="1"/>
  <c r="E146" i="103" s="1"/>
  <c r="G146" i="103" s="1"/>
  <c r="J146" i="103" s="1"/>
  <c r="E146" i="104" s="1"/>
  <c r="G146" i="104" s="1"/>
  <c r="J146" i="104" s="1"/>
  <c r="E146" i="105" s="1"/>
  <c r="G146" i="105" s="1"/>
  <c r="J146" i="105" s="1"/>
  <c r="G170" i="102"/>
  <c r="J170" i="102" s="1"/>
  <c r="E170" i="103" s="1"/>
  <c r="G170" i="103" s="1"/>
  <c r="J170" i="103" s="1"/>
  <c r="E170" i="104" s="1"/>
  <c r="G170" i="104" s="1"/>
  <c r="J170" i="104" s="1"/>
  <c r="E170" i="105" s="1"/>
  <c r="E170" i="102"/>
  <c r="E130" i="102"/>
  <c r="G130" i="102" s="1"/>
  <c r="J130" i="102" s="1"/>
  <c r="E130" i="103" s="1"/>
  <c r="G130" i="103" s="1"/>
  <c r="J130" i="103" s="1"/>
  <c r="E130" i="104" s="1"/>
  <c r="G130" i="104" s="1"/>
  <c r="J130" i="104" s="1"/>
  <c r="E130" i="105" s="1"/>
  <c r="G130" i="105" s="1"/>
  <c r="J130" i="105" s="1"/>
  <c r="E97" i="106"/>
  <c r="G97" i="106" s="1"/>
  <c r="J97" i="106" s="1"/>
  <c r="E74" i="102"/>
  <c r="G74" i="102" s="1"/>
  <c r="J74" i="102" s="1"/>
  <c r="E74" i="103" s="1"/>
  <c r="G74" i="103" s="1"/>
  <c r="J74" i="103" s="1"/>
  <c r="E74" i="104" s="1"/>
  <c r="G74" i="104" s="1"/>
  <c r="J74" i="104" s="1"/>
  <c r="E74" i="105" s="1"/>
  <c r="G74" i="105" s="1"/>
  <c r="J74" i="105" s="1"/>
  <c r="G91" i="102"/>
  <c r="J91" i="102" s="1"/>
  <c r="E91" i="103" s="1"/>
  <c r="G91" i="103" s="1"/>
  <c r="J91" i="103" s="1"/>
  <c r="E91" i="104" s="1"/>
  <c r="G91" i="104" s="1"/>
  <c r="J91" i="104" s="1"/>
  <c r="E91" i="105" s="1"/>
  <c r="G91" i="105" s="1"/>
  <c r="J91" i="105" s="1"/>
  <c r="E91" i="102"/>
  <c r="E179" i="102"/>
  <c r="G179" i="102" s="1"/>
  <c r="J179" i="102" s="1"/>
  <c r="E179" i="103" s="1"/>
  <c r="G179" i="103" s="1"/>
  <c r="J179" i="103" s="1"/>
  <c r="E179" i="104" s="1"/>
  <c r="G179" i="104" s="1"/>
  <c r="J179" i="104" s="1"/>
  <c r="E179" i="105" s="1"/>
  <c r="G179" i="105" s="1"/>
  <c r="J179" i="105" s="1"/>
  <c r="E108" i="104"/>
  <c r="G108" i="104" s="1"/>
  <c r="J108" i="104" s="1"/>
  <c r="E108" i="105" s="1"/>
  <c r="G108" i="105" s="1"/>
  <c r="J108" i="105" s="1"/>
  <c r="E42" i="101"/>
  <c r="G42" i="101" s="1"/>
  <c r="J42" i="101" s="1"/>
  <c r="E119" i="101"/>
  <c r="G119" i="101" s="1"/>
  <c r="J119" i="101" s="1"/>
  <c r="E159" i="102"/>
  <c r="G159" i="102" s="1"/>
  <c r="J159" i="102" s="1"/>
  <c r="E159" i="103" s="1"/>
  <c r="G159" i="103" s="1"/>
  <c r="J159" i="103" s="1"/>
  <c r="E159" i="104" s="1"/>
  <c r="G159" i="104" s="1"/>
  <c r="J159" i="104" s="1"/>
  <c r="E159" i="105" s="1"/>
  <c r="G159" i="105" s="1"/>
  <c r="J159" i="105" s="1"/>
  <c r="E31" i="101"/>
  <c r="G31" i="101" s="1"/>
  <c r="J31" i="101" s="1"/>
  <c r="E120" i="102"/>
  <c r="G120" i="102" s="1"/>
  <c r="J120" i="102" s="1"/>
  <c r="E120" i="103" s="1"/>
  <c r="G120" i="103" s="1"/>
  <c r="J120" i="103" s="1"/>
  <c r="E120" i="104" s="1"/>
  <c r="G120" i="104" s="1"/>
  <c r="J120" i="104" s="1"/>
  <c r="E120" i="105" s="1"/>
  <c r="G120" i="105" s="1"/>
  <c r="J120" i="105" s="1"/>
  <c r="E220" i="102"/>
  <c r="G220" i="102" s="1"/>
  <c r="J220" i="102" s="1"/>
  <c r="E220" i="103" s="1"/>
  <c r="G220" i="103" s="1"/>
  <c r="J220" i="103" s="1"/>
  <c r="E220" i="104" s="1"/>
  <c r="G220" i="104" s="1"/>
  <c r="J220" i="104" s="1"/>
  <c r="E220" i="105" s="1"/>
  <c r="G220" i="105" s="1"/>
  <c r="J220" i="105" s="1"/>
  <c r="E58" i="101"/>
  <c r="G58" i="101" s="1"/>
  <c r="J58" i="101" s="1"/>
  <c r="E49" i="101"/>
  <c r="G49" i="101" s="1"/>
  <c r="J49" i="101" s="1"/>
  <c r="E56" i="101"/>
  <c r="G56" i="101" s="1"/>
  <c r="J56" i="101" s="1"/>
  <c r="E28" i="101"/>
  <c r="G28" i="101" s="1"/>
  <c r="J28" i="101" s="1"/>
  <c r="E165" i="101"/>
  <c r="G165" i="101" s="1"/>
  <c r="J165" i="101" s="1"/>
  <c r="E161" i="101"/>
  <c r="G161" i="101" s="1"/>
  <c r="J161" i="101" s="1"/>
  <c r="E223" i="102"/>
  <c r="G223" i="102" s="1"/>
  <c r="J223" i="102" s="1"/>
  <c r="E223" i="103" s="1"/>
  <c r="G223" i="103" s="1"/>
  <c r="J223" i="103" s="1"/>
  <c r="E223" i="104" s="1"/>
  <c r="G223" i="104" s="1"/>
  <c r="J223" i="104" s="1"/>
  <c r="E223" i="105" s="1"/>
  <c r="G223" i="105" s="1"/>
  <c r="J223" i="105" s="1"/>
  <c r="E62" i="102"/>
  <c r="G62" i="102" s="1"/>
  <c r="J62" i="102" s="1"/>
  <c r="E62" i="103" s="1"/>
  <c r="G62" i="103" s="1"/>
  <c r="J62" i="103" s="1"/>
  <c r="E62" i="104" s="1"/>
  <c r="G62" i="104" s="1"/>
  <c r="J62" i="104" s="1"/>
  <c r="E62" i="105" s="1"/>
  <c r="G62" i="105" s="1"/>
  <c r="J62" i="105" s="1"/>
  <c r="E62" i="106" s="1"/>
  <c r="G62" i="106" s="1"/>
  <c r="J62" i="106" s="1"/>
  <c r="E62" i="107" s="1"/>
  <c r="G62" i="107" s="1"/>
  <c r="J62" i="107" s="1"/>
  <c r="E67" i="102"/>
  <c r="G67" i="102" s="1"/>
  <c r="J67" i="102" s="1"/>
  <c r="E67" i="103" s="1"/>
  <c r="G67" i="103" s="1"/>
  <c r="J67" i="103" s="1"/>
  <c r="E67" i="104" s="1"/>
  <c r="G67" i="104" s="1"/>
  <c r="J67" i="104" s="1"/>
  <c r="E67" i="105" s="1"/>
  <c r="G67" i="105" s="1"/>
  <c r="J67" i="105" s="1"/>
  <c r="E64" i="102"/>
  <c r="G64" i="102" s="1"/>
  <c r="J64" i="102" s="1"/>
  <c r="E64" i="103" s="1"/>
  <c r="G64" i="103" s="1"/>
  <c r="J64" i="103" s="1"/>
  <c r="E64" i="104" s="1"/>
  <c r="G64" i="104" s="1"/>
  <c r="J64" i="104" s="1"/>
  <c r="E64" i="105" s="1"/>
  <c r="G64" i="105" s="1"/>
  <c r="J64" i="105" s="1"/>
  <c r="E95" i="102"/>
  <c r="G95" i="102" s="1"/>
  <c r="J95" i="102" s="1"/>
  <c r="E95" i="103" s="1"/>
  <c r="G95" i="103" s="1"/>
  <c r="J95" i="103" s="1"/>
  <c r="E95" i="104" s="1"/>
  <c r="G95" i="104" s="1"/>
  <c r="J95" i="104" s="1"/>
  <c r="E95" i="105" s="1"/>
  <c r="G95" i="105" s="1"/>
  <c r="J95" i="105" s="1"/>
  <c r="G92" i="102"/>
  <c r="J92" i="102" s="1"/>
  <c r="E92" i="103" s="1"/>
  <c r="G92" i="103" s="1"/>
  <c r="J92" i="103" s="1"/>
  <c r="E92" i="104" s="1"/>
  <c r="G92" i="104" s="1"/>
  <c r="J92" i="104" s="1"/>
  <c r="E92" i="105" s="1"/>
  <c r="G92" i="105" s="1"/>
  <c r="J92" i="105" s="1"/>
  <c r="E92" i="102"/>
  <c r="E93" i="102"/>
  <c r="G93" i="102" s="1"/>
  <c r="J93" i="102" s="1"/>
  <c r="E93" i="103" s="1"/>
  <c r="G93" i="103" s="1"/>
  <c r="J93" i="103" s="1"/>
  <c r="E93" i="104" s="1"/>
  <c r="G93" i="104" s="1"/>
  <c r="J93" i="104" s="1"/>
  <c r="E93" i="105" s="1"/>
  <c r="G93" i="105" s="1"/>
  <c r="J93" i="105" s="1"/>
  <c r="E106" i="102"/>
  <c r="G106" i="102" s="1"/>
  <c r="J106" i="102" s="1"/>
  <c r="E106" i="103" s="1"/>
  <c r="G106" i="103" s="1"/>
  <c r="J106" i="103" s="1"/>
  <c r="E106" i="104" s="1"/>
  <c r="G106" i="104" s="1"/>
  <c r="J106" i="104" s="1"/>
  <c r="E106" i="105" s="1"/>
  <c r="G106" i="105" s="1"/>
  <c r="J106" i="105" s="1"/>
  <c r="E81" i="102"/>
  <c r="G81" i="102" s="1"/>
  <c r="J81" i="102" s="1"/>
  <c r="E81" i="103" s="1"/>
  <c r="G81" i="103" s="1"/>
  <c r="J81" i="103" s="1"/>
  <c r="E81" i="104" s="1"/>
  <c r="G81" i="104" s="1"/>
  <c r="J81" i="104" s="1"/>
  <c r="E81" i="105" s="1"/>
  <c r="G81" i="105" s="1"/>
  <c r="J81" i="105" s="1"/>
  <c r="E121" i="102"/>
  <c r="G121" i="102" s="1"/>
  <c r="J121" i="102" s="1"/>
  <c r="E121" i="103" s="1"/>
  <c r="G121" i="103" s="1"/>
  <c r="J121" i="103" s="1"/>
  <c r="E121" i="104" s="1"/>
  <c r="G121" i="104" s="1"/>
  <c r="J121" i="104" s="1"/>
  <c r="E121" i="105" s="1"/>
  <c r="G121" i="105" s="1"/>
  <c r="J121" i="105" s="1"/>
  <c r="E185" i="102"/>
  <c r="G185" i="102" s="1"/>
  <c r="J185" i="102" s="1"/>
  <c r="E185" i="103" s="1"/>
  <c r="G185" i="103" s="1"/>
  <c r="J185" i="103" s="1"/>
  <c r="E185" i="104" s="1"/>
  <c r="G185" i="104" s="1"/>
  <c r="J185" i="104" s="1"/>
  <c r="E185" i="105" s="1"/>
  <c r="G185" i="105" s="1"/>
  <c r="J185" i="105" s="1"/>
  <c r="E140" i="102"/>
  <c r="G140" i="102" s="1"/>
  <c r="J140" i="102" s="1"/>
  <c r="E140" i="103" s="1"/>
  <c r="G140" i="103" s="1"/>
  <c r="J140" i="103" s="1"/>
  <c r="E140" i="104" s="1"/>
  <c r="G140" i="104" s="1"/>
  <c r="J140" i="104" s="1"/>
  <c r="E140" i="105" s="1"/>
  <c r="G140" i="105" s="1"/>
  <c r="J140" i="105" s="1"/>
  <c r="E171" i="102"/>
  <c r="G171" i="102" s="1"/>
  <c r="J171" i="102" s="1"/>
  <c r="E171" i="103" s="1"/>
  <c r="G171" i="103" s="1"/>
  <c r="J171" i="103" s="1"/>
  <c r="E171" i="104" s="1"/>
  <c r="G171" i="104" s="1"/>
  <c r="J171" i="104" s="1"/>
  <c r="E171" i="105" s="1"/>
  <c r="G171" i="105" s="1"/>
  <c r="J171" i="105" s="1"/>
  <c r="G90" i="102"/>
  <c r="J90" i="102" s="1"/>
  <c r="E90" i="103" s="1"/>
  <c r="G90" i="103" s="1"/>
  <c r="J90" i="103" s="1"/>
  <c r="E90" i="104" s="1"/>
  <c r="G90" i="104" s="1"/>
  <c r="J90" i="104" s="1"/>
  <c r="E90" i="105" s="1"/>
  <c r="G90" i="105" s="1"/>
  <c r="J90" i="105" s="1"/>
  <c r="E90" i="102"/>
  <c r="E123" i="102"/>
  <c r="G123" i="102" s="1"/>
  <c r="J123" i="102" s="1"/>
  <c r="E123" i="103" s="1"/>
  <c r="G123" i="103" s="1"/>
  <c r="J123" i="103" s="1"/>
  <c r="E123" i="104" s="1"/>
  <c r="G123" i="104" s="1"/>
  <c r="J123" i="104" s="1"/>
  <c r="E123" i="105" s="1"/>
  <c r="G123" i="105" s="1"/>
  <c r="J123" i="105" s="1"/>
  <c r="E139" i="102"/>
  <c r="G139" i="102" s="1"/>
  <c r="J139" i="102" s="1"/>
  <c r="E139" i="103" s="1"/>
  <c r="G139" i="103" s="1"/>
  <c r="J139" i="103" s="1"/>
  <c r="E139" i="104" s="1"/>
  <c r="G139" i="104" s="1"/>
  <c r="J139" i="104" s="1"/>
  <c r="E139" i="105" s="1"/>
  <c r="G139" i="105" s="1"/>
  <c r="J139" i="105" s="1"/>
  <c r="E47" i="102"/>
  <c r="G47" i="102" s="1"/>
  <c r="J47" i="102" s="1"/>
  <c r="E47" i="103" s="1"/>
  <c r="G47" i="103" s="1"/>
  <c r="J47" i="103" s="1"/>
  <c r="E47" i="104" s="1"/>
  <c r="G221" i="101"/>
  <c r="J221" i="101" s="1"/>
  <c r="E221" i="101"/>
  <c r="E57" i="101"/>
  <c r="G57" i="101" s="1"/>
  <c r="J57" i="101" s="1"/>
  <c r="E50" i="101"/>
  <c r="G50" i="101" s="1"/>
  <c r="J50" i="101" s="1"/>
  <c r="E29" i="101"/>
  <c r="G29" i="101" s="1"/>
  <c r="J29" i="101" s="1"/>
  <c r="E53" i="102"/>
  <c r="G53" i="102" s="1"/>
  <c r="J53" i="102" s="1"/>
  <c r="E53" i="103" s="1"/>
  <c r="G53" i="103" s="1"/>
  <c r="J53" i="103" s="1"/>
  <c r="E53" i="104" s="1"/>
  <c r="E26" i="102"/>
  <c r="G26" i="102" s="1"/>
  <c r="J26" i="102" s="1"/>
  <c r="E26" i="103" s="1"/>
  <c r="G26" i="103" s="1"/>
  <c r="J26" i="103" s="1"/>
  <c r="E26" i="104" s="1"/>
  <c r="G26" i="104" s="1"/>
  <c r="J26" i="104" s="1"/>
  <c r="E26" i="105" s="1"/>
  <c r="G26" i="105" s="1"/>
  <c r="J26" i="105" s="1"/>
  <c r="E80" i="102"/>
  <c r="G80" i="102" s="1"/>
  <c r="J80" i="102" s="1"/>
  <c r="E80" i="103" s="1"/>
  <c r="G80" i="103" s="1"/>
  <c r="J80" i="103" s="1"/>
  <c r="E80" i="104" s="1"/>
  <c r="G80" i="104" s="1"/>
  <c r="J80" i="104" s="1"/>
  <c r="E80" i="105" s="1"/>
  <c r="G80" i="105" s="1"/>
  <c r="J80" i="105" s="1"/>
  <c r="E142" i="102"/>
  <c r="G142" i="102" s="1"/>
  <c r="J142" i="102" s="1"/>
  <c r="E142" i="103" s="1"/>
  <c r="G142" i="103" s="1"/>
  <c r="J142" i="103" s="1"/>
  <c r="E142" i="104" s="1"/>
  <c r="G142" i="104" s="1"/>
  <c r="J142" i="104" s="1"/>
  <c r="E142" i="105" s="1"/>
  <c r="G142" i="105" s="1"/>
  <c r="J142" i="105" s="1"/>
  <c r="E167" i="102"/>
  <c r="G167" i="102" s="1"/>
  <c r="J167" i="102" s="1"/>
  <c r="E167" i="103" s="1"/>
  <c r="G167" i="103" s="1"/>
  <c r="J167" i="103" s="1"/>
  <c r="E167" i="104" s="1"/>
  <c r="G167" i="104" s="1"/>
  <c r="J167" i="104" s="1"/>
  <c r="E167" i="105" s="1"/>
  <c r="G167" i="105" s="1"/>
  <c r="J167" i="105" s="1"/>
  <c r="E176" i="102"/>
  <c r="G176" i="102" s="1"/>
  <c r="J176" i="102" s="1"/>
  <c r="E176" i="103" s="1"/>
  <c r="G176" i="103" s="1"/>
  <c r="J176" i="103" s="1"/>
  <c r="E176" i="104" s="1"/>
  <c r="G176" i="104" s="1"/>
  <c r="J176" i="104" s="1"/>
  <c r="E176" i="105" s="1"/>
  <c r="G176" i="105" s="1"/>
  <c r="J176" i="105" s="1"/>
  <c r="E172" i="102"/>
  <c r="G172" i="102" s="1"/>
  <c r="J172" i="102" s="1"/>
  <c r="E172" i="103" s="1"/>
  <c r="G172" i="103" s="1"/>
  <c r="J172" i="103" s="1"/>
  <c r="E172" i="104" s="1"/>
  <c r="G172" i="104" s="1"/>
  <c r="J172" i="104" s="1"/>
  <c r="E172" i="105" s="1"/>
  <c r="G172" i="105" s="1"/>
  <c r="J172" i="105" s="1"/>
  <c r="E112" i="104"/>
  <c r="G112" i="104" s="1"/>
  <c r="J112" i="104" s="1"/>
  <c r="E112" i="105" s="1"/>
  <c r="G112" i="105" s="1"/>
  <c r="J112" i="105" s="1"/>
  <c r="E180" i="102"/>
  <c r="G180" i="102" s="1"/>
  <c r="J180" i="102" s="1"/>
  <c r="E180" i="103" s="1"/>
  <c r="G180" i="103" s="1"/>
  <c r="J180" i="103" s="1"/>
  <c r="E180" i="104" s="1"/>
  <c r="G180" i="104" s="1"/>
  <c r="J180" i="104" s="1"/>
  <c r="E180" i="105" s="1"/>
  <c r="G180" i="105" s="1"/>
  <c r="J180" i="105" s="1"/>
  <c r="E222" i="102"/>
  <c r="G222" i="102" s="1"/>
  <c r="J222" i="102" s="1"/>
  <c r="E222" i="103" s="1"/>
  <c r="G222" i="103" s="1"/>
  <c r="J222" i="103" s="1"/>
  <c r="E222" i="104" s="1"/>
  <c r="G222" i="104" s="1"/>
  <c r="J222" i="104" s="1"/>
  <c r="E222" i="105" s="1"/>
  <c r="G222" i="105" s="1"/>
  <c r="J222" i="105" s="1"/>
  <c r="E214" i="100"/>
  <c r="G214" i="100" s="1"/>
  <c r="J214" i="100" s="1"/>
  <c r="E18" i="97"/>
  <c r="G18" i="97" s="1"/>
  <c r="J18" i="97" s="1"/>
  <c r="E18" i="98" s="1"/>
  <c r="G18" i="98" s="1"/>
  <c r="J18" i="98" s="1"/>
  <c r="E18" i="99" s="1"/>
  <c r="G88" i="99"/>
  <c r="J88" i="99" s="1"/>
  <c r="E88" i="100" s="1"/>
  <c r="E87" i="99"/>
  <c r="G87" i="99" s="1"/>
  <c r="J87" i="99" s="1"/>
  <c r="G188" i="77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E188" i="91" s="1"/>
  <c r="G188" i="91" s="1"/>
  <c r="J188" i="91" s="1"/>
  <c r="E188" i="92" s="1"/>
  <c r="G188" i="92" s="1"/>
  <c r="J188" i="92" s="1"/>
  <c r="E188" i="93" s="1"/>
  <c r="G188" i="93" s="1"/>
  <c r="J188" i="93" s="1"/>
  <c r="E188" i="94" s="1"/>
  <c r="G188" i="94" s="1"/>
  <c r="J188" i="94" s="1"/>
  <c r="E188" i="95" s="1"/>
  <c r="G188" i="95" s="1"/>
  <c r="J188" i="95" s="1"/>
  <c r="E188" i="96" s="1"/>
  <c r="G188" i="96" s="1"/>
  <c r="J188" i="96" s="1"/>
  <c r="G162" i="105"/>
  <c r="J162" i="105" s="1"/>
  <c r="G170" i="105"/>
  <c r="J170" i="105" s="1"/>
  <c r="G164" i="105"/>
  <c r="J164" i="105" s="1"/>
  <c r="G241" i="103"/>
  <c r="J241" i="103" s="1"/>
  <c r="E241" i="104" s="1"/>
  <c r="G86" i="102"/>
  <c r="J86" i="102" s="1"/>
  <c r="E86" i="103" s="1"/>
  <c r="G225" i="103"/>
  <c r="J225" i="103" s="1"/>
  <c r="E225" i="104" s="1"/>
  <c r="G227" i="102"/>
  <c r="J227" i="102" s="1"/>
  <c r="E227" i="103" s="1"/>
  <c r="G235" i="102"/>
  <c r="J235" i="102" s="1"/>
  <c r="E235" i="103" s="1"/>
  <c r="G234" i="98"/>
  <c r="J234" i="98" s="1"/>
  <c r="E234" i="99" s="1"/>
  <c r="G242" i="99"/>
  <c r="J242" i="99" s="1"/>
  <c r="E242" i="100" s="1"/>
  <c r="G230" i="102"/>
  <c r="J230" i="102" s="1"/>
  <c r="E230" i="103" s="1"/>
  <c r="G238" i="102"/>
  <c r="J238" i="102" s="1"/>
  <c r="E238" i="103" s="1"/>
  <c r="G228" i="100"/>
  <c r="J228" i="100" s="1"/>
  <c r="E228" i="101" s="1"/>
  <c r="G236" i="100"/>
  <c r="J236" i="100" s="1"/>
  <c r="E236" i="101" s="1"/>
  <c r="G224" i="103"/>
  <c r="J224" i="103" s="1"/>
  <c r="E224" i="104" s="1"/>
  <c r="G269" i="98"/>
  <c r="J269" i="98" s="1"/>
  <c r="G173" i="98"/>
  <c r="J173" i="98" s="1"/>
  <c r="E173" i="99" s="1"/>
  <c r="G174" i="98"/>
  <c r="J174" i="98" s="1"/>
  <c r="E174" i="99" s="1"/>
  <c r="G207" i="84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E207" i="91" s="1"/>
  <c r="G207" i="91" s="1"/>
  <c r="J207" i="91" s="1"/>
  <c r="E207" i="92" s="1"/>
  <c r="G207" i="92" s="1"/>
  <c r="J207" i="92" s="1"/>
  <c r="E207" i="93" s="1"/>
  <c r="G207" i="93" s="1"/>
  <c r="J207" i="93" s="1"/>
  <c r="E207" i="94" s="1"/>
  <c r="G207" i="94" s="1"/>
  <c r="J207" i="94" s="1"/>
  <c r="E207" i="95" s="1"/>
  <c r="G207" i="95" s="1"/>
  <c r="J207" i="95" s="1"/>
  <c r="E207" i="96" s="1"/>
  <c r="G207" i="96" s="1"/>
  <c r="J207" i="96" s="1"/>
  <c r="G103" i="98"/>
  <c r="J103" i="98" s="1"/>
  <c r="E103" i="99" s="1"/>
  <c r="G102" i="98"/>
  <c r="J102" i="98" s="1"/>
  <c r="E102" i="99" s="1"/>
  <c r="G76" i="79"/>
  <c r="J76" i="79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G216" i="79"/>
  <c r="J216" i="79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E131" i="97" s="1"/>
  <c r="G134" i="96"/>
  <c r="J134" i="96" s="1"/>
  <c r="E134" i="97" s="1"/>
  <c r="G82" i="98"/>
  <c r="J82" i="98" s="1"/>
  <c r="E82" i="99" s="1"/>
  <c r="G124" i="77"/>
  <c r="J124" i="77" s="1"/>
  <c r="E124" i="78" s="1"/>
  <c r="G5" i="85"/>
  <c r="J5" i="85" s="1"/>
  <c r="E5" i="86" s="1"/>
  <c r="G189" i="100"/>
  <c r="J189" i="100" s="1"/>
  <c r="E189" i="101" s="1"/>
  <c r="G186" i="100"/>
  <c r="J186" i="100" s="1"/>
  <c r="E186" i="101" s="1"/>
  <c r="G233" i="100"/>
  <c r="J233" i="100" s="1"/>
  <c r="E233" i="101" s="1"/>
  <c r="G105" i="100"/>
  <c r="J105" i="100" s="1"/>
  <c r="E105" i="101" s="1"/>
  <c r="J267" i="100"/>
  <c r="G187" i="100"/>
  <c r="J187" i="100" s="1"/>
  <c r="E187" i="101" s="1"/>
  <c r="G104" i="100"/>
  <c r="J104" i="100" s="1"/>
  <c r="E104" i="101" s="1"/>
  <c r="G191" i="100"/>
  <c r="J191" i="100" s="1"/>
  <c r="E191" i="101" s="1"/>
  <c r="G190" i="100"/>
  <c r="J190" i="100" s="1"/>
  <c r="E190" i="101" s="1"/>
  <c r="G133" i="98"/>
  <c r="J133" i="98" s="1"/>
  <c r="E133" i="99" s="1"/>
  <c r="G136" i="98"/>
  <c r="J136" i="98" s="1"/>
  <c r="E136" i="99" s="1"/>
  <c r="G132" i="99"/>
  <c r="J132" i="99" s="1"/>
  <c r="E132" i="100" s="1"/>
  <c r="G135" i="99"/>
  <c r="J135" i="99" s="1"/>
  <c r="E135" i="100" s="1"/>
  <c r="E80" i="106" l="1"/>
  <c r="G80" i="106" s="1"/>
  <c r="J80" i="106" s="1"/>
  <c r="E91" i="106"/>
  <c r="G91" i="106" s="1"/>
  <c r="J91" i="106" s="1"/>
  <c r="E116" i="106"/>
  <c r="G116" i="106" s="1"/>
  <c r="J116" i="106" s="1"/>
  <c r="E64" i="106"/>
  <c r="G64" i="106" s="1"/>
  <c r="J64" i="106" s="1"/>
  <c r="E159" i="106"/>
  <c r="G159" i="106" s="1"/>
  <c r="J159" i="106" s="1"/>
  <c r="E74" i="106"/>
  <c r="G74" i="106" s="1"/>
  <c r="J74" i="106" s="1"/>
  <c r="E89" i="106"/>
  <c r="G89" i="106" s="1"/>
  <c r="J89" i="106" s="1"/>
  <c r="E99" i="106"/>
  <c r="G99" i="106" s="1"/>
  <c r="J99" i="106" s="1"/>
  <c r="E85" i="106"/>
  <c r="G85" i="106" s="1"/>
  <c r="J85" i="106" s="1"/>
  <c r="E141" i="106"/>
  <c r="G141" i="106" s="1"/>
  <c r="J141" i="106" s="1"/>
  <c r="E144" i="106"/>
  <c r="G144" i="106" s="1"/>
  <c r="J144" i="106" s="1"/>
  <c r="E143" i="106"/>
  <c r="G143" i="106" s="1"/>
  <c r="J143" i="106" s="1"/>
  <c r="E95" i="106"/>
  <c r="G95" i="106" s="1"/>
  <c r="J95" i="106" s="1"/>
  <c r="E192" i="106"/>
  <c r="G192" i="106" s="1"/>
  <c r="J192" i="106" s="1"/>
  <c r="E180" i="106"/>
  <c r="G180" i="106" s="1"/>
  <c r="J180" i="106" s="1"/>
  <c r="E121" i="106"/>
  <c r="G121" i="106" s="1"/>
  <c r="J121" i="106" s="1"/>
  <c r="E67" i="106"/>
  <c r="G67" i="106" s="1"/>
  <c r="J67" i="106" s="1"/>
  <c r="E56" i="102"/>
  <c r="G56" i="102" s="1"/>
  <c r="J56" i="102" s="1"/>
  <c r="E56" i="103" s="1"/>
  <c r="G56" i="103" s="1"/>
  <c r="J56" i="103" s="1"/>
  <c r="E56" i="104" s="1"/>
  <c r="G56" i="104" s="1"/>
  <c r="J56" i="104" s="1"/>
  <c r="E56" i="105" s="1"/>
  <c r="G56" i="105" s="1"/>
  <c r="J56" i="105" s="1"/>
  <c r="E56" i="106" s="1"/>
  <c r="G56" i="106" s="1"/>
  <c r="J56" i="106" s="1"/>
  <c r="E56" i="107" s="1"/>
  <c r="G56" i="107" s="1"/>
  <c r="J56" i="107" s="1"/>
  <c r="E97" i="107"/>
  <c r="G97" i="107" s="1"/>
  <c r="J97" i="107" s="1"/>
  <c r="E117" i="106"/>
  <c r="G117" i="106" s="1"/>
  <c r="J117" i="106" s="1"/>
  <c r="E111" i="106"/>
  <c r="G111" i="106" s="1"/>
  <c r="J111" i="106" s="1"/>
  <c r="E65" i="106"/>
  <c r="G65" i="106" s="1"/>
  <c r="J65" i="106" s="1"/>
  <c r="E68" i="106"/>
  <c r="G68" i="106" s="1"/>
  <c r="J68" i="106" s="1"/>
  <c r="E145" i="106"/>
  <c r="G145" i="106" s="1"/>
  <c r="J145" i="106" s="1"/>
  <c r="E69" i="106"/>
  <c r="G69" i="106" s="1"/>
  <c r="J69" i="106" s="1"/>
  <c r="E138" i="106"/>
  <c r="G138" i="106" s="1"/>
  <c r="J138" i="106" s="1"/>
  <c r="E172" i="106"/>
  <c r="G172" i="106" s="1"/>
  <c r="J172" i="106" s="1"/>
  <c r="E123" i="106"/>
  <c r="G123" i="106" s="1"/>
  <c r="J123" i="106" s="1"/>
  <c r="E81" i="106"/>
  <c r="G81" i="106" s="1"/>
  <c r="J81" i="106" s="1"/>
  <c r="E49" i="102"/>
  <c r="G49" i="102" s="1"/>
  <c r="J49" i="102" s="1"/>
  <c r="E49" i="103" s="1"/>
  <c r="G49" i="103" s="1"/>
  <c r="J49" i="103" s="1"/>
  <c r="E49" i="104" s="1"/>
  <c r="G49" i="104" s="1"/>
  <c r="J49" i="104" s="1"/>
  <c r="E49" i="105" s="1"/>
  <c r="G49" i="105" s="1"/>
  <c r="J49" i="105" s="1"/>
  <c r="E130" i="106"/>
  <c r="G130" i="106" s="1"/>
  <c r="J130" i="106" s="1"/>
  <c r="E34" i="102"/>
  <c r="G34" i="102" s="1"/>
  <c r="J34" i="102" s="1"/>
  <c r="E34" i="103" s="1"/>
  <c r="G34" i="103" s="1"/>
  <c r="J34" i="103" s="1"/>
  <c r="E34" i="104" s="1"/>
  <c r="G34" i="104" s="1"/>
  <c r="J34" i="104" s="1"/>
  <c r="E34" i="105" s="1"/>
  <c r="G34" i="105" s="1"/>
  <c r="J34" i="105" s="1"/>
  <c r="E215" i="106"/>
  <c r="G215" i="106" s="1"/>
  <c r="J215" i="106" s="1"/>
  <c r="E118" i="106"/>
  <c r="G118" i="106" s="1"/>
  <c r="J118" i="106" s="1"/>
  <c r="E30" i="102"/>
  <c r="G30" i="102" s="1"/>
  <c r="J30" i="102" s="1"/>
  <c r="E30" i="103" s="1"/>
  <c r="G30" i="103" s="1"/>
  <c r="J30" i="103" s="1"/>
  <c r="E30" i="104" s="1"/>
  <c r="G30" i="104" s="1"/>
  <c r="J30" i="104" s="1"/>
  <c r="E30" i="105" s="1"/>
  <c r="G30" i="105" s="1"/>
  <c r="J30" i="105" s="1"/>
  <c r="E33" i="102"/>
  <c r="G33" i="102" s="1"/>
  <c r="J33" i="102" s="1"/>
  <c r="E33" i="103" s="1"/>
  <c r="G33" i="103" s="1"/>
  <c r="J33" i="103" s="1"/>
  <c r="E33" i="104" s="1"/>
  <c r="G33" i="104" s="1"/>
  <c r="J33" i="104" s="1"/>
  <c r="E33" i="105" s="1"/>
  <c r="G33" i="105" s="1"/>
  <c r="J33" i="105" s="1"/>
  <c r="E36" i="102"/>
  <c r="G36" i="102" s="1"/>
  <c r="J36" i="102" s="1"/>
  <c r="E36" i="103" s="1"/>
  <c r="G36" i="103" s="1"/>
  <c r="J36" i="103" s="1"/>
  <c r="E36" i="104" s="1"/>
  <c r="G36" i="104" s="1"/>
  <c r="J36" i="104" s="1"/>
  <c r="E36" i="105" s="1"/>
  <c r="G36" i="105" s="1"/>
  <c r="J36" i="105" s="1"/>
  <c r="E185" i="106"/>
  <c r="G185" i="106" s="1"/>
  <c r="J185" i="106" s="1"/>
  <c r="E77" i="106"/>
  <c r="G77" i="106" s="1"/>
  <c r="J77" i="106" s="1"/>
  <c r="E207" i="97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207" i="101" s="1"/>
  <c r="G207" i="101" s="1"/>
  <c r="J207" i="101" s="1"/>
  <c r="E207" i="102" s="1"/>
  <c r="E176" i="106"/>
  <c r="G176" i="106" s="1"/>
  <c r="J176" i="106" s="1"/>
  <c r="E29" i="102"/>
  <c r="G29" i="102" s="1"/>
  <c r="J29" i="102" s="1"/>
  <c r="E29" i="103" s="1"/>
  <c r="G29" i="103" s="1"/>
  <c r="J29" i="103" s="1"/>
  <c r="E29" i="104" s="1"/>
  <c r="G29" i="104" s="1"/>
  <c r="J29" i="104" s="1"/>
  <c r="E29" i="105" s="1"/>
  <c r="G29" i="105" s="1"/>
  <c r="J29" i="105" s="1"/>
  <c r="E106" i="106"/>
  <c r="G106" i="106" s="1"/>
  <c r="J106" i="106" s="1"/>
  <c r="E58" i="102"/>
  <c r="G58" i="102" s="1"/>
  <c r="J58" i="102" s="1"/>
  <c r="E58" i="103" s="1"/>
  <c r="G58" i="103" s="1"/>
  <c r="J58" i="103" s="1"/>
  <c r="E58" i="104" s="1"/>
  <c r="G58" i="104" s="1"/>
  <c r="J58" i="104" s="1"/>
  <c r="E58" i="105" s="1"/>
  <c r="G58" i="105" s="1"/>
  <c r="J58" i="105" s="1"/>
  <c r="E58" i="106" s="1"/>
  <c r="G58" i="106" s="1"/>
  <c r="J58" i="106" s="1"/>
  <c r="E58" i="107" s="1"/>
  <c r="G58" i="107" s="1"/>
  <c r="J58" i="107" s="1"/>
  <c r="E42" i="102"/>
  <c r="G42" i="102" s="1"/>
  <c r="J42" i="102" s="1"/>
  <c r="E42" i="103" s="1"/>
  <c r="G42" i="103" s="1"/>
  <c r="J42" i="103" s="1"/>
  <c r="E42" i="104" s="1"/>
  <c r="G42" i="104" s="1"/>
  <c r="J42" i="104" s="1"/>
  <c r="E42" i="105" s="1"/>
  <c r="G42" i="105" s="1"/>
  <c r="J42" i="105" s="1"/>
  <c r="E51" i="102"/>
  <c r="G51" i="102" s="1"/>
  <c r="J51" i="102" s="1"/>
  <c r="E51" i="103" s="1"/>
  <c r="G51" i="103" s="1"/>
  <c r="J51" i="103" s="1"/>
  <c r="E51" i="104" s="1"/>
  <c r="G51" i="104" s="1"/>
  <c r="J51" i="104" s="1"/>
  <c r="E51" i="105" s="1"/>
  <c r="G51" i="105" s="1"/>
  <c r="J51" i="105" s="1"/>
  <c r="E110" i="106"/>
  <c r="G110" i="106" s="1"/>
  <c r="J110" i="106" s="1"/>
  <c r="E101" i="106"/>
  <c r="G101" i="106" s="1"/>
  <c r="J101" i="106" s="1"/>
  <c r="E137" i="106"/>
  <c r="G137" i="106" s="1"/>
  <c r="J137" i="106" s="1"/>
  <c r="E38" i="102"/>
  <c r="G38" i="102" s="1"/>
  <c r="J38" i="102" s="1"/>
  <c r="E38" i="103" s="1"/>
  <c r="G38" i="103" s="1"/>
  <c r="J38" i="103" s="1"/>
  <c r="E38" i="104" s="1"/>
  <c r="G38" i="104" s="1"/>
  <c r="J38" i="104" s="1"/>
  <c r="E38" i="105" s="1"/>
  <c r="G38" i="105" s="1"/>
  <c r="J38" i="105" s="1"/>
  <c r="E32" i="102"/>
  <c r="G32" i="102" s="1"/>
  <c r="J32" i="102" s="1"/>
  <c r="E32" i="103" s="1"/>
  <c r="G32" i="103" s="1"/>
  <c r="J32" i="103" s="1"/>
  <c r="E184" i="106"/>
  <c r="G184" i="106" s="1"/>
  <c r="J184" i="106" s="1"/>
  <c r="E26" i="106"/>
  <c r="G26" i="106" s="1"/>
  <c r="J26" i="106" s="1"/>
  <c r="E90" i="106"/>
  <c r="G90" i="106" s="1"/>
  <c r="J90" i="106" s="1"/>
  <c r="E93" i="106"/>
  <c r="G93" i="106" s="1"/>
  <c r="J93" i="106" s="1"/>
  <c r="E223" i="106"/>
  <c r="G223" i="106" s="1"/>
  <c r="J223" i="106" s="1"/>
  <c r="E108" i="106"/>
  <c r="G108" i="106" s="1"/>
  <c r="J108" i="106" s="1"/>
  <c r="E43" i="102"/>
  <c r="G43" i="102" s="1"/>
  <c r="J43" i="102" s="1"/>
  <c r="E43" i="103" s="1"/>
  <c r="G43" i="103" s="1"/>
  <c r="J43" i="103" s="1"/>
  <c r="E43" i="104" s="1"/>
  <c r="G43" i="104" s="1"/>
  <c r="J43" i="104" s="1"/>
  <c r="E43" i="105" s="1"/>
  <c r="G43" i="105" s="1"/>
  <c r="J43" i="105" s="1"/>
  <c r="E158" i="106"/>
  <c r="G158" i="106" s="1"/>
  <c r="J158" i="106" s="1"/>
  <c r="E98" i="106"/>
  <c r="G98" i="106" s="1"/>
  <c r="J98" i="106" s="1"/>
  <c r="E48" i="102"/>
  <c r="G48" i="102" s="1"/>
  <c r="J48" i="102" s="1"/>
  <c r="E48" i="103" s="1"/>
  <c r="G48" i="103" s="1"/>
  <c r="J48" i="103" s="1"/>
  <c r="E48" i="104" s="1"/>
  <c r="G48" i="104" s="1"/>
  <c r="J48" i="104" s="1"/>
  <c r="E48" i="105" s="1"/>
  <c r="G48" i="105" s="1"/>
  <c r="J48" i="105" s="1"/>
  <c r="E79" i="105"/>
  <c r="G79" i="105" s="1"/>
  <c r="J79" i="105" s="1"/>
  <c r="E37" i="102"/>
  <c r="G37" i="102" s="1"/>
  <c r="J37" i="102" s="1"/>
  <c r="E37" i="103" s="1"/>
  <c r="G37" i="103" s="1"/>
  <c r="J37" i="103" s="1"/>
  <c r="E37" i="104" s="1"/>
  <c r="G37" i="104" s="1"/>
  <c r="J37" i="104" s="1"/>
  <c r="E37" i="105" s="1"/>
  <c r="G37" i="105" s="1"/>
  <c r="J37" i="105" s="1"/>
  <c r="E154" i="106"/>
  <c r="G154" i="106" s="1"/>
  <c r="J154" i="106" s="1"/>
  <c r="E139" i="106"/>
  <c r="G139" i="106" s="1"/>
  <c r="J139" i="106" s="1"/>
  <c r="E50" i="102"/>
  <c r="G50" i="102" s="1"/>
  <c r="J50" i="102" s="1"/>
  <c r="E50" i="103" s="1"/>
  <c r="G50" i="103" s="1"/>
  <c r="J50" i="103" s="1"/>
  <c r="E50" i="104" s="1"/>
  <c r="G50" i="104" s="1"/>
  <c r="J50" i="104" s="1"/>
  <c r="E50" i="105" s="1"/>
  <c r="G50" i="105" s="1"/>
  <c r="J50" i="105" s="1"/>
  <c r="E214" i="101"/>
  <c r="G214" i="101" s="1"/>
  <c r="J214" i="101" s="1"/>
  <c r="E167" i="106"/>
  <c r="G167" i="106" s="1"/>
  <c r="J167" i="106" s="1"/>
  <c r="E57" i="102"/>
  <c r="G57" i="102" s="1"/>
  <c r="J57" i="102" s="1"/>
  <c r="E57" i="103" s="1"/>
  <c r="G57" i="103" s="1"/>
  <c r="J57" i="103" s="1"/>
  <c r="E57" i="104" s="1"/>
  <c r="G57" i="104" s="1"/>
  <c r="J57" i="104" s="1"/>
  <c r="E57" i="105" s="1"/>
  <c r="G57" i="105" s="1"/>
  <c r="J57" i="105" s="1"/>
  <c r="E57" i="106" s="1"/>
  <c r="G57" i="106" s="1"/>
  <c r="J57" i="106" s="1"/>
  <c r="E57" i="107" s="1"/>
  <c r="G57" i="107" s="1"/>
  <c r="J57" i="107" s="1"/>
  <c r="E171" i="106"/>
  <c r="G171" i="106" s="1"/>
  <c r="J171" i="106" s="1"/>
  <c r="E161" i="102"/>
  <c r="G161" i="102" s="1"/>
  <c r="J161" i="102" s="1"/>
  <c r="E161" i="103" s="1"/>
  <c r="G161" i="103" s="1"/>
  <c r="J161" i="103" s="1"/>
  <c r="E161" i="104" s="1"/>
  <c r="G161" i="104" s="1"/>
  <c r="J161" i="104" s="1"/>
  <c r="E161" i="105" s="1"/>
  <c r="G161" i="105" s="1"/>
  <c r="J161" i="105" s="1"/>
  <c r="E220" i="106"/>
  <c r="G220" i="106" s="1"/>
  <c r="J220" i="106" s="1"/>
  <c r="E179" i="106"/>
  <c r="G179" i="106" s="1"/>
  <c r="J179" i="106" s="1"/>
  <c r="E146" i="106"/>
  <c r="G146" i="106" s="1"/>
  <c r="J146" i="106" s="1"/>
  <c r="E78" i="106"/>
  <c r="G78" i="106" s="1"/>
  <c r="J78" i="106" s="1"/>
  <c r="E166" i="106"/>
  <c r="G166" i="106" s="1"/>
  <c r="J166" i="106" s="1"/>
  <c r="E41" i="102"/>
  <c r="G41" i="102" s="1"/>
  <c r="J41" i="102" s="1"/>
  <c r="E41" i="103" s="1"/>
  <c r="G41" i="103" s="1"/>
  <c r="J41" i="103" s="1"/>
  <c r="E41" i="104" s="1"/>
  <c r="G41" i="104" s="1"/>
  <c r="J41" i="104" s="1"/>
  <c r="E41" i="105" s="1"/>
  <c r="G41" i="105" s="1"/>
  <c r="J41" i="105" s="1"/>
  <c r="E41" i="106" s="1"/>
  <c r="G41" i="106" s="1"/>
  <c r="J41" i="106" s="1"/>
  <c r="E41" i="107" s="1"/>
  <c r="G41" i="107" s="1"/>
  <c r="J41" i="107" s="1"/>
  <c r="E115" i="106"/>
  <c r="G115" i="106" s="1"/>
  <c r="J115" i="106" s="1"/>
  <c r="E52" i="102"/>
  <c r="G52" i="102" s="1"/>
  <c r="J52" i="102" s="1"/>
  <c r="E52" i="103" s="1"/>
  <c r="G52" i="103" s="1"/>
  <c r="J52" i="103" s="1"/>
  <c r="E52" i="104" s="1"/>
  <c r="G52" i="104" s="1"/>
  <c r="J52" i="104" s="1"/>
  <c r="E52" i="105" s="1"/>
  <c r="G52" i="105" s="1"/>
  <c r="J52" i="105" s="1"/>
  <c r="E40" i="102"/>
  <c r="G40" i="102" s="1"/>
  <c r="J40" i="102" s="1"/>
  <c r="E40" i="103" s="1"/>
  <c r="G40" i="103" s="1"/>
  <c r="J40" i="103" s="1"/>
  <c r="E40" i="104" s="1"/>
  <c r="G40" i="104" s="1"/>
  <c r="J40" i="104" s="1"/>
  <c r="E40" i="105" s="1"/>
  <c r="G40" i="105" s="1"/>
  <c r="J40" i="105" s="1"/>
  <c r="E40" i="106" s="1"/>
  <c r="G40" i="106" s="1"/>
  <c r="J40" i="106" s="1"/>
  <c r="E40" i="107" s="1"/>
  <c r="G40" i="107" s="1"/>
  <c r="J40" i="107" s="1"/>
  <c r="E31" i="102"/>
  <c r="G31" i="102" s="1"/>
  <c r="J31" i="102" s="1"/>
  <c r="E31" i="103" s="1"/>
  <c r="G31" i="103" s="1"/>
  <c r="J31" i="103" s="1"/>
  <c r="E31" i="104" s="1"/>
  <c r="G31" i="104" s="1"/>
  <c r="J31" i="104" s="1"/>
  <c r="E66" i="106"/>
  <c r="G66" i="106" s="1"/>
  <c r="J66" i="106" s="1"/>
  <c r="E112" i="106"/>
  <c r="G112" i="106" s="1"/>
  <c r="J112" i="106" s="1"/>
  <c r="E222" i="106"/>
  <c r="G222" i="106" s="1"/>
  <c r="J222" i="106" s="1"/>
  <c r="G142" i="106"/>
  <c r="J142" i="106" s="1"/>
  <c r="E142" i="106"/>
  <c r="E140" i="106"/>
  <c r="G140" i="106" s="1"/>
  <c r="J140" i="106" s="1"/>
  <c r="E92" i="106"/>
  <c r="G92" i="106" s="1"/>
  <c r="J92" i="106" s="1"/>
  <c r="E165" i="102"/>
  <c r="G165" i="102" s="1"/>
  <c r="J165" i="102" s="1"/>
  <c r="E165" i="103" s="1"/>
  <c r="G165" i="103" s="1"/>
  <c r="J165" i="103" s="1"/>
  <c r="E165" i="104" s="1"/>
  <c r="G165" i="104" s="1"/>
  <c r="J165" i="104" s="1"/>
  <c r="E165" i="105" s="1"/>
  <c r="G165" i="105" s="1"/>
  <c r="J165" i="105" s="1"/>
  <c r="G120" i="106"/>
  <c r="J120" i="106" s="1"/>
  <c r="E120" i="106"/>
  <c r="E100" i="106"/>
  <c r="G100" i="106" s="1"/>
  <c r="J100" i="106" s="1"/>
  <c r="E163" i="106"/>
  <c r="G163" i="106" s="1"/>
  <c r="J163" i="106" s="1"/>
  <c r="E54" i="102"/>
  <c r="G54" i="102" s="1"/>
  <c r="J54" i="102" s="1"/>
  <c r="E54" i="103" s="1"/>
  <c r="G54" i="103" s="1"/>
  <c r="J54" i="103" s="1"/>
  <c r="E54" i="104" s="1"/>
  <c r="G54" i="104" s="1"/>
  <c r="J54" i="104" s="1"/>
  <c r="E54" i="105" s="1"/>
  <c r="G54" i="105" s="1"/>
  <c r="J54" i="105" s="1"/>
  <c r="E122" i="102"/>
  <c r="G122" i="102" s="1"/>
  <c r="J122" i="102" s="1"/>
  <c r="E122" i="103" s="1"/>
  <c r="G122" i="103" s="1"/>
  <c r="J122" i="103" s="1"/>
  <c r="E122" i="104" s="1"/>
  <c r="G122" i="104" s="1"/>
  <c r="J122" i="104" s="1"/>
  <c r="E122" i="105" s="1"/>
  <c r="G122" i="105" s="1"/>
  <c r="J122" i="105" s="1"/>
  <c r="E72" i="106"/>
  <c r="G72" i="106" s="1"/>
  <c r="J72" i="106" s="1"/>
  <c r="E168" i="106"/>
  <c r="G168" i="106" s="1"/>
  <c r="J168" i="106" s="1"/>
  <c r="E27" i="102"/>
  <c r="G27" i="102" s="1"/>
  <c r="J27" i="102" s="1"/>
  <c r="E27" i="103" s="1"/>
  <c r="G27" i="103" s="1"/>
  <c r="J27" i="103" s="1"/>
  <c r="E27" i="104" s="1"/>
  <c r="G27" i="104" s="1"/>
  <c r="J27" i="104" s="1"/>
  <c r="E27" i="105" s="1"/>
  <c r="G27" i="105" s="1"/>
  <c r="J27" i="105" s="1"/>
  <c r="E14" i="100"/>
  <c r="G14" i="100" s="1"/>
  <c r="J14" i="100" s="1"/>
  <c r="E160" i="106"/>
  <c r="G160" i="106" s="1"/>
  <c r="J160" i="106" s="1"/>
  <c r="E15" i="100"/>
  <c r="G15" i="100" s="1"/>
  <c r="J15" i="100" s="1"/>
  <c r="E183" i="106"/>
  <c r="G183" i="106" s="1"/>
  <c r="J183" i="106" s="1"/>
  <c r="G7" i="100"/>
  <c r="J7" i="100" s="1"/>
  <c r="E7" i="100"/>
  <c r="G88" i="100"/>
  <c r="J88" i="100" s="1"/>
  <c r="E88" i="101" s="1"/>
  <c r="E87" i="100"/>
  <c r="G87" i="100" s="1"/>
  <c r="J87" i="100" s="1"/>
  <c r="E17" i="100"/>
  <c r="G17" i="100" s="1"/>
  <c r="J17" i="100" s="1"/>
  <c r="E162" i="106"/>
  <c r="G162" i="106" s="1"/>
  <c r="J162" i="106" s="1"/>
  <c r="E119" i="102"/>
  <c r="G119" i="102" s="1"/>
  <c r="J119" i="102" s="1"/>
  <c r="E119" i="103" s="1"/>
  <c r="G119" i="103" s="1"/>
  <c r="J119" i="103" s="1"/>
  <c r="E119" i="104" s="1"/>
  <c r="G119" i="104" s="1"/>
  <c r="J119" i="104" s="1"/>
  <c r="E119" i="105" s="1"/>
  <c r="G119" i="105" s="1"/>
  <c r="J119" i="105" s="1"/>
  <c r="E44" i="102"/>
  <c r="G44" i="102" s="1"/>
  <c r="J44" i="102" s="1"/>
  <c r="E44" i="103" s="1"/>
  <c r="G44" i="103" s="1"/>
  <c r="J44" i="103" s="1"/>
  <c r="E44" i="104" s="1"/>
  <c r="G44" i="104" s="1"/>
  <c r="J44" i="104" s="1"/>
  <c r="E44" i="105" s="1"/>
  <c r="G44" i="105" s="1"/>
  <c r="J44" i="105" s="1"/>
  <c r="E46" i="102"/>
  <c r="G46" i="102" s="1"/>
  <c r="J46" i="102" s="1"/>
  <c r="E46" i="103" s="1"/>
  <c r="G46" i="103" s="1"/>
  <c r="J46" i="103" s="1"/>
  <c r="E46" i="104" s="1"/>
  <c r="G46" i="104" s="1"/>
  <c r="J46" i="104" s="1"/>
  <c r="E46" i="105" s="1"/>
  <c r="G46" i="105" s="1"/>
  <c r="J46" i="105" s="1"/>
  <c r="E96" i="102"/>
  <c r="G96" i="102" s="1"/>
  <c r="J96" i="102" s="1"/>
  <c r="E96" i="103" s="1"/>
  <c r="G96" i="103" s="1"/>
  <c r="J96" i="103" s="1"/>
  <c r="E96" i="104" s="1"/>
  <c r="G96" i="104" s="1"/>
  <c r="J96" i="104" s="1"/>
  <c r="E96" i="105" s="1"/>
  <c r="G96" i="105" s="1"/>
  <c r="J96" i="105" s="1"/>
  <c r="E107" i="106"/>
  <c r="G107" i="106" s="1"/>
  <c r="J107" i="106" s="1"/>
  <c r="E59" i="102"/>
  <c r="G59" i="102" s="1"/>
  <c r="J59" i="102" s="1"/>
  <c r="E59" i="103" s="1"/>
  <c r="G59" i="103" s="1"/>
  <c r="J59" i="103" s="1"/>
  <c r="E59" i="104" s="1"/>
  <c r="G59" i="104" s="1"/>
  <c r="J59" i="104" s="1"/>
  <c r="E59" i="105" s="1"/>
  <c r="G59" i="105" s="1"/>
  <c r="J59" i="105" s="1"/>
  <c r="E59" i="106" s="1"/>
  <c r="G59" i="106" s="1"/>
  <c r="J59" i="106" s="1"/>
  <c r="E59" i="107" s="1"/>
  <c r="G59" i="107" s="1"/>
  <c r="J59" i="107" s="1"/>
  <c r="G55" i="102"/>
  <c r="J55" i="102" s="1"/>
  <c r="E55" i="103" s="1"/>
  <c r="G55" i="103" s="1"/>
  <c r="J55" i="103" s="1"/>
  <c r="E55" i="104" s="1"/>
  <c r="G55" i="104" s="1"/>
  <c r="J55" i="104" s="1"/>
  <c r="E55" i="105" s="1"/>
  <c r="G55" i="105" s="1"/>
  <c r="J55" i="105" s="1"/>
  <c r="E55" i="106" s="1"/>
  <c r="G55" i="106" s="1"/>
  <c r="J55" i="106" s="1"/>
  <c r="E55" i="107" s="1"/>
  <c r="G55" i="107" s="1"/>
  <c r="J55" i="107" s="1"/>
  <c r="E55" i="102"/>
  <c r="E61" i="106"/>
  <c r="G61" i="106" s="1"/>
  <c r="J61" i="106" s="1"/>
  <c r="E221" i="102"/>
  <c r="G221" i="102" s="1"/>
  <c r="J221" i="102" s="1"/>
  <c r="E221" i="103" s="1"/>
  <c r="G221" i="103" s="1"/>
  <c r="J221" i="103" s="1"/>
  <c r="E221" i="104" s="1"/>
  <c r="G221" i="104" s="1"/>
  <c r="J221" i="104" s="1"/>
  <c r="E221" i="105" s="1"/>
  <c r="G221" i="105" s="1"/>
  <c r="J221" i="105" s="1"/>
  <c r="E8" i="100"/>
  <c r="G8" i="100" s="1"/>
  <c r="J8" i="100" s="1"/>
  <c r="G170" i="106"/>
  <c r="J170" i="106" s="1"/>
  <c r="E170" i="106"/>
  <c r="E28" i="102"/>
  <c r="G28" i="102" s="1"/>
  <c r="J28" i="102" s="1"/>
  <c r="E28" i="103" s="1"/>
  <c r="G28" i="103" s="1"/>
  <c r="J28" i="103" s="1"/>
  <c r="G6" i="100"/>
  <c r="J6" i="100" s="1"/>
  <c r="E6" i="100"/>
  <c r="E13" i="100"/>
  <c r="G13" i="100" s="1"/>
  <c r="J13" i="100" s="1"/>
  <c r="E16" i="100"/>
  <c r="G16" i="100" s="1"/>
  <c r="J16" i="100" s="1"/>
  <c r="E164" i="106"/>
  <c r="G164" i="106" s="1"/>
  <c r="J164" i="106" s="1"/>
  <c r="E188" i="97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E188" i="101" s="1"/>
  <c r="G188" i="101" s="1"/>
  <c r="J188" i="101" s="1"/>
  <c r="E188" i="102" s="1"/>
  <c r="E76" i="80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76" i="91" s="1"/>
  <c r="G76" i="91" s="1"/>
  <c r="J76" i="91" s="1"/>
  <c r="E76" i="92" s="1"/>
  <c r="G76" i="92" s="1"/>
  <c r="J76" i="92" s="1"/>
  <c r="E76" i="93" s="1"/>
  <c r="G76" i="93" s="1"/>
  <c r="J76" i="93" s="1"/>
  <c r="E76" i="94" s="1"/>
  <c r="G76" i="94" s="1"/>
  <c r="J76" i="94" s="1"/>
  <c r="E76" i="95" s="1"/>
  <c r="G76" i="95" s="1"/>
  <c r="J76" i="95" s="1"/>
  <c r="E76" i="96" s="1"/>
  <c r="G76" i="96" s="1"/>
  <c r="J76" i="96" s="1"/>
  <c r="E76" i="97" s="1"/>
  <c r="G76" i="97" s="1"/>
  <c r="J76" i="97" s="1"/>
  <c r="E76" i="98" s="1"/>
  <c r="E219" i="81"/>
  <c r="G219" i="81" s="1"/>
  <c r="J219" i="81" s="1"/>
  <c r="E216" i="80"/>
  <c r="G216" i="80" s="1"/>
  <c r="J216" i="80" s="1"/>
  <c r="G53" i="104"/>
  <c r="J53" i="104" s="1"/>
  <c r="E53" i="105" s="1"/>
  <c r="G47" i="104"/>
  <c r="J47" i="104" s="1"/>
  <c r="E47" i="105" s="1"/>
  <c r="G238" i="103"/>
  <c r="J238" i="103" s="1"/>
  <c r="E238" i="104" s="1"/>
  <c r="G241" i="104"/>
  <c r="J241" i="104" s="1"/>
  <c r="E241" i="105" s="1"/>
  <c r="G230" i="103"/>
  <c r="J230" i="103" s="1"/>
  <c r="E230" i="104" s="1"/>
  <c r="G86" i="103"/>
  <c r="J86" i="103" s="1"/>
  <c r="E86" i="104" s="1"/>
  <c r="G234" i="99"/>
  <c r="J234" i="99" s="1"/>
  <c r="E234" i="100" s="1"/>
  <c r="G242" i="100"/>
  <c r="J242" i="100" s="1"/>
  <c r="E242" i="101" s="1"/>
  <c r="G242" i="101" s="1"/>
  <c r="J242" i="101" s="1"/>
  <c r="E242" i="102" s="1"/>
  <c r="G242" i="102" s="1"/>
  <c r="J242" i="102" s="1"/>
  <c r="E242" i="103" s="1"/>
  <c r="G242" i="103" s="1"/>
  <c r="J242" i="103" s="1"/>
  <c r="E242" i="104" s="1"/>
  <c r="G242" i="104" s="1"/>
  <c r="J242" i="104" s="1"/>
  <c r="E242" i="105" s="1"/>
  <c r="G224" i="104"/>
  <c r="J224" i="104" s="1"/>
  <c r="E224" i="105" s="1"/>
  <c r="G227" i="103"/>
  <c r="J227" i="103" s="1"/>
  <c r="E227" i="104" s="1"/>
  <c r="G235" i="103"/>
  <c r="J235" i="103" s="1"/>
  <c r="E235" i="104" s="1"/>
  <c r="G228" i="101"/>
  <c r="J228" i="101" s="1"/>
  <c r="E228" i="102" s="1"/>
  <c r="G236" i="101"/>
  <c r="J236" i="101" s="1"/>
  <c r="E236" i="102" s="1"/>
  <c r="G225" i="104"/>
  <c r="J225" i="104" s="1"/>
  <c r="E225" i="105" s="1"/>
  <c r="G268" i="99"/>
  <c r="J268" i="99" s="1"/>
  <c r="G173" i="99"/>
  <c r="J173" i="99" s="1"/>
  <c r="G174" i="99"/>
  <c r="J174" i="99" s="1"/>
  <c r="E174" i="100" s="1"/>
  <c r="G103" i="99"/>
  <c r="J103" i="99" s="1"/>
  <c r="G102" i="99"/>
  <c r="J102" i="99" s="1"/>
  <c r="E102" i="100" s="1"/>
  <c r="G18" i="99"/>
  <c r="J18" i="99" s="1"/>
  <c r="G200" i="80"/>
  <c r="J200" i="80" s="1"/>
  <c r="G5" i="86"/>
  <c r="J5" i="86" s="1"/>
  <c r="E5" i="87" s="1"/>
  <c r="G199" i="80"/>
  <c r="J199" i="80" s="1"/>
  <c r="G201" i="80"/>
  <c r="J201" i="80" s="1"/>
  <c r="G217" i="80"/>
  <c r="J217" i="80" s="1"/>
  <c r="G218" i="80"/>
  <c r="J218" i="80" s="1"/>
  <c r="G124" i="78"/>
  <c r="J124" i="78" s="1"/>
  <c r="E124" i="79" s="1"/>
  <c r="G82" i="99"/>
  <c r="J82" i="99" s="1"/>
  <c r="E82" i="100" s="1"/>
  <c r="G131" i="97"/>
  <c r="J131" i="97" s="1"/>
  <c r="E131" i="98" s="1"/>
  <c r="G134" i="97"/>
  <c r="J134" i="97" s="1"/>
  <c r="E134" i="98" s="1"/>
  <c r="G189" i="101"/>
  <c r="J189" i="101" s="1"/>
  <c r="E189" i="102" s="1"/>
  <c r="G186" i="101"/>
  <c r="J186" i="101" s="1"/>
  <c r="E186" i="102" s="1"/>
  <c r="G105" i="101"/>
  <c r="J105" i="101" s="1"/>
  <c r="E105" i="102" s="1"/>
  <c r="G187" i="101"/>
  <c r="J187" i="101" s="1"/>
  <c r="E187" i="102" s="1"/>
  <c r="G233" i="101"/>
  <c r="J233" i="101" s="1"/>
  <c r="E233" i="102" s="1"/>
  <c r="G104" i="101"/>
  <c r="J104" i="101" s="1"/>
  <c r="E104" i="102" s="1"/>
  <c r="G191" i="101"/>
  <c r="J191" i="101" s="1"/>
  <c r="E191" i="102" s="1"/>
  <c r="G190" i="101"/>
  <c r="J190" i="101" s="1"/>
  <c r="E190" i="102" s="1"/>
  <c r="G132" i="100"/>
  <c r="J132" i="100" s="1"/>
  <c r="E132" i="101" s="1"/>
  <c r="G135" i="100"/>
  <c r="J135" i="100" s="1"/>
  <c r="E135" i="101" s="1"/>
  <c r="G133" i="99"/>
  <c r="J133" i="99" s="1"/>
  <c r="E133" i="100" s="1"/>
  <c r="G136" i="99"/>
  <c r="J136" i="99" s="1"/>
  <c r="E136" i="100" s="1"/>
  <c r="E72" i="107" l="1"/>
  <c r="G72" i="107" s="1"/>
  <c r="J72" i="107" s="1"/>
  <c r="E162" i="107"/>
  <c r="G162" i="107" s="1"/>
  <c r="J162" i="107" s="1"/>
  <c r="E220" i="107"/>
  <c r="G220" i="107" s="1"/>
  <c r="J220" i="107" s="1"/>
  <c r="E154" i="107"/>
  <c r="G154" i="107" s="1"/>
  <c r="J154" i="107" s="1"/>
  <c r="E223" i="107"/>
  <c r="G223" i="107" s="1"/>
  <c r="J223" i="107" s="1"/>
  <c r="E101" i="107"/>
  <c r="G101" i="107" s="1"/>
  <c r="J101" i="107" s="1"/>
  <c r="E34" i="106"/>
  <c r="G34" i="106" s="1"/>
  <c r="J34" i="106" s="1"/>
  <c r="E34" i="107" s="1"/>
  <c r="G34" i="107" s="1"/>
  <c r="J34" i="107" s="1"/>
  <c r="E145" i="107"/>
  <c r="G145" i="107" s="1"/>
  <c r="J145" i="107" s="1"/>
  <c r="E121" i="107"/>
  <c r="G121" i="107" s="1"/>
  <c r="J121" i="107" s="1"/>
  <c r="E99" i="107"/>
  <c r="G99" i="107" s="1"/>
  <c r="J99" i="107" s="1"/>
  <c r="E8" i="101"/>
  <c r="G8" i="101" s="1"/>
  <c r="J8" i="101" s="1"/>
  <c r="E140" i="107"/>
  <c r="G140" i="107" s="1"/>
  <c r="J140" i="107" s="1"/>
  <c r="E52" i="106"/>
  <c r="G52" i="106" s="1"/>
  <c r="J52" i="106" s="1"/>
  <c r="E52" i="107" s="1"/>
  <c r="G52" i="107" s="1"/>
  <c r="J52" i="107" s="1"/>
  <c r="E161" i="106"/>
  <c r="G161" i="106" s="1"/>
  <c r="J161" i="106" s="1"/>
  <c r="E37" i="106"/>
  <c r="G37" i="106" s="1"/>
  <c r="J37" i="106" s="1"/>
  <c r="E37" i="107" s="1"/>
  <c r="G37" i="107" s="1"/>
  <c r="J37" i="107" s="1"/>
  <c r="E93" i="107"/>
  <c r="G93" i="107" s="1"/>
  <c r="J93" i="107" s="1"/>
  <c r="E110" i="107"/>
  <c r="G110" i="107" s="1"/>
  <c r="J110" i="107" s="1"/>
  <c r="E77" i="107"/>
  <c r="G77" i="107" s="1"/>
  <c r="J77" i="107" s="1"/>
  <c r="E130" i="107"/>
  <c r="G130" i="107" s="1"/>
  <c r="J130" i="107" s="1"/>
  <c r="E68" i="107"/>
  <c r="G68" i="107" s="1"/>
  <c r="J68" i="107" s="1"/>
  <c r="E180" i="107"/>
  <c r="G180" i="107" s="1"/>
  <c r="J180" i="107" s="1"/>
  <c r="E89" i="107"/>
  <c r="G89" i="107" s="1"/>
  <c r="J89" i="107" s="1"/>
  <c r="E165" i="106"/>
  <c r="G165" i="106" s="1"/>
  <c r="J165" i="106" s="1"/>
  <c r="E54" i="106"/>
  <c r="G54" i="106" s="1"/>
  <c r="J54" i="106" s="1"/>
  <c r="E54" i="107" s="1"/>
  <c r="G54" i="107" s="1"/>
  <c r="J54" i="107" s="1"/>
  <c r="E171" i="107"/>
  <c r="G171" i="107" s="1"/>
  <c r="J171" i="107" s="1"/>
  <c r="E90" i="107"/>
  <c r="G90" i="107" s="1"/>
  <c r="J90" i="107" s="1"/>
  <c r="E185" i="107"/>
  <c r="G185" i="107" s="1"/>
  <c r="J185" i="107" s="1"/>
  <c r="E192" i="107"/>
  <c r="G192" i="107" s="1"/>
  <c r="J192" i="107" s="1"/>
  <c r="E163" i="107"/>
  <c r="G163" i="107" s="1"/>
  <c r="J163" i="107" s="1"/>
  <c r="E48" i="106"/>
  <c r="G48" i="106" s="1"/>
  <c r="J48" i="106" s="1"/>
  <c r="E48" i="107" s="1"/>
  <c r="G48" i="107" s="1"/>
  <c r="J48" i="107" s="1"/>
  <c r="E36" i="106"/>
  <c r="G36" i="106" s="1"/>
  <c r="J36" i="106" s="1"/>
  <c r="E36" i="107" s="1"/>
  <c r="G36" i="107" s="1"/>
  <c r="J36" i="107" s="1"/>
  <c r="E81" i="107"/>
  <c r="G81" i="107" s="1"/>
  <c r="J81" i="107" s="1"/>
  <c r="E111" i="107"/>
  <c r="G111" i="107" s="1"/>
  <c r="J111" i="107" s="1"/>
  <c r="E95" i="107"/>
  <c r="G95" i="107" s="1"/>
  <c r="J95" i="107" s="1"/>
  <c r="E159" i="107"/>
  <c r="G159" i="107" s="1"/>
  <c r="J159" i="107" s="1"/>
  <c r="E160" i="107"/>
  <c r="G160" i="107" s="1"/>
  <c r="J160" i="107" s="1"/>
  <c r="E115" i="107"/>
  <c r="G115" i="107" s="1"/>
  <c r="J115" i="107" s="1"/>
  <c r="E79" i="106"/>
  <c r="G79" i="106" s="1"/>
  <c r="J79" i="106" s="1"/>
  <c r="E42" i="106"/>
  <c r="G42" i="106" s="1"/>
  <c r="J42" i="106" s="1"/>
  <c r="E42" i="107" s="1"/>
  <c r="G42" i="107" s="1"/>
  <c r="J42" i="107" s="1"/>
  <c r="E61" i="107"/>
  <c r="G61" i="107" s="1"/>
  <c r="J61" i="107" s="1"/>
  <c r="E100" i="107"/>
  <c r="G100" i="107" s="1"/>
  <c r="J100" i="107" s="1"/>
  <c r="E222" i="107"/>
  <c r="G222" i="107" s="1"/>
  <c r="J222" i="107" s="1"/>
  <c r="E166" i="107"/>
  <c r="G166" i="107" s="1"/>
  <c r="J166" i="107" s="1"/>
  <c r="E167" i="107"/>
  <c r="G167" i="107" s="1"/>
  <c r="J167" i="107" s="1"/>
  <c r="E98" i="107"/>
  <c r="G98" i="107" s="1"/>
  <c r="J98" i="107" s="1"/>
  <c r="E184" i="107"/>
  <c r="G184" i="107" s="1"/>
  <c r="J184" i="107" s="1"/>
  <c r="E33" i="106"/>
  <c r="G33" i="106" s="1"/>
  <c r="J33" i="106" s="1"/>
  <c r="E33" i="107" s="1"/>
  <c r="G33" i="107" s="1"/>
  <c r="J33" i="107" s="1"/>
  <c r="E123" i="107"/>
  <c r="G123" i="107" s="1"/>
  <c r="J123" i="107" s="1"/>
  <c r="E117" i="107"/>
  <c r="G117" i="107" s="1"/>
  <c r="J117" i="107" s="1"/>
  <c r="E143" i="107"/>
  <c r="G143" i="107" s="1"/>
  <c r="J143" i="107" s="1"/>
  <c r="E64" i="107"/>
  <c r="G64" i="107" s="1"/>
  <c r="J64" i="107" s="1"/>
  <c r="E183" i="107"/>
  <c r="G183" i="107" s="1"/>
  <c r="J183" i="107" s="1"/>
  <c r="E96" i="106"/>
  <c r="G96" i="106" s="1"/>
  <c r="J96" i="106" s="1"/>
  <c r="E49" i="106"/>
  <c r="G49" i="106" s="1"/>
  <c r="J49" i="106" s="1"/>
  <c r="E49" i="107" s="1"/>
  <c r="G49" i="107" s="1"/>
  <c r="J49" i="107" s="1"/>
  <c r="E74" i="107"/>
  <c r="G74" i="107" s="1"/>
  <c r="J74" i="107" s="1"/>
  <c r="E26" i="107"/>
  <c r="G26" i="107" s="1"/>
  <c r="J26" i="107" s="1"/>
  <c r="E44" i="106"/>
  <c r="G44" i="106" s="1"/>
  <c r="J44" i="106" s="1"/>
  <c r="E44" i="107" s="1"/>
  <c r="G44" i="107" s="1"/>
  <c r="J44" i="107" s="1"/>
  <c r="E27" i="106"/>
  <c r="G27" i="106" s="1"/>
  <c r="J27" i="106" s="1"/>
  <c r="E27" i="107" s="1"/>
  <c r="G27" i="107" s="1"/>
  <c r="J27" i="107" s="1"/>
  <c r="E112" i="107"/>
  <c r="G112" i="107" s="1"/>
  <c r="J112" i="107" s="1"/>
  <c r="E78" i="107"/>
  <c r="G78" i="107" s="1"/>
  <c r="J78" i="107" s="1"/>
  <c r="E214" i="102"/>
  <c r="G214" i="102" s="1"/>
  <c r="J214" i="102" s="1"/>
  <c r="E214" i="103" s="1"/>
  <c r="G214" i="103" s="1"/>
  <c r="J214" i="103" s="1"/>
  <c r="E214" i="104" s="1"/>
  <c r="G214" i="104" s="1"/>
  <c r="J214" i="104" s="1"/>
  <c r="E214" i="105" s="1"/>
  <c r="G214" i="105" s="1"/>
  <c r="J214" i="105" s="1"/>
  <c r="E158" i="107"/>
  <c r="G158" i="107" s="1"/>
  <c r="J158" i="107" s="1"/>
  <c r="E32" i="104"/>
  <c r="G32" i="104" s="1"/>
  <c r="J32" i="104" s="1"/>
  <c r="E32" i="105" s="1"/>
  <c r="G32" i="105" s="1"/>
  <c r="J32" i="105" s="1"/>
  <c r="E106" i="107"/>
  <c r="G106" i="107" s="1"/>
  <c r="J106" i="107" s="1"/>
  <c r="E30" i="106"/>
  <c r="G30" i="106" s="1"/>
  <c r="J30" i="106" s="1"/>
  <c r="E30" i="107" s="1"/>
  <c r="G30" i="107" s="1"/>
  <c r="J30" i="107" s="1"/>
  <c r="E172" i="107"/>
  <c r="G172" i="107" s="1"/>
  <c r="J172" i="107" s="1"/>
  <c r="E144" i="107"/>
  <c r="G144" i="107" s="1"/>
  <c r="J144" i="107" s="1"/>
  <c r="E116" i="107"/>
  <c r="G116" i="107" s="1"/>
  <c r="J116" i="107" s="1"/>
  <c r="E164" i="107"/>
  <c r="G164" i="107" s="1"/>
  <c r="J164" i="107" s="1"/>
  <c r="E92" i="107"/>
  <c r="G92" i="107" s="1"/>
  <c r="J92" i="107" s="1"/>
  <c r="E51" i="106"/>
  <c r="G51" i="106" s="1"/>
  <c r="J51" i="106" s="1"/>
  <c r="E51" i="107" s="1"/>
  <c r="G51" i="107" s="1"/>
  <c r="J51" i="107" s="1"/>
  <c r="E65" i="107"/>
  <c r="G65" i="107" s="1"/>
  <c r="J65" i="107" s="1"/>
  <c r="E13" i="101"/>
  <c r="G13" i="101" s="1"/>
  <c r="J13" i="101" s="1"/>
  <c r="E28" i="104"/>
  <c r="G28" i="104" s="1"/>
  <c r="J28" i="104" s="1"/>
  <c r="E28" i="105" s="1"/>
  <c r="G28" i="105" s="1"/>
  <c r="J28" i="105" s="1"/>
  <c r="E168" i="107"/>
  <c r="G168" i="107" s="1"/>
  <c r="J168" i="107" s="1"/>
  <c r="E66" i="107"/>
  <c r="G66" i="107" s="1"/>
  <c r="J66" i="107" s="1"/>
  <c r="E146" i="107"/>
  <c r="G146" i="107" s="1"/>
  <c r="J146" i="107" s="1"/>
  <c r="E50" i="106"/>
  <c r="G50" i="106" s="1"/>
  <c r="J50" i="106" s="1"/>
  <c r="E50" i="107" s="1"/>
  <c r="G50" i="107" s="1"/>
  <c r="J50" i="107" s="1"/>
  <c r="E43" i="106"/>
  <c r="G43" i="106" s="1"/>
  <c r="J43" i="106" s="1"/>
  <c r="E43" i="107" s="1"/>
  <c r="G43" i="107" s="1"/>
  <c r="J43" i="107" s="1"/>
  <c r="E38" i="106"/>
  <c r="G38" i="106" s="1"/>
  <c r="J38" i="106" s="1"/>
  <c r="E29" i="106"/>
  <c r="G29" i="106" s="1"/>
  <c r="J29" i="106" s="1"/>
  <c r="E29" i="107" s="1"/>
  <c r="G29" i="107" s="1"/>
  <c r="J29" i="107" s="1"/>
  <c r="E118" i="107"/>
  <c r="G118" i="107" s="1"/>
  <c r="J118" i="107" s="1"/>
  <c r="E138" i="107"/>
  <c r="G138" i="107" s="1"/>
  <c r="J138" i="107" s="1"/>
  <c r="E141" i="107"/>
  <c r="G141" i="107" s="1"/>
  <c r="J141" i="107" s="1"/>
  <c r="E91" i="107"/>
  <c r="G91" i="107" s="1"/>
  <c r="J91" i="107" s="1"/>
  <c r="E31" i="105"/>
  <c r="G31" i="105" s="1"/>
  <c r="J31" i="105" s="1"/>
  <c r="E31" i="106" s="1"/>
  <c r="G31" i="106" s="1"/>
  <c r="J31" i="106" s="1"/>
  <c r="E31" i="107" s="1"/>
  <c r="G31" i="107" s="1"/>
  <c r="J31" i="107" s="1"/>
  <c r="E179" i="107"/>
  <c r="G179" i="107" s="1"/>
  <c r="J179" i="107" s="1"/>
  <c r="E139" i="107"/>
  <c r="G139" i="107" s="1"/>
  <c r="J139" i="107" s="1"/>
  <c r="E108" i="107"/>
  <c r="G108" i="107" s="1"/>
  <c r="J108" i="107" s="1"/>
  <c r="E137" i="107"/>
  <c r="G137" i="107" s="1"/>
  <c r="J137" i="107" s="1"/>
  <c r="E176" i="107"/>
  <c r="G176" i="107" s="1"/>
  <c r="J176" i="107" s="1"/>
  <c r="E215" i="107"/>
  <c r="G215" i="107" s="1"/>
  <c r="J215" i="107" s="1"/>
  <c r="E69" i="107"/>
  <c r="G69" i="107" s="1"/>
  <c r="J69" i="107" s="1"/>
  <c r="E67" i="107"/>
  <c r="G67" i="107" s="1"/>
  <c r="J67" i="107" s="1"/>
  <c r="E85" i="107"/>
  <c r="G85" i="107" s="1"/>
  <c r="J85" i="107" s="1"/>
  <c r="E80" i="107"/>
  <c r="G80" i="107" s="1"/>
  <c r="J80" i="107" s="1"/>
  <c r="E18" i="100"/>
  <c r="G18" i="100" s="1"/>
  <c r="J18" i="100" s="1"/>
  <c r="E122" i="106"/>
  <c r="G122" i="106" s="1"/>
  <c r="J122" i="106" s="1"/>
  <c r="E221" i="106"/>
  <c r="G221" i="106" s="1"/>
  <c r="J221" i="106" s="1"/>
  <c r="E16" i="101"/>
  <c r="G16" i="101" s="1"/>
  <c r="J16" i="101" s="1"/>
  <c r="E170" i="107"/>
  <c r="G170" i="107" s="1"/>
  <c r="J170" i="107" s="1"/>
  <c r="E17" i="101"/>
  <c r="G17" i="101" s="1"/>
  <c r="J17" i="101" s="1"/>
  <c r="E15" i="101"/>
  <c r="G15" i="101" s="1"/>
  <c r="J15" i="101" s="1"/>
  <c r="G102" i="100"/>
  <c r="J102" i="100" s="1"/>
  <c r="E102" i="101" s="1"/>
  <c r="E103" i="100"/>
  <c r="G103" i="100" s="1"/>
  <c r="J103" i="100" s="1"/>
  <c r="E119" i="106"/>
  <c r="G119" i="106" s="1"/>
  <c r="J119" i="106" s="1"/>
  <c r="G88" i="101"/>
  <c r="J88" i="101" s="1"/>
  <c r="E88" i="102" s="1"/>
  <c r="E87" i="101"/>
  <c r="G87" i="101" s="1"/>
  <c r="J87" i="101" s="1"/>
  <c r="G174" i="100"/>
  <c r="J174" i="100" s="1"/>
  <c r="E174" i="101" s="1"/>
  <c r="E173" i="100"/>
  <c r="G173" i="100" s="1"/>
  <c r="J173" i="100" s="1"/>
  <c r="E46" i="106"/>
  <c r="G46" i="106" s="1"/>
  <c r="J46" i="106" s="1"/>
  <c r="E46" i="107" s="1"/>
  <c r="G46" i="107" s="1"/>
  <c r="J46" i="107" s="1"/>
  <c r="E6" i="101"/>
  <c r="G6" i="101" s="1"/>
  <c r="J6" i="101" s="1"/>
  <c r="E107" i="107"/>
  <c r="G107" i="107" s="1"/>
  <c r="J107" i="107" s="1"/>
  <c r="E7" i="101"/>
  <c r="G7" i="101" s="1"/>
  <c r="J7" i="101" s="1"/>
  <c r="E14" i="101"/>
  <c r="G14" i="101" s="1"/>
  <c r="J14" i="101" s="1"/>
  <c r="E120" i="107"/>
  <c r="G120" i="107" s="1"/>
  <c r="J120" i="107" s="1"/>
  <c r="E142" i="107"/>
  <c r="G142" i="107" s="1"/>
  <c r="J142" i="107" s="1"/>
  <c r="E216" i="81"/>
  <c r="G216" i="81" s="1"/>
  <c r="J216" i="81" s="1"/>
  <c r="E216" i="82" s="1"/>
  <c r="G216" i="82" s="1"/>
  <c r="J216" i="82" s="1"/>
  <c r="E216" i="83" s="1"/>
  <c r="G216" i="83" s="1"/>
  <c r="J216" i="83" s="1"/>
  <c r="E216" i="84" s="1"/>
  <c r="E219" i="82"/>
  <c r="G219" i="82" s="1"/>
  <c r="J219" i="82" s="1"/>
  <c r="E219" i="83" s="1"/>
  <c r="G219" i="83" s="1"/>
  <c r="J219" i="83" s="1"/>
  <c r="E219" i="84" s="1"/>
  <c r="E217" i="81"/>
  <c r="G217" i="81" s="1"/>
  <c r="J217" i="81" s="1"/>
  <c r="E200" i="81"/>
  <c r="G200" i="81" s="1"/>
  <c r="J200" i="81" s="1"/>
  <c r="E199" i="81"/>
  <c r="G199" i="81" s="1"/>
  <c r="J199" i="81" s="1"/>
  <c r="E201" i="81"/>
  <c r="G201" i="81" s="1"/>
  <c r="J201" i="81" s="1"/>
  <c r="E218" i="81"/>
  <c r="G218" i="81" s="1"/>
  <c r="J218" i="81" s="1"/>
  <c r="G47" i="105"/>
  <c r="J47" i="105" s="1"/>
  <c r="G53" i="105"/>
  <c r="J53" i="105" s="1"/>
  <c r="G230" i="104"/>
  <c r="J230" i="104" s="1"/>
  <c r="E230" i="105" s="1"/>
  <c r="G241" i="105"/>
  <c r="J241" i="105" s="1"/>
  <c r="E241" i="106" s="1"/>
  <c r="G242" i="105"/>
  <c r="J242" i="105" s="1"/>
  <c r="E242" i="106" s="1"/>
  <c r="G238" i="104"/>
  <c r="J238" i="104" s="1"/>
  <c r="E238" i="105" s="1"/>
  <c r="G235" i="104"/>
  <c r="J235" i="104" s="1"/>
  <c r="E235" i="105" s="1"/>
  <c r="G86" i="104"/>
  <c r="J86" i="104" s="1"/>
  <c r="E86" i="105" s="1"/>
  <c r="G227" i="104"/>
  <c r="J227" i="104" s="1"/>
  <c r="E227" i="105" s="1"/>
  <c r="G224" i="105"/>
  <c r="J224" i="105" s="1"/>
  <c r="E224" i="106" s="1"/>
  <c r="G225" i="105"/>
  <c r="J225" i="105" s="1"/>
  <c r="E225" i="106" s="1"/>
  <c r="G234" i="100"/>
  <c r="J234" i="100" s="1"/>
  <c r="G228" i="102"/>
  <c r="J228" i="102" s="1"/>
  <c r="E228" i="103" s="1"/>
  <c r="G236" i="102"/>
  <c r="J236" i="102" s="1"/>
  <c r="E236" i="103" s="1"/>
  <c r="G76" i="98"/>
  <c r="J76" i="98" s="1"/>
  <c r="E76" i="99" s="1"/>
  <c r="G5" i="87"/>
  <c r="J5" i="87" s="1"/>
  <c r="G124" i="79"/>
  <c r="J124" i="79" s="1"/>
  <c r="E124" i="80" s="1"/>
  <c r="G131" i="98"/>
  <c r="J131" i="98" s="1"/>
  <c r="E131" i="99" s="1"/>
  <c r="G134" i="98"/>
  <c r="J134" i="98" s="1"/>
  <c r="E134" i="99" s="1"/>
  <c r="G82" i="100"/>
  <c r="J82" i="100" s="1"/>
  <c r="E82" i="101" s="1"/>
  <c r="G207" i="102"/>
  <c r="J207" i="102" s="1"/>
  <c r="E207" i="103" s="1"/>
  <c r="G186" i="102"/>
  <c r="J186" i="102" s="1"/>
  <c r="E186" i="103" s="1"/>
  <c r="G189" i="102"/>
  <c r="J189" i="102" s="1"/>
  <c r="E189" i="103" s="1"/>
  <c r="G233" i="102"/>
  <c r="J233" i="102" s="1"/>
  <c r="E233" i="103" s="1"/>
  <c r="G188" i="102"/>
  <c r="J188" i="102" s="1"/>
  <c r="E188" i="103" s="1"/>
  <c r="G104" i="102"/>
  <c r="J104" i="102" s="1"/>
  <c r="E104" i="103" s="1"/>
  <c r="G266" i="102"/>
  <c r="J266" i="102" s="1"/>
  <c r="G187" i="102"/>
  <c r="J187" i="102" s="1"/>
  <c r="E187" i="103" s="1"/>
  <c r="G105" i="102"/>
  <c r="J105" i="102" s="1"/>
  <c r="E105" i="103" s="1"/>
  <c r="G191" i="102"/>
  <c r="J191" i="102" s="1"/>
  <c r="E191" i="103" s="1"/>
  <c r="G190" i="102"/>
  <c r="J190" i="102" s="1"/>
  <c r="E190" i="103" s="1"/>
  <c r="G133" i="100"/>
  <c r="J133" i="100" s="1"/>
  <c r="E133" i="101" s="1"/>
  <c r="G136" i="100"/>
  <c r="J136" i="100" s="1"/>
  <c r="E136" i="101" s="1"/>
  <c r="G132" i="101"/>
  <c r="J132" i="101" s="1"/>
  <c r="E132" i="102" s="1"/>
  <c r="G135" i="101"/>
  <c r="J135" i="101" s="1"/>
  <c r="E135" i="102" s="1"/>
  <c r="E79" i="107" l="1"/>
  <c r="G79" i="107" s="1"/>
  <c r="J79" i="107" s="1"/>
  <c r="E161" i="107"/>
  <c r="G161" i="107" s="1"/>
  <c r="J161" i="107" s="1"/>
  <c r="E6" i="102"/>
  <c r="G6" i="102" s="1"/>
  <c r="J6" i="102" s="1"/>
  <c r="E6" i="103" s="1"/>
  <c r="G6" i="103" s="1"/>
  <c r="J6" i="103" s="1"/>
  <c r="E6" i="104" s="1"/>
  <c r="G6" i="104" s="1"/>
  <c r="J6" i="104" s="1"/>
  <c r="E38" i="107"/>
  <c r="G38" i="107" s="1"/>
  <c r="J38" i="107" s="1"/>
  <c r="E32" i="106"/>
  <c r="G32" i="106" s="1"/>
  <c r="J32" i="106" s="1"/>
  <c r="E32" i="107" s="1"/>
  <c r="G32" i="107" s="1"/>
  <c r="J32" i="107" s="1"/>
  <c r="E165" i="107"/>
  <c r="G165" i="107" s="1"/>
  <c r="J165" i="107" s="1"/>
  <c r="E17" i="102"/>
  <c r="G17" i="102" s="1"/>
  <c r="J17" i="102" s="1"/>
  <c r="E17" i="103" s="1"/>
  <c r="G17" i="103" s="1"/>
  <c r="J17" i="103" s="1"/>
  <c r="E17" i="104" s="1"/>
  <c r="G17" i="104" s="1"/>
  <c r="J17" i="104" s="1"/>
  <c r="E17" i="105" s="1"/>
  <c r="G17" i="105" s="1"/>
  <c r="J17" i="105" s="1"/>
  <c r="E14" i="102"/>
  <c r="G14" i="102" s="1"/>
  <c r="J14" i="102" s="1"/>
  <c r="E14" i="103" s="1"/>
  <c r="G14" i="103" s="1"/>
  <c r="J14" i="103" s="1"/>
  <c r="E14" i="104" s="1"/>
  <c r="G14" i="104" s="1"/>
  <c r="J14" i="104" s="1"/>
  <c r="E14" i="105" s="1"/>
  <c r="G14" i="105" s="1"/>
  <c r="J14" i="105" s="1"/>
  <c r="E221" i="107"/>
  <c r="G221" i="107" s="1"/>
  <c r="J221" i="107" s="1"/>
  <c r="E8" i="102"/>
  <c r="G8" i="102" s="1"/>
  <c r="J8" i="102" s="1"/>
  <c r="E8" i="103" s="1"/>
  <c r="G8" i="103" s="1"/>
  <c r="J8" i="103" s="1"/>
  <c r="E8" i="104" s="1"/>
  <c r="G8" i="104" s="1"/>
  <c r="J8" i="104" s="1"/>
  <c r="E8" i="105" s="1"/>
  <c r="G8" i="105" s="1"/>
  <c r="J8" i="105" s="1"/>
  <c r="E15" i="102"/>
  <c r="G15" i="102" s="1"/>
  <c r="J15" i="102" s="1"/>
  <c r="E15" i="103" s="1"/>
  <c r="G15" i="103" s="1"/>
  <c r="J15" i="103" s="1"/>
  <c r="E15" i="104" s="1"/>
  <c r="G15" i="104" s="1"/>
  <c r="J15" i="104" s="1"/>
  <c r="G174" i="101"/>
  <c r="J174" i="101" s="1"/>
  <c r="E174" i="102" s="1"/>
  <c r="E173" i="101"/>
  <c r="G173" i="101" s="1"/>
  <c r="J173" i="101" s="1"/>
  <c r="E96" i="107"/>
  <c r="G96" i="107" s="1"/>
  <c r="J96" i="107" s="1"/>
  <c r="G16" i="102"/>
  <c r="J16" i="102" s="1"/>
  <c r="E16" i="103" s="1"/>
  <c r="G16" i="103" s="1"/>
  <c r="J16" i="103" s="1"/>
  <c r="E16" i="104" s="1"/>
  <c r="G16" i="104" s="1"/>
  <c r="J16" i="104" s="1"/>
  <c r="E16" i="105" s="1"/>
  <c r="G16" i="105" s="1"/>
  <c r="J16" i="105" s="1"/>
  <c r="E16" i="102"/>
  <c r="E7" i="102"/>
  <c r="G7" i="102" s="1"/>
  <c r="J7" i="102" s="1"/>
  <c r="E7" i="103" s="1"/>
  <c r="G7" i="103" s="1"/>
  <c r="J7" i="103" s="1"/>
  <c r="E7" i="104" s="1"/>
  <c r="G7" i="104" s="1"/>
  <c r="J7" i="104" s="1"/>
  <c r="E7" i="105" s="1"/>
  <c r="G7" i="105" s="1"/>
  <c r="J7" i="105" s="1"/>
  <c r="E119" i="107"/>
  <c r="G119" i="107" s="1"/>
  <c r="J119" i="107" s="1"/>
  <c r="E122" i="107"/>
  <c r="G122" i="107" s="1"/>
  <c r="J122" i="107" s="1"/>
  <c r="E28" i="106"/>
  <c r="G28" i="106" s="1"/>
  <c r="J28" i="106" s="1"/>
  <c r="E28" i="107" s="1"/>
  <c r="G28" i="107" s="1"/>
  <c r="J28" i="107" s="1"/>
  <c r="E214" i="106"/>
  <c r="G214" i="106" s="1"/>
  <c r="J214" i="106" s="1"/>
  <c r="G102" i="101"/>
  <c r="J102" i="101" s="1"/>
  <c r="E102" i="102" s="1"/>
  <c r="E103" i="101"/>
  <c r="E18" i="101"/>
  <c r="G18" i="101" s="1"/>
  <c r="J18" i="101" s="1"/>
  <c r="E13" i="102"/>
  <c r="G13" i="102" s="1"/>
  <c r="J13" i="102" s="1"/>
  <c r="E13" i="103" s="1"/>
  <c r="G13" i="103" s="1"/>
  <c r="J13" i="103" s="1"/>
  <c r="E13" i="104" s="1"/>
  <c r="G13" i="104" s="1"/>
  <c r="J13" i="104" s="1"/>
  <c r="E13" i="105" s="1"/>
  <c r="G13" i="105" s="1"/>
  <c r="J13" i="105" s="1"/>
  <c r="E234" i="101"/>
  <c r="G234" i="101" s="1"/>
  <c r="J234" i="101" s="1"/>
  <c r="G88" i="102"/>
  <c r="J88" i="102" s="1"/>
  <c r="E88" i="103" s="1"/>
  <c r="G88" i="103" s="1"/>
  <c r="J88" i="103" s="1"/>
  <c r="E88" i="104" s="1"/>
  <c r="G88" i="104" s="1"/>
  <c r="J88" i="104" s="1"/>
  <c r="E88" i="105" s="1"/>
  <c r="G88" i="105" s="1"/>
  <c r="J88" i="105" s="1"/>
  <c r="E88" i="106" s="1"/>
  <c r="E87" i="102"/>
  <c r="G87" i="102" s="1"/>
  <c r="J87" i="102" s="1"/>
  <c r="E87" i="103" s="1"/>
  <c r="G87" i="103" s="1"/>
  <c r="J87" i="103" s="1"/>
  <c r="E87" i="104" s="1"/>
  <c r="G87" i="104" s="1"/>
  <c r="J87" i="104" s="1"/>
  <c r="E87" i="105" s="1"/>
  <c r="G87" i="105" s="1"/>
  <c r="J87" i="105" s="1"/>
  <c r="E87" i="106" s="1"/>
  <c r="E53" i="106"/>
  <c r="G53" i="106" s="1"/>
  <c r="J53" i="106" s="1"/>
  <c r="E53" i="107" s="1"/>
  <c r="G53" i="107" s="1"/>
  <c r="J53" i="107" s="1"/>
  <c r="E47" i="106"/>
  <c r="G47" i="106" s="1"/>
  <c r="J47" i="106" s="1"/>
  <c r="E47" i="107" s="1"/>
  <c r="G47" i="107" s="1"/>
  <c r="J47" i="107" s="1"/>
  <c r="E5" i="88"/>
  <c r="G5" i="88" s="1"/>
  <c r="J5" i="88" s="1"/>
  <c r="E5" i="89" s="1"/>
  <c r="G5" i="89" s="1"/>
  <c r="J5" i="89" s="1"/>
  <c r="E200" i="82"/>
  <c r="G200" i="82" s="1"/>
  <c r="J200" i="82" s="1"/>
  <c r="E200" i="83" s="1"/>
  <c r="G200" i="83" s="1"/>
  <c r="J200" i="83" s="1"/>
  <c r="E200" i="84" s="1"/>
  <c r="E201" i="82"/>
  <c r="G201" i="82" s="1"/>
  <c r="J201" i="82" s="1"/>
  <c r="E201" i="83" s="1"/>
  <c r="G201" i="83" s="1"/>
  <c r="J201" i="83" s="1"/>
  <c r="E201" i="84" s="1"/>
  <c r="E217" i="82"/>
  <c r="G217" i="82" s="1"/>
  <c r="J217" i="82" s="1"/>
  <c r="E217" i="83" s="1"/>
  <c r="G217" i="83" s="1"/>
  <c r="J217" i="83" s="1"/>
  <c r="E217" i="84" s="1"/>
  <c r="E199" i="82"/>
  <c r="G199" i="82" s="1"/>
  <c r="J199" i="82" s="1"/>
  <c r="E199" i="83" s="1"/>
  <c r="G199" i="83" s="1"/>
  <c r="J199" i="83" s="1"/>
  <c r="E199" i="84" s="1"/>
  <c r="E218" i="82"/>
  <c r="G218" i="82" s="1"/>
  <c r="J218" i="82" s="1"/>
  <c r="E218" i="83" s="1"/>
  <c r="G218" i="83" s="1"/>
  <c r="J218" i="83" s="1"/>
  <c r="E218" i="84" s="1"/>
  <c r="G235" i="105"/>
  <c r="J235" i="105" s="1"/>
  <c r="E235" i="106" s="1"/>
  <c r="G238" i="105"/>
  <c r="J238" i="105" s="1"/>
  <c r="E238" i="106" s="1"/>
  <c r="G230" i="105"/>
  <c r="J230" i="105" s="1"/>
  <c r="E230" i="106" s="1"/>
  <c r="G236" i="103"/>
  <c r="J236" i="103" s="1"/>
  <c r="E236" i="104" s="1"/>
  <c r="G242" i="106"/>
  <c r="J242" i="106" s="1"/>
  <c r="E242" i="107" s="1"/>
  <c r="G241" i="106"/>
  <c r="J241" i="106" s="1"/>
  <c r="E241" i="107" s="1"/>
  <c r="G86" i="105"/>
  <c r="J86" i="105" s="1"/>
  <c r="E86" i="106" s="1"/>
  <c r="G225" i="106"/>
  <c r="J225" i="106" s="1"/>
  <c r="E225" i="107" s="1"/>
  <c r="G224" i="106"/>
  <c r="J224" i="106" s="1"/>
  <c r="E224" i="107" s="1"/>
  <c r="G228" i="103"/>
  <c r="J228" i="103" s="1"/>
  <c r="E228" i="104" s="1"/>
  <c r="G227" i="105"/>
  <c r="J227" i="105" s="1"/>
  <c r="E227" i="106" s="1"/>
  <c r="G76" i="99"/>
  <c r="J76" i="99" s="1"/>
  <c r="G124" i="80"/>
  <c r="J124" i="80" s="1"/>
  <c r="G103" i="101"/>
  <c r="J103" i="101" s="1"/>
  <c r="G82" i="101"/>
  <c r="J82" i="101" s="1"/>
  <c r="E82" i="102" s="1"/>
  <c r="G131" i="99"/>
  <c r="J131" i="99" s="1"/>
  <c r="E131" i="100" s="1"/>
  <c r="G134" i="99"/>
  <c r="J134" i="99" s="1"/>
  <c r="E134" i="100" s="1"/>
  <c r="G219" i="84"/>
  <c r="J219" i="84" s="1"/>
  <c r="E219" i="85" s="1"/>
  <c r="G186" i="103"/>
  <c r="J186" i="103" s="1"/>
  <c r="E186" i="104" s="1"/>
  <c r="G189" i="103"/>
  <c r="J189" i="103" s="1"/>
  <c r="E189" i="104" s="1"/>
  <c r="G207" i="103"/>
  <c r="J207" i="103" s="1"/>
  <c r="E207" i="104" s="1"/>
  <c r="G188" i="103"/>
  <c r="J188" i="103" s="1"/>
  <c r="E188" i="104" s="1"/>
  <c r="G104" i="103"/>
  <c r="J104" i="103" s="1"/>
  <c r="E104" i="104" s="1"/>
  <c r="G187" i="103"/>
  <c r="J187" i="103" s="1"/>
  <c r="E187" i="104" s="1"/>
  <c r="J267" i="103"/>
  <c r="G105" i="103"/>
  <c r="J105" i="103" s="1"/>
  <c r="E105" i="104" s="1"/>
  <c r="G233" i="103"/>
  <c r="J233" i="103" s="1"/>
  <c r="E233" i="104" s="1"/>
  <c r="G190" i="103"/>
  <c r="J190" i="103" s="1"/>
  <c r="E190" i="104" s="1"/>
  <c r="G191" i="103"/>
  <c r="J191" i="103" s="1"/>
  <c r="E191" i="104" s="1"/>
  <c r="G132" i="102"/>
  <c r="J132" i="102" s="1"/>
  <c r="E132" i="103" s="1"/>
  <c r="G135" i="102"/>
  <c r="J135" i="102" s="1"/>
  <c r="E135" i="103" s="1"/>
  <c r="G133" i="101"/>
  <c r="J133" i="101" s="1"/>
  <c r="E133" i="102" s="1"/>
  <c r="G136" i="101"/>
  <c r="J136" i="101" s="1"/>
  <c r="E136" i="102" s="1"/>
  <c r="E16" i="106" l="1"/>
  <c r="G16" i="106" s="1"/>
  <c r="J16" i="106" s="1"/>
  <c r="E214" i="107"/>
  <c r="G214" i="107" s="1"/>
  <c r="J214" i="107" s="1"/>
  <c r="E234" i="102"/>
  <c r="G234" i="102" s="1"/>
  <c r="J234" i="102" s="1"/>
  <c r="E14" i="106"/>
  <c r="G14" i="106" s="1"/>
  <c r="J14" i="106" s="1"/>
  <c r="E5" i="90"/>
  <c r="G5" i="90" s="1"/>
  <c r="J5" i="90" s="1"/>
  <c r="E5" i="91" s="1"/>
  <c r="G5" i="91" s="1"/>
  <c r="J5" i="91" s="1"/>
  <c r="E5" i="92" s="1"/>
  <c r="E6" i="105"/>
  <c r="G6" i="105" s="1"/>
  <c r="J6" i="105" s="1"/>
  <c r="E17" i="106"/>
  <c r="G17" i="106" s="1"/>
  <c r="J17" i="106" s="1"/>
  <c r="E13" i="106"/>
  <c r="G13" i="106" s="1"/>
  <c r="J13" i="106" s="1"/>
  <c r="E18" i="102"/>
  <c r="G18" i="102" s="1"/>
  <c r="J18" i="102" s="1"/>
  <c r="E18" i="103" s="1"/>
  <c r="G18" i="103" s="1"/>
  <c r="J18" i="103" s="1"/>
  <c r="E18" i="104" s="1"/>
  <c r="G18" i="104" s="1"/>
  <c r="J18" i="104" s="1"/>
  <c r="E8" i="106"/>
  <c r="G8" i="106" s="1"/>
  <c r="J8" i="106" s="1"/>
  <c r="E15" i="105"/>
  <c r="G15" i="105" s="1"/>
  <c r="J15" i="105" s="1"/>
  <c r="E7" i="106"/>
  <c r="G7" i="106" s="1"/>
  <c r="J7" i="106" s="1"/>
  <c r="G174" i="102"/>
  <c r="J174" i="102" s="1"/>
  <c r="E174" i="103" s="1"/>
  <c r="G174" i="103" s="1"/>
  <c r="J174" i="103" s="1"/>
  <c r="E174" i="104" s="1"/>
  <c r="G174" i="104" s="1"/>
  <c r="J174" i="104" s="1"/>
  <c r="E174" i="105" s="1"/>
  <c r="E173" i="102"/>
  <c r="G173" i="102" s="1"/>
  <c r="J173" i="102" s="1"/>
  <c r="E173" i="103" s="1"/>
  <c r="G173" i="103" s="1"/>
  <c r="J173" i="103" s="1"/>
  <c r="E173" i="104" s="1"/>
  <c r="G173" i="104" s="1"/>
  <c r="J173" i="104" s="1"/>
  <c r="E173" i="105" s="1"/>
  <c r="E76" i="100"/>
  <c r="G76" i="100" s="1"/>
  <c r="J76" i="100" s="1"/>
  <c r="G102" i="102"/>
  <c r="J102" i="102" s="1"/>
  <c r="E102" i="103" s="1"/>
  <c r="E103" i="102"/>
  <c r="G103" i="102" s="1"/>
  <c r="J103" i="102" s="1"/>
  <c r="E103" i="103" s="1"/>
  <c r="E124" i="81"/>
  <c r="G124" i="81" s="1"/>
  <c r="J124" i="81" s="1"/>
  <c r="G236" i="104"/>
  <c r="J236" i="104" s="1"/>
  <c r="E236" i="105" s="1"/>
  <c r="G241" i="107"/>
  <c r="J241" i="107" s="1"/>
  <c r="G242" i="107"/>
  <c r="J242" i="107" s="1"/>
  <c r="G230" i="106"/>
  <c r="J230" i="106" s="1"/>
  <c r="E230" i="107" s="1"/>
  <c r="G238" i="106"/>
  <c r="J238" i="106" s="1"/>
  <c r="E238" i="107" s="1"/>
  <c r="G235" i="106"/>
  <c r="J235" i="106" s="1"/>
  <c r="E235" i="107" s="1"/>
  <c r="G88" i="106"/>
  <c r="J88" i="106" s="1"/>
  <c r="E88" i="107" s="1"/>
  <c r="G87" i="106"/>
  <c r="J87" i="106" s="1"/>
  <c r="E87" i="107" s="1"/>
  <c r="G86" i="106"/>
  <c r="J86" i="106" s="1"/>
  <c r="E86" i="107" s="1"/>
  <c r="G228" i="104"/>
  <c r="J228" i="104" s="1"/>
  <c r="E228" i="105" s="1"/>
  <c r="G224" i="107"/>
  <c r="J224" i="107" s="1"/>
  <c r="G227" i="106"/>
  <c r="J227" i="106" s="1"/>
  <c r="E227" i="107" s="1"/>
  <c r="G225" i="107"/>
  <c r="J225" i="107" s="1"/>
  <c r="G219" i="85"/>
  <c r="J219" i="85" s="1"/>
  <c r="G82" i="102"/>
  <c r="J82" i="102" s="1"/>
  <c r="E82" i="103" s="1"/>
  <c r="G131" i="100"/>
  <c r="J131" i="100" s="1"/>
  <c r="E131" i="101" s="1"/>
  <c r="G134" i="100"/>
  <c r="J134" i="100" s="1"/>
  <c r="E134" i="101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207" i="104"/>
  <c r="J207" i="104" s="1"/>
  <c r="E207" i="105" s="1"/>
  <c r="G189" i="104"/>
  <c r="J189" i="104" s="1"/>
  <c r="E189" i="105" s="1"/>
  <c r="G186" i="104"/>
  <c r="J186" i="104" s="1"/>
  <c r="E186" i="105" s="1"/>
  <c r="G105" i="104"/>
  <c r="J105" i="104" s="1"/>
  <c r="E105" i="105" s="1"/>
  <c r="G187" i="104"/>
  <c r="J187" i="104" s="1"/>
  <c r="E187" i="105" s="1"/>
  <c r="G104" i="104"/>
  <c r="J104" i="104" s="1"/>
  <c r="E104" i="105" s="1"/>
  <c r="G233" i="104"/>
  <c r="J233" i="104" s="1"/>
  <c r="E233" i="105" s="1"/>
  <c r="G188" i="104"/>
  <c r="J188" i="104" s="1"/>
  <c r="E188" i="105" s="1"/>
  <c r="G191" i="104"/>
  <c r="J191" i="104" s="1"/>
  <c r="E191" i="105" s="1"/>
  <c r="G190" i="104"/>
  <c r="J190" i="104" s="1"/>
  <c r="E190" i="105" s="1"/>
  <c r="G133" i="102"/>
  <c r="J133" i="102" s="1"/>
  <c r="E133" i="103" s="1"/>
  <c r="G136" i="102"/>
  <c r="J136" i="102" s="1"/>
  <c r="E136" i="103" s="1"/>
  <c r="G135" i="103"/>
  <c r="J135" i="103" s="1"/>
  <c r="E135" i="104" s="1"/>
  <c r="G132" i="103"/>
  <c r="J132" i="103" s="1"/>
  <c r="E132" i="104" s="1"/>
  <c r="E6" i="106" l="1"/>
  <c r="G6" i="106" s="1"/>
  <c r="J6" i="106" s="1"/>
  <c r="E15" i="106"/>
  <c r="G15" i="106" s="1"/>
  <c r="J15" i="106" s="1"/>
  <c r="E76" i="101"/>
  <c r="G76" i="101" s="1"/>
  <c r="J76" i="101" s="1"/>
  <c r="E76" i="102" s="1"/>
  <c r="G76" i="102" s="1"/>
  <c r="J76" i="102" s="1"/>
  <c r="E7" i="107"/>
  <c r="G7" i="107" s="1"/>
  <c r="J7" i="107" s="1"/>
  <c r="G14" i="107"/>
  <c r="J14" i="107" s="1"/>
  <c r="E14" i="107"/>
  <c r="E8" i="107"/>
  <c r="G8" i="107" s="1"/>
  <c r="J8" i="107" s="1"/>
  <c r="E17" i="107"/>
  <c r="G17" i="107" s="1"/>
  <c r="J17" i="107" s="1"/>
  <c r="E18" i="105"/>
  <c r="G18" i="105" s="1"/>
  <c r="J18" i="105" s="1"/>
  <c r="E13" i="107"/>
  <c r="G13" i="107" s="1"/>
  <c r="J13" i="107" s="1"/>
  <c r="E16" i="107"/>
  <c r="G16" i="107" s="1"/>
  <c r="J16" i="107" s="1"/>
  <c r="E234" i="103"/>
  <c r="G234" i="103" s="1"/>
  <c r="J234" i="103" s="1"/>
  <c r="E234" i="104" s="1"/>
  <c r="G234" i="104" s="1"/>
  <c r="J234" i="104" s="1"/>
  <c r="E234" i="105" s="1"/>
  <c r="G234" i="105" s="1"/>
  <c r="J234" i="105" s="1"/>
  <c r="E234" i="106" s="1"/>
  <c r="E219" i="86"/>
  <c r="G219" i="86" s="1"/>
  <c r="J219" i="86" s="1"/>
  <c r="E219" i="87" s="1"/>
  <c r="G219" i="87" s="1"/>
  <c r="J219" i="87" s="1"/>
  <c r="E219" i="88" s="1"/>
  <c r="E124" i="82"/>
  <c r="G124" i="82" s="1"/>
  <c r="J124" i="82" s="1"/>
  <c r="E124" i="83" s="1"/>
  <c r="G124" i="83" s="1"/>
  <c r="J124" i="83" s="1"/>
  <c r="E124" i="84" s="1"/>
  <c r="G230" i="107"/>
  <c r="J230" i="107" s="1"/>
  <c r="G102" i="103"/>
  <c r="J102" i="103" s="1"/>
  <c r="E102" i="104" s="1"/>
  <c r="G88" i="107"/>
  <c r="J88" i="107" s="1"/>
  <c r="G87" i="107"/>
  <c r="J87" i="107" s="1"/>
  <c r="G236" i="105"/>
  <c r="J236" i="105" s="1"/>
  <c r="E236" i="106" s="1"/>
  <c r="G235" i="107"/>
  <c r="J235" i="107" s="1"/>
  <c r="G174" i="105"/>
  <c r="J174" i="105" s="1"/>
  <c r="E174" i="106" s="1"/>
  <c r="G173" i="105"/>
  <c r="J173" i="105" s="1"/>
  <c r="E173" i="106" s="1"/>
  <c r="G86" i="107"/>
  <c r="J86" i="107" s="1"/>
  <c r="G227" i="107"/>
  <c r="J227" i="107" s="1"/>
  <c r="G238" i="107"/>
  <c r="J238" i="107" s="1"/>
  <c r="G228" i="105"/>
  <c r="J228" i="105" s="1"/>
  <c r="E228" i="106" s="1"/>
  <c r="G5" i="92"/>
  <c r="J5" i="92" s="1"/>
  <c r="E5" i="93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E103" i="104" s="1"/>
  <c r="G131" i="101"/>
  <c r="J131" i="101" s="1"/>
  <c r="E131" i="102" s="1"/>
  <c r="G134" i="101"/>
  <c r="J134" i="101" s="1"/>
  <c r="E134" i="102" s="1"/>
  <c r="G82" i="103"/>
  <c r="J82" i="103" s="1"/>
  <c r="E82" i="104" s="1"/>
  <c r="G186" i="105"/>
  <c r="J186" i="105" s="1"/>
  <c r="E186" i="106" s="1"/>
  <c r="G207" i="105"/>
  <c r="J207" i="105" s="1"/>
  <c r="E207" i="106" s="1"/>
  <c r="G189" i="105"/>
  <c r="J189" i="105" s="1"/>
  <c r="E189" i="106" s="1"/>
  <c r="G233" i="105"/>
  <c r="J233" i="105" s="1"/>
  <c r="E233" i="106" s="1"/>
  <c r="G105" i="105"/>
  <c r="J105" i="105" s="1"/>
  <c r="E105" i="106" s="1"/>
  <c r="G187" i="105"/>
  <c r="J187" i="105" s="1"/>
  <c r="E187" i="106" s="1"/>
  <c r="G104" i="105"/>
  <c r="J104" i="105" s="1"/>
  <c r="E104" i="106" s="1"/>
  <c r="G188" i="105"/>
  <c r="J188" i="105" s="1"/>
  <c r="E188" i="106" s="1"/>
  <c r="G191" i="105"/>
  <c r="J191" i="105" s="1"/>
  <c r="E191" i="106" s="1"/>
  <c r="G190" i="105"/>
  <c r="J190" i="105" s="1"/>
  <c r="E190" i="106" s="1"/>
  <c r="G132" i="104"/>
  <c r="J132" i="104" s="1"/>
  <c r="E132" i="105" s="1"/>
  <c r="G135" i="104"/>
  <c r="J135" i="104" s="1"/>
  <c r="E135" i="105" s="1"/>
  <c r="G136" i="103"/>
  <c r="J136" i="103" s="1"/>
  <c r="E136" i="104" s="1"/>
  <c r="G133" i="103"/>
  <c r="J133" i="103" s="1"/>
  <c r="E133" i="104" s="1"/>
  <c r="E76" i="103" l="1"/>
  <c r="G76" i="103" s="1"/>
  <c r="J76" i="103" s="1"/>
  <c r="E18" i="106"/>
  <c r="G18" i="106" s="1"/>
  <c r="J18" i="106" s="1"/>
  <c r="E18" i="107" s="1"/>
  <c r="G18" i="107" s="1"/>
  <c r="J18" i="107" s="1"/>
  <c r="E15" i="107"/>
  <c r="G15" i="107" s="1"/>
  <c r="J15" i="107" s="1"/>
  <c r="E216" i="86"/>
  <c r="G216" i="86" s="1"/>
  <c r="J216" i="86" s="1"/>
  <c r="E216" i="87" s="1"/>
  <c r="G216" i="87" s="1"/>
  <c r="J216" i="87" s="1"/>
  <c r="E216" i="88" s="1"/>
  <c r="E218" i="86"/>
  <c r="G218" i="86" s="1"/>
  <c r="J218" i="86" s="1"/>
  <c r="E218" i="87" s="1"/>
  <c r="G218" i="87" s="1"/>
  <c r="J218" i="87" s="1"/>
  <c r="E218" i="88" s="1"/>
  <c r="E199" i="86"/>
  <c r="G199" i="86" s="1"/>
  <c r="J199" i="86" s="1"/>
  <c r="E199" i="87" s="1"/>
  <c r="G199" i="87" s="1"/>
  <c r="J199" i="87" s="1"/>
  <c r="E199" i="88" s="1"/>
  <c r="E200" i="86"/>
  <c r="G200" i="86" s="1"/>
  <c r="J200" i="86" s="1"/>
  <c r="E200" i="87" s="1"/>
  <c r="G200" i="87" s="1"/>
  <c r="J200" i="87" s="1"/>
  <c r="E200" i="88" s="1"/>
  <c r="E217" i="86"/>
  <c r="G217" i="86" s="1"/>
  <c r="J217" i="86" s="1"/>
  <c r="E217" i="87" s="1"/>
  <c r="G217" i="87" s="1"/>
  <c r="J217" i="87" s="1"/>
  <c r="E217" i="88" s="1"/>
  <c r="E201" i="86"/>
  <c r="G201" i="86" s="1"/>
  <c r="J201" i="86" s="1"/>
  <c r="E201" i="87" s="1"/>
  <c r="G201" i="87" s="1"/>
  <c r="J201" i="87" s="1"/>
  <c r="E201" i="88" s="1"/>
  <c r="E6" i="107"/>
  <c r="G6" i="107" s="1"/>
  <c r="J6" i="107" s="1"/>
  <c r="G102" i="104"/>
  <c r="J102" i="104" s="1"/>
  <c r="E102" i="105" s="1"/>
  <c r="G174" i="106"/>
  <c r="J174" i="106" s="1"/>
  <c r="E174" i="107" s="1"/>
  <c r="G236" i="106"/>
  <c r="J236" i="106" s="1"/>
  <c r="E236" i="107" s="1"/>
  <c r="G228" i="106"/>
  <c r="J228" i="106" s="1"/>
  <c r="E228" i="107" s="1"/>
  <c r="G5" i="93"/>
  <c r="J5" i="93" s="1"/>
  <c r="E5" i="94" s="1"/>
  <c r="G219" i="88"/>
  <c r="J219" i="88" s="1"/>
  <c r="G82" i="104"/>
  <c r="J82" i="104" s="1"/>
  <c r="E82" i="105" s="1"/>
  <c r="G131" i="102"/>
  <c r="J131" i="102" s="1"/>
  <c r="E131" i="103" s="1"/>
  <c r="G134" i="102"/>
  <c r="J134" i="102" s="1"/>
  <c r="E134" i="103" s="1"/>
  <c r="G103" i="104"/>
  <c r="J103" i="104" s="1"/>
  <c r="E103" i="105" s="1"/>
  <c r="G124" i="84"/>
  <c r="J124" i="84" s="1"/>
  <c r="E124" i="85" s="1"/>
  <c r="G189" i="106"/>
  <c r="J189" i="106" s="1"/>
  <c r="E189" i="107" s="1"/>
  <c r="G186" i="106"/>
  <c r="J186" i="106" s="1"/>
  <c r="E186" i="107" s="1"/>
  <c r="G207" i="106"/>
  <c r="J207" i="106" s="1"/>
  <c r="E207" i="107" s="1"/>
  <c r="G104" i="106"/>
  <c r="J104" i="106" s="1"/>
  <c r="E104" i="107" s="1"/>
  <c r="G267" i="106"/>
  <c r="J267" i="106" s="1"/>
  <c r="G187" i="106"/>
  <c r="J187" i="106" s="1"/>
  <c r="E187" i="107" s="1"/>
  <c r="G188" i="106"/>
  <c r="J188" i="106" s="1"/>
  <c r="E188" i="107" s="1"/>
  <c r="G105" i="106"/>
  <c r="J105" i="106" s="1"/>
  <c r="E105" i="107" s="1"/>
  <c r="G234" i="106"/>
  <c r="J234" i="106" s="1"/>
  <c r="E234" i="107" s="1"/>
  <c r="G173" i="106"/>
  <c r="J173" i="106" s="1"/>
  <c r="E173" i="107" s="1"/>
  <c r="G233" i="106"/>
  <c r="J233" i="106" s="1"/>
  <c r="E233" i="107" s="1"/>
  <c r="G191" i="106"/>
  <c r="J191" i="106" s="1"/>
  <c r="E191" i="107" s="1"/>
  <c r="G190" i="106"/>
  <c r="J190" i="106" s="1"/>
  <c r="E190" i="107" s="1"/>
  <c r="G133" i="104"/>
  <c r="J133" i="104" s="1"/>
  <c r="E133" i="105" s="1"/>
  <c r="G136" i="104"/>
  <c r="J136" i="104" s="1"/>
  <c r="E136" i="105" s="1"/>
  <c r="G132" i="105"/>
  <c r="J132" i="105" s="1"/>
  <c r="E132" i="106" s="1"/>
  <c r="G135" i="105"/>
  <c r="J135" i="105" s="1"/>
  <c r="E135" i="106" s="1"/>
  <c r="E76" i="104" l="1"/>
  <c r="G76" i="104" s="1"/>
  <c r="J76" i="104" s="1"/>
  <c r="E76" i="105" s="1"/>
  <c r="G76" i="105" s="1"/>
  <c r="J76" i="105" s="1"/>
  <c r="E76" i="106" s="1"/>
  <c r="G76" i="106" s="1"/>
  <c r="J76" i="106" s="1"/>
  <c r="E219" i="89"/>
  <c r="G219" i="89" s="1"/>
  <c r="J219" i="89" s="1"/>
  <c r="E219" i="90" s="1"/>
  <c r="G219" i="90" s="1"/>
  <c r="J219" i="90" s="1"/>
  <c r="E219" i="91" s="1"/>
  <c r="G236" i="107"/>
  <c r="J236" i="107" s="1"/>
  <c r="G102" i="105"/>
  <c r="J102" i="105" s="1"/>
  <c r="E102" i="106" s="1"/>
  <c r="G103" i="105"/>
  <c r="J103" i="105" s="1"/>
  <c r="E103" i="106" s="1"/>
  <c r="G174" i="107"/>
  <c r="J174" i="107" s="1"/>
  <c r="G173" i="107"/>
  <c r="J173" i="107" s="1"/>
  <c r="G228" i="107"/>
  <c r="J228" i="107" s="1"/>
  <c r="G5" i="94"/>
  <c r="J5" i="94" s="1"/>
  <c r="E5" i="95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134" i="103"/>
  <c r="J134" i="103" s="1"/>
  <c r="E134" i="104" s="1"/>
  <c r="G131" i="103"/>
  <c r="J131" i="103" s="1"/>
  <c r="E131" i="104" s="1"/>
  <c r="G82" i="105"/>
  <c r="J82" i="105" s="1"/>
  <c r="E82" i="106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233" i="107"/>
  <c r="J233" i="107" s="1"/>
  <c r="G187" i="107"/>
  <c r="J187" i="107" s="1"/>
  <c r="G234" i="107"/>
  <c r="J234" i="107" s="1"/>
  <c r="G104" i="107"/>
  <c r="J104" i="107" s="1"/>
  <c r="G191" i="107"/>
  <c r="J191" i="107" s="1"/>
  <c r="G190" i="107"/>
  <c r="J190" i="107" s="1"/>
  <c r="G132" i="106"/>
  <c r="J132" i="106" s="1"/>
  <c r="E132" i="107" s="1"/>
  <c r="G135" i="106"/>
  <c r="J135" i="106" s="1"/>
  <c r="E135" i="107" s="1"/>
  <c r="G133" i="105"/>
  <c r="J133" i="105" s="1"/>
  <c r="E133" i="106" s="1"/>
  <c r="G136" i="105"/>
  <c r="J136" i="105" s="1"/>
  <c r="E136" i="106" s="1"/>
  <c r="E76" i="107" l="1"/>
  <c r="G76" i="107" s="1"/>
  <c r="J76" i="107" s="1"/>
  <c r="E199" i="89"/>
  <c r="G199" i="89" s="1"/>
  <c r="J199" i="89" s="1"/>
  <c r="E199" i="90" s="1"/>
  <c r="G199" i="90" s="1"/>
  <c r="J199" i="90" s="1"/>
  <c r="E199" i="91" s="1"/>
  <c r="E201" i="89"/>
  <c r="G201" i="89" s="1"/>
  <c r="J201" i="89" s="1"/>
  <c r="E201" i="90" s="1"/>
  <c r="G201" i="90" s="1"/>
  <c r="J201" i="90" s="1"/>
  <c r="E201" i="91" s="1"/>
  <c r="E218" i="89"/>
  <c r="G218" i="89" s="1"/>
  <c r="J218" i="89" s="1"/>
  <c r="E218" i="90" s="1"/>
  <c r="G218" i="90" s="1"/>
  <c r="J218" i="90" s="1"/>
  <c r="E218" i="91" s="1"/>
  <c r="E200" i="89"/>
  <c r="G200" i="89" s="1"/>
  <c r="J200" i="89" s="1"/>
  <c r="E200" i="90" s="1"/>
  <c r="G200" i="90" s="1"/>
  <c r="J200" i="90" s="1"/>
  <c r="E200" i="91" s="1"/>
  <c r="E124" i="86"/>
  <c r="G124" i="86" s="1"/>
  <c r="J124" i="86" s="1"/>
  <c r="E124" i="87" s="1"/>
  <c r="G124" i="87" s="1"/>
  <c r="J124" i="87" s="1"/>
  <c r="E124" i="88" s="1"/>
  <c r="E217" i="89"/>
  <c r="G217" i="89" s="1"/>
  <c r="J217" i="89" s="1"/>
  <c r="E217" i="90" s="1"/>
  <c r="G217" i="90" s="1"/>
  <c r="J217" i="90" s="1"/>
  <c r="E217" i="91" s="1"/>
  <c r="E216" i="89"/>
  <c r="G216" i="89" s="1"/>
  <c r="J216" i="89" s="1"/>
  <c r="E216" i="90" s="1"/>
  <c r="G216" i="90" s="1"/>
  <c r="J216" i="90" s="1"/>
  <c r="E216" i="91" s="1"/>
  <c r="G102" i="106"/>
  <c r="J102" i="106" s="1"/>
  <c r="E102" i="107" s="1"/>
  <c r="G103" i="106"/>
  <c r="J103" i="106" s="1"/>
  <c r="E103" i="107" s="1"/>
  <c r="G5" i="95"/>
  <c r="J5" i="95" s="1"/>
  <c r="E5" i="96" s="1"/>
  <c r="G82" i="106"/>
  <c r="J82" i="106" s="1"/>
  <c r="E82" i="107" s="1"/>
  <c r="G134" i="104"/>
  <c r="J134" i="104" s="1"/>
  <c r="E134" i="105" s="1"/>
  <c r="G131" i="104"/>
  <c r="J131" i="104" s="1"/>
  <c r="E131" i="105" s="1"/>
  <c r="G219" i="91"/>
  <c r="J219" i="91" s="1"/>
  <c r="E219" i="92" s="1"/>
  <c r="G133" i="106"/>
  <c r="J133" i="106" s="1"/>
  <c r="E133" i="107" s="1"/>
  <c r="G136" i="106"/>
  <c r="J136" i="106" s="1"/>
  <c r="E136" i="107" s="1"/>
  <c r="G132" i="107"/>
  <c r="J132" i="107" s="1"/>
  <c r="G135" i="107"/>
  <c r="J135" i="107" s="1"/>
  <c r="G102" i="107" l="1"/>
  <c r="J102" i="107" s="1"/>
  <c r="G5" i="96"/>
  <c r="J5" i="96" s="1"/>
  <c r="E5" i="97" s="1"/>
  <c r="G124" i="88"/>
  <c r="J124" i="88" s="1"/>
  <c r="G103" i="107"/>
  <c r="J103" i="107" s="1"/>
  <c r="G131" i="105"/>
  <c r="J131" i="105" s="1"/>
  <c r="E131" i="106" s="1"/>
  <c r="G134" i="105"/>
  <c r="J134" i="105" s="1"/>
  <c r="E134" i="106" s="1"/>
  <c r="G82" i="107"/>
  <c r="J82" i="107" s="1"/>
  <c r="G219" i="92"/>
  <c r="J219" i="92" s="1"/>
  <c r="E219" i="93" s="1"/>
  <c r="G218" i="91"/>
  <c r="J218" i="91" s="1"/>
  <c r="E218" i="92" s="1"/>
  <c r="G200" i="91"/>
  <c r="J200" i="91" s="1"/>
  <c r="E200" i="92" s="1"/>
  <c r="G216" i="91"/>
  <c r="J216" i="91" s="1"/>
  <c r="E216" i="92" s="1"/>
  <c r="G199" i="91"/>
  <c r="J199" i="91" s="1"/>
  <c r="E199" i="92" s="1"/>
  <c r="G201" i="91"/>
  <c r="J201" i="91" s="1"/>
  <c r="E201" i="92" s="1"/>
  <c r="G217" i="91"/>
  <c r="J217" i="91" s="1"/>
  <c r="E217" i="92" s="1"/>
  <c r="G133" i="107"/>
  <c r="J133" i="107" s="1"/>
  <c r="G136" i="107"/>
  <c r="J136" i="107" s="1"/>
  <c r="E124" i="89" l="1"/>
  <c r="G124" i="89" s="1"/>
  <c r="J124" i="89" s="1"/>
  <c r="E124" i="90" s="1"/>
  <c r="G124" i="90" s="1"/>
  <c r="J124" i="90" s="1"/>
  <c r="E124" i="91" s="1"/>
  <c r="G5" i="97"/>
  <c r="J5" i="97" s="1"/>
  <c r="E5" i="98" s="1"/>
  <c r="G131" i="106"/>
  <c r="J131" i="106" s="1"/>
  <c r="E131" i="107" s="1"/>
  <c r="G134" i="106"/>
  <c r="J134" i="106" s="1"/>
  <c r="E134" i="107" s="1"/>
  <c r="G218" i="92"/>
  <c r="J218" i="92" s="1"/>
  <c r="E218" i="93" s="1"/>
  <c r="G217" i="92"/>
  <c r="J217" i="92" s="1"/>
  <c r="E217" i="93" s="1"/>
  <c r="G219" i="93"/>
  <c r="J219" i="93" s="1"/>
  <c r="E219" i="94" s="1"/>
  <c r="G201" i="92"/>
  <c r="J201" i="92" s="1"/>
  <c r="E201" i="93" s="1"/>
  <c r="G199" i="92"/>
  <c r="J199" i="92" s="1"/>
  <c r="E199" i="93" s="1"/>
  <c r="G216" i="92"/>
  <c r="J216" i="92" s="1"/>
  <c r="E216" i="93" s="1"/>
  <c r="G200" i="92"/>
  <c r="J200" i="92" s="1"/>
  <c r="E200" i="93" s="1"/>
  <c r="G5" i="98" l="1"/>
  <c r="J5" i="98" s="1"/>
  <c r="E5" i="99" s="1"/>
  <c r="G134" i="107"/>
  <c r="J134" i="107" s="1"/>
  <c r="G131" i="107"/>
  <c r="J131" i="107" s="1"/>
  <c r="G200" i="93"/>
  <c r="J200" i="93" s="1"/>
  <c r="E200" i="94" s="1"/>
  <c r="G217" i="93"/>
  <c r="J217" i="93" s="1"/>
  <c r="E217" i="94" s="1"/>
  <c r="G216" i="93"/>
  <c r="J216" i="93" s="1"/>
  <c r="E216" i="94" s="1"/>
  <c r="G199" i="93"/>
  <c r="J199" i="93" s="1"/>
  <c r="E199" i="94" s="1"/>
  <c r="G201" i="93"/>
  <c r="J201" i="93" s="1"/>
  <c r="E201" i="94" s="1"/>
  <c r="G219" i="94"/>
  <c r="J219" i="94" s="1"/>
  <c r="E219" i="95" s="1"/>
  <c r="G124" i="91"/>
  <c r="J124" i="91" s="1"/>
  <c r="E124" i="92" s="1"/>
  <c r="G218" i="93"/>
  <c r="J218" i="93" s="1"/>
  <c r="E218" i="94" s="1"/>
  <c r="G5" i="99" l="1"/>
  <c r="J5" i="99" s="1"/>
  <c r="G124" i="92"/>
  <c r="J124" i="92" s="1"/>
  <c r="E124" i="93" s="1"/>
  <c r="G218" i="94"/>
  <c r="J218" i="94" s="1"/>
  <c r="E218" i="95" s="1"/>
  <c r="G219" i="95"/>
  <c r="J219" i="95" s="1"/>
  <c r="E219" i="96" s="1"/>
  <c r="G201" i="94"/>
  <c r="J201" i="94" s="1"/>
  <c r="E201" i="95" s="1"/>
  <c r="G199" i="94"/>
  <c r="J199" i="94" s="1"/>
  <c r="E199" i="95" s="1"/>
  <c r="G216" i="94"/>
  <c r="J216" i="94" s="1"/>
  <c r="E216" i="95" s="1"/>
  <c r="G217" i="94"/>
  <c r="J217" i="94" s="1"/>
  <c r="E217" i="95" s="1"/>
  <c r="G200" i="94"/>
  <c r="J200" i="94" s="1"/>
  <c r="E200" i="95" s="1"/>
  <c r="E5" i="100" l="1"/>
  <c r="G5" i="100" s="1"/>
  <c r="J5" i="100" s="1"/>
  <c r="E5" i="101" s="1"/>
  <c r="G5" i="101" s="1"/>
  <c r="J5" i="101" s="1"/>
  <c r="E5" i="102" s="1"/>
  <c r="G219" i="96"/>
  <c r="J219" i="96" s="1"/>
  <c r="G216" i="95"/>
  <c r="J216" i="95" s="1"/>
  <c r="E216" i="96" s="1"/>
  <c r="G199" i="95"/>
  <c r="J199" i="95" s="1"/>
  <c r="E199" i="96" s="1"/>
  <c r="G218" i="95"/>
  <c r="J218" i="95" s="1"/>
  <c r="E218" i="96" s="1"/>
  <c r="G124" i="93"/>
  <c r="J124" i="93" s="1"/>
  <c r="E124" i="94" s="1"/>
  <c r="G200" i="95"/>
  <c r="J200" i="95" s="1"/>
  <c r="E200" i="96" s="1"/>
  <c r="G201" i="95"/>
  <c r="J201" i="95" s="1"/>
  <c r="E201" i="96" s="1"/>
  <c r="G217" i="95"/>
  <c r="J217" i="95" s="1"/>
  <c r="E217" i="96" s="1"/>
  <c r="E219" i="97" l="1"/>
  <c r="G219" i="97" s="1"/>
  <c r="J219" i="97" s="1"/>
  <c r="E219" i="98" s="1"/>
  <c r="G219" i="98" s="1"/>
  <c r="J219" i="98" s="1"/>
  <c r="E219" i="99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5" i="102"/>
  <c r="J5" i="102" s="1"/>
  <c r="E5" i="103" s="1"/>
  <c r="G124" i="94"/>
  <c r="J124" i="94" s="1"/>
  <c r="E124" i="95" s="1"/>
  <c r="E216" i="97" l="1"/>
  <c r="G216" i="97" s="1"/>
  <c r="J216" i="97" s="1"/>
  <c r="E216" i="98" s="1"/>
  <c r="G216" i="98" s="1"/>
  <c r="J216" i="98" s="1"/>
  <c r="E216" i="99" s="1"/>
  <c r="E199" i="97"/>
  <c r="G199" i="97" s="1"/>
  <c r="J199" i="97" s="1"/>
  <c r="E199" i="98" s="1"/>
  <c r="G199" i="98" s="1"/>
  <c r="J199" i="98" s="1"/>
  <c r="E199" i="99" s="1"/>
  <c r="E218" i="97"/>
  <c r="G218" i="97" s="1"/>
  <c r="J218" i="97" s="1"/>
  <c r="E218" i="98" s="1"/>
  <c r="G218" i="98" s="1"/>
  <c r="J218" i="98" s="1"/>
  <c r="E218" i="99" s="1"/>
  <c r="E200" i="97"/>
  <c r="G200" i="97" s="1"/>
  <c r="J200" i="97" s="1"/>
  <c r="E200" i="98" s="1"/>
  <c r="G200" i="98" s="1"/>
  <c r="J200" i="98" s="1"/>
  <c r="E200" i="99" s="1"/>
  <c r="E201" i="97"/>
  <c r="G201" i="97" s="1"/>
  <c r="J201" i="97" s="1"/>
  <c r="E201" i="98" s="1"/>
  <c r="G201" i="98" s="1"/>
  <c r="J201" i="98" s="1"/>
  <c r="E201" i="99" s="1"/>
  <c r="E217" i="97"/>
  <c r="G217" i="97" s="1"/>
  <c r="J217" i="97" s="1"/>
  <c r="E217" i="98" s="1"/>
  <c r="G217" i="98" s="1"/>
  <c r="J217" i="98" s="1"/>
  <c r="E217" i="99" s="1"/>
  <c r="G219" i="99"/>
  <c r="J219" i="99" s="1"/>
  <c r="G5" i="103"/>
  <c r="J5" i="103" s="1"/>
  <c r="E5" i="104" s="1"/>
  <c r="G124" i="95"/>
  <c r="J124" i="95" s="1"/>
  <c r="E124" i="96" s="1"/>
  <c r="E219" i="100" l="1"/>
  <c r="G219" i="100" s="1"/>
  <c r="J219" i="100" s="1"/>
  <c r="G217" i="99"/>
  <c r="J217" i="99" s="1"/>
  <c r="G218" i="99"/>
  <c r="J218" i="99" s="1"/>
  <c r="G199" i="99"/>
  <c r="J199" i="99" s="1"/>
  <c r="G200" i="99"/>
  <c r="J200" i="99" s="1"/>
  <c r="G201" i="99"/>
  <c r="J201" i="99" s="1"/>
  <c r="G216" i="99"/>
  <c r="J216" i="99" s="1"/>
  <c r="G124" i="96"/>
  <c r="J124" i="96" s="1"/>
  <c r="G5" i="104"/>
  <c r="J5" i="104" s="1"/>
  <c r="E219" i="101" l="1"/>
  <c r="G219" i="101" s="1"/>
  <c r="J219" i="101" s="1"/>
  <c r="E217" i="100"/>
  <c r="G217" i="100" s="1"/>
  <c r="J217" i="100" s="1"/>
  <c r="E200" i="100"/>
  <c r="G200" i="100" s="1"/>
  <c r="J200" i="100" s="1"/>
  <c r="E201" i="100"/>
  <c r="G201" i="100" s="1"/>
  <c r="J201" i="100" s="1"/>
  <c r="E218" i="100"/>
  <c r="G218" i="100" s="1"/>
  <c r="J218" i="100" s="1"/>
  <c r="E5" i="105"/>
  <c r="G5" i="105" s="1"/>
  <c r="J5" i="105" s="1"/>
  <c r="E5" i="106" s="1"/>
  <c r="G5" i="106" s="1"/>
  <c r="J5" i="106" s="1"/>
  <c r="E5" i="107" s="1"/>
  <c r="E199" i="100"/>
  <c r="G199" i="100" s="1"/>
  <c r="J199" i="100" s="1"/>
  <c r="E124" i="97"/>
  <c r="G124" i="97" s="1"/>
  <c r="J124" i="97" s="1"/>
  <c r="E124" i="98" s="1"/>
  <c r="G124" i="98" s="1"/>
  <c r="J124" i="98" s="1"/>
  <c r="E124" i="99" s="1"/>
  <c r="E216" i="100"/>
  <c r="G216" i="100" s="1"/>
  <c r="J216" i="100" s="1"/>
  <c r="E201" i="101" l="1"/>
  <c r="G201" i="101" s="1"/>
  <c r="J201" i="101" s="1"/>
  <c r="E199" i="101"/>
  <c r="G199" i="101" s="1"/>
  <c r="J199" i="101" s="1"/>
  <c r="E218" i="101"/>
  <c r="G218" i="101" s="1"/>
  <c r="J218" i="101" s="1"/>
  <c r="E217" i="101"/>
  <c r="G217" i="101" s="1"/>
  <c r="J217" i="101" s="1"/>
  <c r="E200" i="101"/>
  <c r="G200" i="101" s="1"/>
  <c r="J200" i="101" s="1"/>
  <c r="E216" i="101"/>
  <c r="G216" i="101" s="1"/>
  <c r="J216" i="101" s="1"/>
  <c r="E219" i="102"/>
  <c r="G219" i="102" s="1"/>
  <c r="J219" i="102" s="1"/>
  <c r="E219" i="103" s="1"/>
  <c r="G219" i="103" s="1"/>
  <c r="J219" i="103" s="1"/>
  <c r="E219" i="104" s="1"/>
  <c r="G219" i="104" s="1"/>
  <c r="J219" i="104" s="1"/>
  <c r="E219" i="105" s="1"/>
  <c r="G219" i="105" s="1"/>
  <c r="J219" i="105" s="1"/>
  <c r="G5" i="107"/>
  <c r="J5" i="107" s="1"/>
  <c r="G124" i="99"/>
  <c r="J124" i="99" s="1"/>
  <c r="E216" i="102" l="1"/>
  <c r="G216" i="102" s="1"/>
  <c r="J216" i="102" s="1"/>
  <c r="E216" i="103" s="1"/>
  <c r="G216" i="103" s="1"/>
  <c r="J216" i="103" s="1"/>
  <c r="E216" i="104" s="1"/>
  <c r="G216" i="104" s="1"/>
  <c r="J216" i="104" s="1"/>
  <c r="E216" i="105" s="1"/>
  <c r="G216" i="105" s="1"/>
  <c r="J216" i="105" s="1"/>
  <c r="E219" i="106"/>
  <c r="G219" i="106" s="1"/>
  <c r="J219" i="106" s="1"/>
  <c r="E199" i="102"/>
  <c r="G199" i="102" s="1"/>
  <c r="J199" i="102" s="1"/>
  <c r="E199" i="103" s="1"/>
  <c r="G199" i="103" s="1"/>
  <c r="J199" i="103" s="1"/>
  <c r="E199" i="104" s="1"/>
  <c r="G199" i="104" s="1"/>
  <c r="J199" i="104" s="1"/>
  <c r="E199" i="105" s="1"/>
  <c r="G199" i="105" s="1"/>
  <c r="J199" i="105" s="1"/>
  <c r="E200" i="102"/>
  <c r="G200" i="102" s="1"/>
  <c r="J200" i="102" s="1"/>
  <c r="E200" i="103" s="1"/>
  <c r="G200" i="103" s="1"/>
  <c r="J200" i="103" s="1"/>
  <c r="E200" i="104" s="1"/>
  <c r="G200" i="104" s="1"/>
  <c r="J200" i="104" s="1"/>
  <c r="E200" i="105" s="1"/>
  <c r="G200" i="105" s="1"/>
  <c r="J200" i="105" s="1"/>
  <c r="E217" i="102"/>
  <c r="G217" i="102" s="1"/>
  <c r="J217" i="102" s="1"/>
  <c r="E217" i="103" s="1"/>
  <c r="G217" i="103" s="1"/>
  <c r="J217" i="103" s="1"/>
  <c r="E217" i="104" s="1"/>
  <c r="G217" i="104" s="1"/>
  <c r="J217" i="104" s="1"/>
  <c r="E217" i="105" s="1"/>
  <c r="G217" i="105" s="1"/>
  <c r="J217" i="105" s="1"/>
  <c r="E218" i="102"/>
  <c r="G218" i="102" s="1"/>
  <c r="J218" i="102" s="1"/>
  <c r="E218" i="103" s="1"/>
  <c r="G218" i="103" s="1"/>
  <c r="J218" i="103" s="1"/>
  <c r="E218" i="104" s="1"/>
  <c r="G218" i="104" s="1"/>
  <c r="J218" i="104" s="1"/>
  <c r="E218" i="105" s="1"/>
  <c r="G218" i="105" s="1"/>
  <c r="J218" i="105" s="1"/>
  <c r="E201" i="102"/>
  <c r="G201" i="102" s="1"/>
  <c r="J201" i="102" s="1"/>
  <c r="E201" i="103" s="1"/>
  <c r="G201" i="103" s="1"/>
  <c r="J201" i="103" s="1"/>
  <c r="E201" i="104" s="1"/>
  <c r="G201" i="104" s="1"/>
  <c r="J201" i="104" s="1"/>
  <c r="E201" i="105" s="1"/>
  <c r="G201" i="105" s="1"/>
  <c r="J201" i="105" s="1"/>
  <c r="E124" i="100"/>
  <c r="G124" i="100" s="1"/>
  <c r="J124" i="100" s="1"/>
  <c r="G73" i="91"/>
  <c r="J73" i="91" s="1"/>
  <c r="E73" i="92" s="1"/>
  <c r="E201" i="106" l="1"/>
  <c r="G201" i="106" s="1"/>
  <c r="J201" i="106" s="1"/>
  <c r="E218" i="106"/>
  <c r="G218" i="106" s="1"/>
  <c r="J218" i="106" s="1"/>
  <c r="E200" i="106"/>
  <c r="G200" i="106" s="1"/>
  <c r="J200" i="106" s="1"/>
  <c r="E124" i="101"/>
  <c r="G124" i="101" s="1"/>
  <c r="J124" i="101" s="1"/>
  <c r="E199" i="106"/>
  <c r="G199" i="106" s="1"/>
  <c r="J199" i="106" s="1"/>
  <c r="E219" i="107"/>
  <c r="G219" i="107" s="1"/>
  <c r="J219" i="107" s="1"/>
  <c r="E217" i="106"/>
  <c r="G217" i="106" s="1"/>
  <c r="J217" i="106" s="1"/>
  <c r="E216" i="106"/>
  <c r="G216" i="106" s="1"/>
  <c r="J216" i="106" s="1"/>
  <c r="G73" i="92"/>
  <c r="J73" i="92" s="1"/>
  <c r="E73" i="93" s="1"/>
  <c r="E216" i="107" l="1"/>
  <c r="G216" i="107" s="1"/>
  <c r="J216" i="107" s="1"/>
  <c r="E217" i="107"/>
  <c r="G217" i="107" s="1"/>
  <c r="J217" i="107" s="1"/>
  <c r="E199" i="107"/>
  <c r="G199" i="107" s="1"/>
  <c r="J199" i="107" s="1"/>
  <c r="E218" i="107"/>
  <c r="G218" i="107" s="1"/>
  <c r="J218" i="107" s="1"/>
  <c r="E124" i="102"/>
  <c r="G124" i="102" s="1"/>
  <c r="J124" i="102" s="1"/>
  <c r="E124" i="103" s="1"/>
  <c r="G124" i="103" s="1"/>
  <c r="J124" i="103" s="1"/>
  <c r="E124" i="104" s="1"/>
  <c r="G124" i="104" s="1"/>
  <c r="J124" i="104" s="1"/>
  <c r="E124" i="105" s="1"/>
  <c r="G124" i="105" s="1"/>
  <c r="J124" i="105" s="1"/>
  <c r="E200" i="107"/>
  <c r="G200" i="107" s="1"/>
  <c r="J200" i="107" s="1"/>
  <c r="E201" i="107"/>
  <c r="G201" i="107" s="1"/>
  <c r="J201" i="107" s="1"/>
  <c r="G73" i="93"/>
  <c r="J73" i="93" s="1"/>
  <c r="E73" i="94" s="1"/>
  <c r="E124" i="106" l="1"/>
  <c r="G124" i="106" s="1"/>
  <c r="J124" i="106" s="1"/>
  <c r="G73" i="94"/>
  <c r="J73" i="94" s="1"/>
  <c r="E73" i="95" s="1"/>
  <c r="E124" i="107" l="1"/>
  <c r="G124" i="107" s="1"/>
  <c r="J124" i="107" s="1"/>
  <c r="G73" i="95"/>
  <c r="J73" i="95" s="1"/>
  <c r="E73" i="96" s="1"/>
  <c r="G73" i="96" l="1"/>
  <c r="J73" i="96" s="1"/>
  <c r="E73" i="97" s="1"/>
  <c r="G73" i="97" l="1"/>
  <c r="J73" i="97" s="1"/>
  <c r="E73" i="98" s="1"/>
  <c r="G73" i="98" l="1"/>
  <c r="J73" i="98" s="1"/>
  <c r="E73" i="99" s="1"/>
  <c r="G73" i="99" l="1"/>
  <c r="J73" i="99" s="1"/>
  <c r="E73" i="100" s="1"/>
  <c r="G73" i="100" l="1"/>
  <c r="J73" i="100" s="1"/>
  <c r="E73" i="101" s="1"/>
  <c r="G73" i="101" l="1"/>
  <c r="J73" i="101" s="1"/>
  <c r="E73" i="102" s="1"/>
  <c r="G73" i="102" l="1"/>
  <c r="J73" i="102" s="1"/>
  <c r="E73" i="103" s="1"/>
  <c r="G73" i="103" l="1"/>
  <c r="J73" i="103" s="1"/>
  <c r="E73" i="104" s="1"/>
  <c r="G73" i="104" l="1"/>
  <c r="J73" i="104" s="1"/>
  <c r="E73" i="105" l="1"/>
  <c r="G73" i="105" s="1"/>
  <c r="J73" i="105" s="1"/>
  <c r="R270" i="87"/>
  <c r="R254" i="87"/>
  <c r="N272" i="87"/>
  <c r="R15" i="8" s="1"/>
  <c r="M254" i="87"/>
  <c r="E73" i="106" l="1"/>
  <c r="G73" i="106" s="1"/>
  <c r="J73" i="106" s="1"/>
  <c r="E73" i="107" s="1"/>
  <c r="G73" i="107" s="1"/>
  <c r="J73" i="107" s="1"/>
  <c r="P254" i="87"/>
  <c r="M254" i="8"/>
  <c r="M270" i="8" s="1"/>
  <c r="F271" i="8" s="1"/>
  <c r="F274" i="8" s="1"/>
  <c r="F276" i="8" s="1"/>
  <c r="X15" i="8"/>
  <c r="R36" i="8"/>
  <c r="N278" i="87"/>
  <c r="P254" i="8"/>
  <c r="M273" i="8" l="1"/>
  <c r="M275" i="8" s="1"/>
  <c r="M278" i="8" s="1"/>
  <c r="N281" i="87"/>
  <c r="N280" i="87"/>
  <c r="X36" i="8"/>
  <c r="Z15" i="8"/>
  <c r="C271" i="8" l="1"/>
  <c r="C274" i="8" s="1"/>
  <c r="Z36" i="8"/>
  <c r="AC15" i="8"/>
</calcChain>
</file>

<file path=xl/sharedStrings.xml><?xml version="1.0" encoding="utf-8"?>
<sst xmlns="http://schemas.openxmlformats.org/spreadsheetml/2006/main" count="39639" uniqueCount="1448">
  <si>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</si>
  <si>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</si>
  <si>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</si>
  <si>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</si>
  <si>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</si>
  <si>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</si>
  <si>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</si>
  <si>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</si>
  <si>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</si>
  <si>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</si>
  <si>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</si>
  <si>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</si>
  <si>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</si>
  <si>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</si>
  <si>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</si>
  <si>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</si>
  <si>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</si>
  <si>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</si>
  <si>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</si>
  <si>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</si>
  <si>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</si>
  <si>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</si>
  <si>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</si>
  <si>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</si>
  <si>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</si>
  <si>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</si>
  <si>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</si>
  <si>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</si>
  <si>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</si>
  <si>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</si>
  <si>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</si>
  <si>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</si>
  <si>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</si>
  <si>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</si>
  <si>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</si>
  <si>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</si>
  <si>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</si>
  <si>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</si>
  <si>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</si>
  <si>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</si>
  <si>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</si>
  <si>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</si>
  <si>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</si>
  <si>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</si>
  <si>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</si>
  <si>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</si>
  <si>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</si>
  <si>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</si>
  <si>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</si>
  <si>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</si>
  <si>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</si>
  <si>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</si>
  <si>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</si>
  <si>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</si>
  <si>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</si>
  <si>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</si>
  <si>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</si>
  <si>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</si>
  <si>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</si>
  <si>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</si>
  <si>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</si>
  <si>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</si>
  <si>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</si>
  <si>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</si>
  <si>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</si>
  <si>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</si>
  <si>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</si>
  <si>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</si>
  <si>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</si>
  <si>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</si>
  <si>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</si>
  <si>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</si>
  <si>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</si>
  <si>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</si>
  <si>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</si>
  <si>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</si>
  <si>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</si>
  <si>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</si>
  <si>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</si>
  <si>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</si>
  <si>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</si>
  <si>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</si>
  <si>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</si>
  <si>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</si>
  <si>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</si>
  <si>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</si>
  <si>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</si>
  <si>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</si>
  <si>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</si>
  <si>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</si>
  <si>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</si>
  <si>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</si>
  <si>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</si>
  <si>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</si>
  <si>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</si>
  <si>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</si>
  <si>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</si>
  <si>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</si>
  <si>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</si>
  <si>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</si>
  <si>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</si>
  <si>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</si>
  <si>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</si>
  <si>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</si>
  <si>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</si>
  <si>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</si>
  <si>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</si>
  <si>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</si>
  <si>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</si>
  <si>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</si>
  <si>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</si>
  <si>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</si>
  <si>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</si>
  <si>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</si>
  <si>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</si>
  <si>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</si>
  <si>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</si>
  <si>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</si>
  <si>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</si>
  <si>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</si>
  <si>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</si>
  <si>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</si>
  <si>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</si>
  <si>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</si>
  <si>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</si>
  <si>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</si>
  <si>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</si>
  <si>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</si>
  <si>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</si>
  <si>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</si>
  <si>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</si>
  <si>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</si>
  <si>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</si>
  <si>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</si>
  <si>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</si>
  <si>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</si>
  <si>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</si>
  <si>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</si>
  <si>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</si>
  <si>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</si>
  <si>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</si>
  <si>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</si>
  <si>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</si>
  <si>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</si>
  <si>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</si>
  <si>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</si>
  <si>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</si>
  <si>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</si>
  <si>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</si>
  <si>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</si>
  <si>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</si>
  <si>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</si>
  <si>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</si>
  <si>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</si>
  <si>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</si>
  <si>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</si>
  <si>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</si>
  <si>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</si>
  <si>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</si>
  <si>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</si>
  <si>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</si>
  <si>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</si>
  <si>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</si>
  <si>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</si>
  <si>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</si>
  <si>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</si>
  <si>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</si>
  <si>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</si>
  <si>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</si>
  <si>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</si>
  <si>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</si>
  <si>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</si>
  <si>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</si>
  <si>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</si>
  <si>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</si>
  <si>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</si>
  <si>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</si>
  <si>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</si>
  <si>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</si>
  <si>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</si>
  <si>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</si>
  <si>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</si>
  <si>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</si>
  <si>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</si>
  <si>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</si>
  <si>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</si>
  <si>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</si>
  <si>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</si>
  <si>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</si>
  <si>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</si>
  <si>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</si>
  <si>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</si>
  <si>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</si>
  <si>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</si>
  <si>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</si>
  <si>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</si>
  <si>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</si>
  <si>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</si>
  <si>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</si>
  <si>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</si>
  <si>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</si>
  <si>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</si>
  <si>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</si>
  <si>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</si>
  <si>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</si>
  <si>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</si>
  <si>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</si>
  <si>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</si>
  <si>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</si>
  <si>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</si>
  <si>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</si>
  <si>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</si>
  <si>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</si>
  <si>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</si>
  <si>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</si>
  <si>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</si>
  <si>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</si>
  <si>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</si>
  <si>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</si>
  <si>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</si>
  <si>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</si>
  <si>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</si>
  <si>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</si>
  <si>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</si>
  <si>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</si>
  <si>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</si>
  <si>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</si>
  <si>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</si>
  <si>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</si>
  <si>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</si>
  <si>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</si>
  <si>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</si>
  <si>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</si>
  <si>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</si>
  <si>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</si>
  <si>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</si>
  <si>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</si>
  <si>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</si>
  <si>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</si>
  <si>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</si>
  <si>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</si>
  <si>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</si>
  <si>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</si>
  <si>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</si>
  <si>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</si>
  <si>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</si>
  <si>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</si>
  <si>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</si>
  <si>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</si>
  <si>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</si>
  <si>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</si>
  <si>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</si>
  <si>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</si>
  <si>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</si>
  <si>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</si>
  <si>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</si>
  <si>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</si>
  <si>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</si>
  <si>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</si>
  <si>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</si>
  <si>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</si>
  <si>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</si>
  <si>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</si>
  <si>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</si>
  <si>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</si>
  <si>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</si>
  <si>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</si>
  <si>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</si>
  <si>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</si>
  <si>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</si>
  <si>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</si>
  <si>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</si>
  <si>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</si>
  <si>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</si>
  <si>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</si>
  <si>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</si>
  <si>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</si>
  <si>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</si>
  <si>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</si>
  <si>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</si>
  <si>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</si>
  <si>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</si>
  <si>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</si>
  <si>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</si>
  <si>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</si>
  <si>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</si>
  <si>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</si>
  <si>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</si>
  <si>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</si>
  <si>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</si>
  <si>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</si>
  <si>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</si>
  <si>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</si>
  <si>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</si>
  <si>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</si>
  <si>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</si>
  <si>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</si>
  <si>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</si>
  <si>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</si>
  <si>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</si>
  <si>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</si>
  <si>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</si>
  <si>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</si>
  <si>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</si>
  <si>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</si>
  <si>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</si>
  <si>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</si>
  <si>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</si>
  <si>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</si>
  <si>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</si>
  <si>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</si>
  <si>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</si>
  <si>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</si>
  <si>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</si>
  <si>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</si>
  <si>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</si>
  <si>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</si>
  <si>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</si>
  <si>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</si>
  <si>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</si>
  <si>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</si>
  <si>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</si>
  <si>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</si>
  <si>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</si>
  <si>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</si>
  <si>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</si>
  <si>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</si>
  <si>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</si>
  <si>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</si>
  <si>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</si>
  <si>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</si>
  <si>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</si>
  <si>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</si>
  <si>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</si>
  <si>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</si>
  <si>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</si>
  <si>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</si>
  <si>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</si>
  <si>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</si>
  <si>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</si>
  <si>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</si>
  <si>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</si>
  <si>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</si>
  <si>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</si>
  <si>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</si>
  <si>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</si>
  <si>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</si>
  <si>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</si>
  <si>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</si>
  <si>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</si>
  <si>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</si>
  <si>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</si>
  <si>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</si>
  <si>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</si>
  <si>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</si>
  <si>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</si>
  <si>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</si>
  <si>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</si>
  <si>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</si>
  <si>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</si>
  <si>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</si>
  <si>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</si>
  <si>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</si>
  <si>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</si>
  <si>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</si>
  <si>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</si>
  <si>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</si>
  <si>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</si>
  <si>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</si>
  <si>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</si>
  <si>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</si>
  <si>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</si>
  <si>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</si>
  <si>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</si>
  <si>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</si>
  <si>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</si>
  <si>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</si>
  <si>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</si>
  <si>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</si>
  <si>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</si>
  <si>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</si>
  <si>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</si>
  <si>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</si>
  <si>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</si>
  <si>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</si>
  <si>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</si>
  <si>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</si>
  <si>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</si>
  <si>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</si>
  <si>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</si>
  <si>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</si>
  <si>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</si>
  <si>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</si>
  <si>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</si>
  <si>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</si>
  <si>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</si>
  <si>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</si>
  <si>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</si>
  <si>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</si>
  <si>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</si>
  <si>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</si>
  <si>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</si>
  <si>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</si>
  <si>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</si>
  <si>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</si>
  <si>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</si>
  <si>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</si>
  <si>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</si>
  <si>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</si>
  <si>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</si>
  <si>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</si>
  <si>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</si>
  <si>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</si>
  <si>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</si>
  <si>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</si>
  <si>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</si>
  <si>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</si>
  <si>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</si>
  <si>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</si>
  <si>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</si>
  <si>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</si>
  <si>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</si>
  <si>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</si>
  <si>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</si>
  <si>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</si>
  <si>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</si>
  <si>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</si>
  <si>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</si>
  <si>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</si>
  <si>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</si>
  <si>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</si>
  <si>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</si>
  <si>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</si>
  <si>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</si>
  <si>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</si>
  <si>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</si>
  <si>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</si>
  <si>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</si>
  <si>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</si>
  <si>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</si>
  <si>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</si>
  <si>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</si>
  <si>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</si>
  <si>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</si>
  <si>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</si>
  <si>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</si>
  <si>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</si>
  <si>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</si>
  <si>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</si>
  <si>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</si>
  <si>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</si>
  <si>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</si>
  <si>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</si>
  <si>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</si>
  <si>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</si>
  <si>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</si>
  <si>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</si>
  <si>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</si>
  <si>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</si>
  <si>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</si>
  <si>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</si>
  <si>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</si>
  <si>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</si>
  <si>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</si>
  <si>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</si>
  <si>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</si>
  <si>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</si>
  <si>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</si>
  <si>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</si>
  <si>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</si>
  <si>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</si>
  <si>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</si>
  <si>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</si>
  <si>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</si>
  <si>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</si>
  <si>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</si>
  <si>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</si>
  <si>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</si>
  <si>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</si>
  <si>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</si>
  <si>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</si>
  <si>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</si>
  <si>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</si>
  <si>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</si>
  <si>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</si>
  <si>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</si>
  <si>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</si>
  <si>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</si>
  <si>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</si>
  <si>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</si>
  <si>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</si>
  <si>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</si>
  <si>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</si>
  <si>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</si>
  <si>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</si>
  <si>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</si>
  <si>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</si>
  <si>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</si>
  <si>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</si>
  <si>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</si>
  <si>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</si>
  <si>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</si>
  <si>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</si>
  <si>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</si>
  <si>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</si>
  <si>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</si>
  <si>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</si>
  <si>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</si>
  <si>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</si>
  <si>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</si>
  <si>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</si>
  <si>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</si>
  <si>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</si>
  <si>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</si>
  <si>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</si>
  <si>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</si>
  <si>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</si>
  <si>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</si>
  <si>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</si>
  <si>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</si>
  <si>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</si>
  <si>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</si>
  <si>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</si>
  <si>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</si>
  <si>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</si>
  <si>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</si>
  <si>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</si>
  <si>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</si>
  <si>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</si>
  <si>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</si>
  <si>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</si>
  <si>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</si>
  <si>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</si>
  <si>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</si>
  <si>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</si>
  <si>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</si>
  <si>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</si>
  <si>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</si>
  <si>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</si>
  <si>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</si>
  <si>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</si>
  <si>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</si>
  <si>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</si>
  <si>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</si>
  <si>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</si>
  <si>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</si>
  <si>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</si>
  <si>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</si>
  <si>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</si>
  <si>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</si>
  <si>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</si>
  <si>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</si>
  <si>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</si>
  <si>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</si>
  <si>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</si>
  <si>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</si>
  <si>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</si>
  <si>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</si>
  <si>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</si>
  <si>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</si>
  <si>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</si>
  <si>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</si>
  <si>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</si>
  <si>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</si>
  <si>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</si>
  <si>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</si>
  <si>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</si>
  <si>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</si>
  <si>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</si>
  <si>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</si>
  <si>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</si>
  <si>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</si>
  <si>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</si>
  <si>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</si>
  <si>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</si>
  <si>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</si>
  <si>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</si>
  <si>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</si>
  <si>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</si>
  <si>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</si>
  <si>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</si>
  <si>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</si>
  <si>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</si>
  <si>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</si>
  <si>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</si>
  <si>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</si>
  <si>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</si>
  <si>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</si>
  <si>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</si>
  <si>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</si>
  <si>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</si>
  <si>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</si>
  <si>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</si>
  <si>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</si>
  <si>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</si>
  <si>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</si>
  <si>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</si>
  <si>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</si>
  <si>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</si>
  <si>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</si>
  <si>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</si>
  <si>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</si>
  <si>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</si>
  <si>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</si>
  <si>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</si>
  <si>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</si>
  <si>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</si>
  <si>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</si>
  <si>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</si>
  <si>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</si>
  <si>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</si>
  <si>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</si>
  <si>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</si>
  <si>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</si>
  <si>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</si>
  <si>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</si>
  <si>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</si>
  <si>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</si>
  <si>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</si>
  <si>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</si>
  <si>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</si>
  <si>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</si>
  <si>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</si>
  <si>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</si>
  <si>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</si>
  <si>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</si>
  <si>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</si>
  <si>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</si>
  <si>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</si>
  <si>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</si>
  <si>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</si>
  <si>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</si>
  <si>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</si>
  <si>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</si>
  <si>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</si>
  <si>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</si>
  <si>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</si>
  <si>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</si>
  <si>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</si>
  <si>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</si>
  <si>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</si>
  <si>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</si>
  <si>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</si>
  <si>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</si>
  <si>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</si>
  <si>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</si>
  <si>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</si>
  <si>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</si>
  <si>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</si>
  <si>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</si>
  <si>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</si>
  <si>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</si>
  <si>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</si>
  <si>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</si>
  <si>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</si>
  <si>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</si>
  <si>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</si>
  <si>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</si>
  <si>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</si>
  <si>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</si>
  <si>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</si>
  <si>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</si>
  <si>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</si>
  <si>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</si>
  <si>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</si>
  <si>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</si>
  <si>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</si>
  <si>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</si>
  <si>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</si>
  <si>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</si>
  <si>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</si>
  <si>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</si>
  <si>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</si>
  <si>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</si>
  <si>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</si>
  <si>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</si>
  <si>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</si>
  <si>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</si>
  <si>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</si>
  <si>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</si>
  <si>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</si>
  <si>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</si>
  <si>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</si>
  <si>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</si>
  <si>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</si>
  <si>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</si>
  <si>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</si>
  <si>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</si>
  <si>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</si>
  <si>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</si>
  <si>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</si>
  <si>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</si>
  <si>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</si>
  <si>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</si>
  <si>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</si>
  <si>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</si>
  <si>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</si>
  <si>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</si>
  <si>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</si>
  <si>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</si>
  <si>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</si>
  <si>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</si>
  <si>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</si>
  <si>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</si>
  <si>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</si>
  <si>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</si>
  <si>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</si>
  <si>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</si>
  <si>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</si>
  <si>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</si>
  <si>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</si>
  <si>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</si>
  <si>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</si>
  <si>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</si>
  <si>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</si>
  <si>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</si>
  <si>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</si>
  <si>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</si>
  <si>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</si>
  <si>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</si>
  <si>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</si>
  <si>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</si>
  <si>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</si>
  <si>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</si>
  <si>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</si>
  <si>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</si>
  <si>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</si>
  <si>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</si>
  <si>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</si>
  <si>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</si>
  <si>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</si>
  <si>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</si>
  <si>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</si>
  <si>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</si>
  <si>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</si>
  <si>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</si>
  <si>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</si>
  <si>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</si>
  <si>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</si>
  <si>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</si>
  <si>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</si>
  <si>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</si>
  <si>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</si>
  <si>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</si>
  <si>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</si>
  <si>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</si>
  <si>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</si>
  <si>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</si>
  <si>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</si>
  <si>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</si>
  <si>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</si>
  <si>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</si>
  <si>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</si>
  <si>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</si>
  <si>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</si>
  <si>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</si>
  <si>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</si>
  <si>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</si>
  <si>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</si>
  <si>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</si>
  <si>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</si>
  <si>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</si>
  <si>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</si>
  <si>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</si>
  <si>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</si>
  <si>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</si>
  <si>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</si>
  <si>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</si>
  <si>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</si>
  <si>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</si>
  <si>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</si>
  <si>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</si>
  <si>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</si>
  <si>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</si>
  <si>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</si>
  <si>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</si>
  <si>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</si>
  <si>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</si>
  <si>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</si>
  <si>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</si>
  <si>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</si>
  <si>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</si>
  <si>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</si>
  <si>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</si>
  <si>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</si>
  <si>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</si>
  <si>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</si>
  <si>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</si>
  <si>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</si>
  <si>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</si>
  <si>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</si>
  <si>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</si>
  <si>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</si>
  <si>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</si>
  <si>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</si>
  <si>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</si>
  <si>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</si>
  <si>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</si>
  <si>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</si>
  <si>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</si>
  <si>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</si>
  <si>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</si>
  <si>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</si>
  <si>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</si>
  <si>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</si>
  <si>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</si>
  <si>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</si>
  <si>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</si>
  <si>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</si>
  <si>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</si>
  <si>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</si>
  <si>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</si>
  <si>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</si>
  <si>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</si>
  <si>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</si>
  <si>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</si>
  <si>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</si>
  <si>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</si>
  <si>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</si>
  <si>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</si>
  <si>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</si>
  <si>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</si>
  <si>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</si>
  <si>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</si>
  <si>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</si>
  <si>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</si>
  <si>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</si>
  <si>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</si>
  <si>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</si>
  <si>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</si>
  <si>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</si>
  <si>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</si>
  <si>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</si>
  <si>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</si>
  <si>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</si>
  <si>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</si>
  <si>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</si>
  <si>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</si>
  <si>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</si>
  <si>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</si>
  <si>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</si>
  <si>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</si>
  <si>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</si>
  <si>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</si>
  <si>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</si>
  <si>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</si>
  <si>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</si>
  <si>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</si>
  <si>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</si>
  <si>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</si>
  <si>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</si>
  <si>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</si>
  <si>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</si>
  <si>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</si>
  <si>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</si>
  <si>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</si>
  <si>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</si>
  <si>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</si>
  <si>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</si>
  <si>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</si>
  <si>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</si>
  <si>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</si>
  <si>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</si>
  <si>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</si>
  <si>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</si>
  <si>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</si>
  <si>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</si>
  <si>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</si>
  <si>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</si>
  <si>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</si>
  <si>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</si>
  <si>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</si>
  <si>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</si>
  <si>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</si>
  <si>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</si>
  <si>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</si>
  <si>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</si>
  <si>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</si>
  <si>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</si>
  <si>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</si>
  <si>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</si>
  <si>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</si>
  <si>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</si>
  <si>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</si>
  <si>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</si>
  <si>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</si>
  <si>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</si>
  <si>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</si>
  <si>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</si>
  <si>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</si>
  <si>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</si>
  <si>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</si>
  <si>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</si>
  <si>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</si>
  <si>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</si>
  <si>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</si>
  <si>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</si>
  <si>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</si>
  <si>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</si>
  <si>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</si>
  <si>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</si>
  <si>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</si>
  <si>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</si>
  <si>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</si>
  <si>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</si>
  <si>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</si>
  <si>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</si>
  <si>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</si>
  <si>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</si>
  <si>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</si>
  <si>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</si>
  <si>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</si>
  <si>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</si>
  <si>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</si>
  <si>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</si>
  <si>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</si>
  <si>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</si>
  <si>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</si>
  <si>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</si>
  <si>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</si>
  <si>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</si>
  <si>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</si>
  <si>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</si>
  <si>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</si>
  <si>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</si>
  <si>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</si>
  <si>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</si>
  <si>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</si>
  <si>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</si>
  <si>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</si>
  <si>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</si>
  <si>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</si>
  <si>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</si>
  <si>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</si>
  <si>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</si>
  <si>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</si>
  <si>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</si>
  <si>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</si>
  <si>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</si>
  <si>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</si>
  <si>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</si>
  <si>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</si>
  <si>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</si>
  <si>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</si>
  <si>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</si>
  <si>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</si>
  <si>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</si>
  <si>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</si>
  <si>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</si>
  <si>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</si>
  <si>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</si>
  <si>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</si>
  <si>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</si>
  <si>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</si>
  <si>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</si>
  <si>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</si>
  <si>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</si>
  <si>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</si>
  <si>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</si>
  <si>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</si>
  <si>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</si>
  <si>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</si>
  <si>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</si>
  <si>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</si>
  <si>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</si>
  <si>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</si>
  <si>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</si>
  <si>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</si>
  <si>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</si>
  <si>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</si>
  <si>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</si>
  <si>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</si>
  <si>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</si>
  <si>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</si>
  <si>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</si>
  <si>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</si>
  <si>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</si>
  <si>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</si>
  <si>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</si>
  <si>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</si>
  <si>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</si>
  <si>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</si>
  <si>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</si>
  <si>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</si>
  <si>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</si>
  <si>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</si>
  <si>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</si>
  <si>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</si>
  <si>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</si>
  <si>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</si>
  <si>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</si>
  <si>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</si>
  <si>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</si>
  <si>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</si>
  <si>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</si>
  <si>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</si>
  <si>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</si>
  <si>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</si>
  <si>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</si>
  <si>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</si>
  <si>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</si>
  <si>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</si>
  <si>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</si>
  <si>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</si>
  <si>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</si>
  <si>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</si>
  <si>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</si>
  <si>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</si>
  <si>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</si>
  <si>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</si>
  <si>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</si>
  <si>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</si>
  <si>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</si>
  <si>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</si>
  <si>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</si>
  <si>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</si>
  <si>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</si>
  <si>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</si>
  <si>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</si>
  <si>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</si>
  <si>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</si>
  <si>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</si>
  <si>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</si>
  <si>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</si>
  <si>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</si>
  <si>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</si>
  <si>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</si>
  <si>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</si>
  <si>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</si>
  <si>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</si>
  <si>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</si>
  <si>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</si>
  <si>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</si>
  <si>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</si>
  <si>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</si>
  <si>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</si>
  <si>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</si>
  <si>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</si>
  <si>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</si>
  <si>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</si>
  <si>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</si>
  <si>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</si>
  <si>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</si>
  <si>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</si>
  <si>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</si>
  <si>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</si>
  <si>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</si>
  <si>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</si>
  <si>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</si>
  <si>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</si>
  <si>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</si>
  <si>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</si>
  <si>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</si>
  <si>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</si>
  <si>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</si>
  <si>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</si>
  <si>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</si>
  <si>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</si>
  <si>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</si>
  <si>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</si>
  <si>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</si>
  <si>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</si>
  <si>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</si>
  <si>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</si>
  <si>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</si>
  <si>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</si>
  <si>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</si>
  <si>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</si>
  <si>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</si>
  <si>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</si>
  <si>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</si>
  <si>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</si>
  <si>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</si>
  <si>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</si>
  <si>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</si>
  <si>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</si>
  <si>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</si>
  <si>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</si>
  <si>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</si>
  <si>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</si>
  <si>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</si>
  <si>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</si>
  <si>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</si>
  <si>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</si>
  <si>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</si>
  <si>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</si>
  <si>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</si>
  <si>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</si>
  <si>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</si>
  <si>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</si>
  <si>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</si>
  <si>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</si>
  <si>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</si>
  <si>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</si>
  <si>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</si>
  <si>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</si>
  <si>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</si>
  <si>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</si>
  <si>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</si>
  <si>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</si>
  <si>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</si>
  <si>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</si>
  <si>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</si>
  <si>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</si>
  <si>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</si>
  <si>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</si>
  <si>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</si>
  <si>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</si>
  <si>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</si>
  <si>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</si>
  <si>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</si>
  <si>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</si>
  <si>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</si>
  <si>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</si>
  <si>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</si>
  <si>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</si>
  <si>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</si>
  <si>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</si>
  <si>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</si>
  <si>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</si>
  <si>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</si>
  <si>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</si>
  <si>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</si>
  <si>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</si>
  <si>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</si>
  <si>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</si>
  <si>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</si>
  <si>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</si>
  <si>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</si>
  <si>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</si>
  <si>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</si>
  <si>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</si>
  <si>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</si>
  <si>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</si>
  <si>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</si>
  <si>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</si>
  <si>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</si>
  <si>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</si>
  <si>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</si>
  <si>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</si>
  <si>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</si>
  <si>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</si>
  <si>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</si>
  <si>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</si>
  <si>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</si>
  <si>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</si>
  <si>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</si>
  <si>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</si>
  <si>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</si>
  <si>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</si>
  <si>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</si>
  <si>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</si>
  <si>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</si>
  <si>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</si>
  <si>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</si>
  <si>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</si>
  <si>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</si>
  <si>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</si>
  <si>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</si>
  <si>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</si>
  <si>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</si>
  <si>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</si>
  <si>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</si>
  <si>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</si>
  <si>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</si>
  <si>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</si>
  <si>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</si>
  <si>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</si>
  <si>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</si>
  <si>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</si>
  <si>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</si>
  <si>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</si>
  <si>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</si>
  <si>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</si>
  <si>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</si>
  <si>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</si>
  <si>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</si>
  <si>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</si>
  <si>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</si>
  <si>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</si>
  <si>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</si>
  <si>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</si>
  <si>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</si>
  <si>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</si>
  <si>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</si>
  <si>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</si>
  <si>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</si>
  <si>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</si>
  <si>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</si>
  <si>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</si>
  <si>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</si>
  <si>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</si>
  <si>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</si>
  <si>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</si>
  <si>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</si>
  <si>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</si>
  <si>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</si>
  <si>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</si>
  <si>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</si>
  <si>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</si>
  <si>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</si>
  <si>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</si>
  <si>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</si>
  <si>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</si>
  <si>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</si>
  <si>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</si>
  <si>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</si>
  <si>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</si>
  <si>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</si>
  <si>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</si>
  <si>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</si>
  <si>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</si>
  <si>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</si>
  <si>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</si>
  <si>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</si>
  <si>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</si>
  <si>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</si>
  <si>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</si>
  <si>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</si>
  <si>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</si>
  <si>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</si>
  <si>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</si>
  <si>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</si>
  <si>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</si>
  <si>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</si>
  <si>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</si>
  <si>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</si>
  <si>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</si>
  <si>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</si>
  <si>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</si>
  <si>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</si>
  <si>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</si>
  <si>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</si>
  <si>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</si>
  <si>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</si>
  <si>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</si>
  <si>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</si>
  <si>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</si>
  <si>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</si>
  <si>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</si>
  <si>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</si>
  <si>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</si>
  <si>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</si>
  <si>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</si>
  <si>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</si>
  <si>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</si>
  <si>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</si>
  <si>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</si>
  <si>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</si>
  <si>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</si>
  <si>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</si>
  <si>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</si>
  <si>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</si>
  <si>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</si>
  <si>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</si>
  <si>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</si>
  <si>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</si>
  <si>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</si>
  <si>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</si>
  <si>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</si>
  <si>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</si>
  <si>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</si>
  <si>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</si>
  <si>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</si>
  <si>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</si>
  <si>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</si>
  <si>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</si>
  <si>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</si>
  <si>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</si>
  <si>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</si>
  <si>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</si>
  <si>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</si>
  <si>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</si>
  <si>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</si>
  <si>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</si>
  <si>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</si>
  <si>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</si>
  <si>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</si>
  <si>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</si>
  <si>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</si>
  <si>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</si>
  <si>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</si>
  <si>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</si>
  <si>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</si>
  <si>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</si>
  <si>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</si>
  <si>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</si>
  <si>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</si>
  <si>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</si>
  <si>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</si>
  <si>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</si>
  <si>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</si>
  <si>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</si>
  <si>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</si>
  <si>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</si>
  <si>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</si>
  <si>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</si>
  <si>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</si>
  <si>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</si>
  <si>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</si>
  <si>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</si>
  <si>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</si>
  <si>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</si>
  <si>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</si>
  <si>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</si>
  <si>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</si>
  <si>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</si>
  <si>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</si>
  <si>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</si>
  <si>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</si>
  <si>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</si>
  <si>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</si>
  <si>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</si>
  <si>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</si>
  <si>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</si>
  <si>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</si>
  <si>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</si>
  <si>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</si>
  <si>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</si>
  <si>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</si>
  <si>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</si>
  <si>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</si>
  <si>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</si>
  <si>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</si>
  <si>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</si>
  <si>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</si>
  <si>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</si>
  <si>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</si>
  <si>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</si>
  <si>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</si>
  <si>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</si>
  <si>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</si>
  <si>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</si>
  <si>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</si>
  <si>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</si>
  <si>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</si>
  <si>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</si>
  <si>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</si>
  <si>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</si>
  <si>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</si>
  <si>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</si>
  <si>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</si>
  <si>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</si>
  <si>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</si>
  <si>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</si>
  <si>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</si>
  <si>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</si>
  <si>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</si>
  <si>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</si>
  <si>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</si>
  <si>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</si>
  <si>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</si>
  <si>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</si>
  <si>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</si>
  <si>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</si>
  <si>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</si>
  <si>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</si>
  <si>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</si>
  <si>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</si>
  <si>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</si>
  <si>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</si>
  <si>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</si>
  <si>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</si>
  <si>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</si>
  <si>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</si>
  <si>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</si>
  <si>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</si>
  <si>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</si>
  <si>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</si>
  <si>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</si>
  <si>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</si>
  <si>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</si>
  <si>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</si>
  <si>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</si>
  <si>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</si>
  <si>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</si>
  <si>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</si>
  <si>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</si>
  <si>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</si>
  <si>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</si>
  <si>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</si>
  <si>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</si>
  <si>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</si>
  <si>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</si>
  <si>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</si>
  <si>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</si>
  <si>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</si>
  <si>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</si>
  <si>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</si>
  <si>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</si>
  <si>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</si>
  <si>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</si>
  <si>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</si>
  <si>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</si>
  <si>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</si>
  <si>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</si>
  <si>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</si>
  <si>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</si>
  <si>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</si>
  <si>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</si>
  <si>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</si>
  <si>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</si>
  <si>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</si>
  <si>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</si>
  <si>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</si>
  <si>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</si>
  <si>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</si>
  <si>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</si>
  <si>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</si>
  <si>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</si>
  <si>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</si>
  <si>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10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</si>
  <si>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</si>
  <si>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</si>
  <si>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</si>
  <si>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</si>
  <si>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</si>
  <si>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</si>
  <si>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</si>
  <si>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</si>
  <si>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บูธ  ลำพยา 3 เก่า วันที่ 1-31 กรกฎาคม  2568</t>
  </si>
  <si>
    <t>สรุปยอดขาย บูธ  ลำพยา 3 เก่า วันที่ 1-31 กรกฎาคม  2568</t>
  </si>
  <si>
    <t xml:space="preserve"> อังคาร</t>
  </si>
  <si>
    <t xml:space="preserve"> พุธ</t>
  </si>
  <si>
    <t xml:space="preserve"> พฤหัสบดี</t>
  </si>
  <si>
    <t xml:space="preserve"> ศุกร์</t>
  </si>
  <si>
    <t xml:space="preserve"> เสาร์</t>
  </si>
  <si>
    <t xml:space="preserve"> อาทิตย์</t>
  </si>
  <si>
    <t xml:space="preserve"> จันทร์</t>
  </si>
  <si>
    <t>มาม่อนคัฟ รวมรส  ( 6 ชิ้น )</t>
  </si>
  <si>
    <t>แซนวิชปูอัดไข่กุ้ง 120 กรัม</t>
  </si>
  <si>
    <t>มินิบันไก่หยอง 6 ลูก</t>
  </si>
  <si>
    <t>มินิบันฝอยทองน้ำสลัด 75 กรัม</t>
  </si>
  <si>
    <t>ชินฟ่อนเค้กสอดไส้ช็อกโกแลต 90 กรัม</t>
  </si>
  <si>
    <t>ชินฟ่อนเค้กสอดไส้สตรอว์เบอร์รี่ 90 กรัม</t>
  </si>
  <si>
    <t>ชินฟ่อนเค้กสอดไส้บลูเบอร์รี่ 90 กรัม</t>
  </si>
  <si>
    <t>น้ำยาฉีดมด</t>
  </si>
  <si>
    <t>ครีมฮอร์ วนิลา เนยสด</t>
  </si>
  <si>
    <t>ระบาย</t>
  </si>
  <si>
    <t>บราวนี่ช็อกโกแลตดูไบ 80 กรัม</t>
  </si>
  <si>
    <t>เค้กบ้าบิ่นมะพร้าวอ่อน 80 กรัม</t>
  </si>
  <si>
    <t>แถม</t>
  </si>
  <si>
    <t>เค้กกล้วยหอมเชดด้าซีส 55 กรัม</t>
  </si>
  <si>
    <t>ค่าหลอดไฟ</t>
  </si>
  <si>
    <t>หมี่กรอบโบราณ</t>
  </si>
  <si>
    <t>ชิฟฟอน 8 ชิ้น ขนุนล้วน</t>
  </si>
  <si>
    <t>ค่าไฟฟ้า</t>
  </si>
  <si>
    <t xml:space="preserve">โอนเกิน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</si>
</sst>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2" fontId="2" fillId="17" borderId="19" xfId="0" applyNumberFormat="1" applyFont="1" applyFill="1" applyBorder="1"/>
    <xf numFmtId="43" fontId="10" fillId="5" borderId="1" xfId="1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B263" sqref="B263:N263"/>
      <selection pane="bottomLeft" activeCell="B263" sqref="B263:N263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1410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B263" sqref="B263:N263"/>
      <selection pane="topRight" activeCell="B263" sqref="B263:N263"/>
      <selection pane="bottomLeft" activeCell="B263" sqref="B263:N263"/>
      <selection pane="bottomRight" activeCell="B263" sqref="B263:N263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1410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80"/>
  <sheetViews>
    <sheetView tabSelected="1" zoomScale="70" zoomScaleNormal="70" workbookViewId="0">
      <pane xSplit="10" ySplit="4" topLeftCell="K255" activePane="bottomRight" state="frozen"/>
      <selection activeCell="B263" sqref="B263:N263"/>
      <selection pane="topRight" activeCell="B263" sqref="B263:N263"/>
      <selection pane="bottomLeft" activeCell="B263" sqref="B263:N263"/>
      <selection pane="bottomRight" activeCell="S273" sqref="S273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1.625" style="2" customWidth="1"/>
    <col min="10" max="10" width="12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4" t="s">
        <v>1420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92"/>
      <c r="P2" s="68"/>
      <c r="Q2" s="124" t="s">
        <v>1421</v>
      </c>
      <c r="R2" s="124"/>
      <c r="S2" s="124"/>
      <c r="T2" s="124"/>
      <c r="U2" s="124"/>
      <c r="V2" s="124"/>
      <c r="W2" s="124"/>
      <c r="X2" s="124"/>
      <c r="Y2" s="124"/>
      <c r="Z2" s="124"/>
      <c r="AA2" s="94"/>
      <c r="AB2" s="94"/>
    </row>
    <row r="3" spans="1:29" s="5" customFormat="1" ht="24.6" customHeight="1" x14ac:dyDescent="0.55000000000000004">
      <c r="A3" s="130" t="s">
        <v>1</v>
      </c>
      <c r="B3" s="130" t="s">
        <v>1354</v>
      </c>
      <c r="C3" s="130" t="s">
        <v>2</v>
      </c>
      <c r="D3" s="130" t="s">
        <v>1355</v>
      </c>
      <c r="E3" s="130" t="s">
        <v>3</v>
      </c>
      <c r="F3" s="130" t="s">
        <v>4</v>
      </c>
      <c r="G3" s="130" t="s">
        <v>5</v>
      </c>
      <c r="H3" s="77" t="s">
        <v>6</v>
      </c>
      <c r="I3" s="131" t="s">
        <v>273</v>
      </c>
      <c r="J3" s="130" t="s">
        <v>7</v>
      </c>
      <c r="K3" s="167" t="s">
        <v>8</v>
      </c>
      <c r="L3" s="167"/>
      <c r="M3" s="167"/>
      <c r="N3" s="130" t="s">
        <v>9</v>
      </c>
      <c r="O3" s="168" t="s">
        <v>274</v>
      </c>
      <c r="P3" s="170" t="s">
        <v>275</v>
      </c>
      <c r="Q3" s="127" t="s">
        <v>214</v>
      </c>
      <c r="R3" s="127" t="s">
        <v>215</v>
      </c>
      <c r="S3" s="127" t="s">
        <v>10</v>
      </c>
      <c r="T3" s="127" t="s">
        <v>216</v>
      </c>
      <c r="U3" s="127" t="s">
        <v>217</v>
      </c>
      <c r="V3" s="125" t="s">
        <v>218</v>
      </c>
      <c r="W3" s="125" t="s">
        <v>219</v>
      </c>
      <c r="X3" s="125" t="s">
        <v>220</v>
      </c>
      <c r="Y3" s="127" t="s">
        <v>221</v>
      </c>
      <c r="Z3" s="128" t="s">
        <v>222</v>
      </c>
      <c r="AA3" s="163" t="s">
        <v>1361</v>
      </c>
      <c r="AB3" s="164" t="s">
        <v>1362</v>
      </c>
    </row>
    <row r="4" spans="1:29" s="5" customFormat="1" ht="24.6" customHeight="1" x14ac:dyDescent="0.55000000000000004">
      <c r="A4" s="130"/>
      <c r="B4" s="130"/>
      <c r="C4" s="130"/>
      <c r="D4" s="130"/>
      <c r="E4" s="130"/>
      <c r="F4" s="130"/>
      <c r="G4" s="130"/>
      <c r="H4" s="77" t="s">
        <v>11</v>
      </c>
      <c r="I4" s="132"/>
      <c r="J4" s="130"/>
      <c r="K4" s="63" t="s">
        <v>12</v>
      </c>
      <c r="L4" s="42" t="s">
        <v>13</v>
      </c>
      <c r="M4" s="63" t="s">
        <v>14</v>
      </c>
      <c r="N4" s="130"/>
      <c r="O4" s="169"/>
      <c r="P4" s="171"/>
      <c r="Q4" s="127"/>
      <c r="R4" s="127"/>
      <c r="S4" s="127"/>
      <c r="T4" s="127"/>
      <c r="U4" s="127"/>
      <c r="V4" s="126"/>
      <c r="W4" s="126"/>
      <c r="X4" s="126"/>
      <c r="Y4" s="127"/>
      <c r="Z4" s="129"/>
      <c r="AA4" s="163"/>
      <c r="AB4" s="165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16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70</v>
      </c>
      <c r="G5" s="43">
        <f t="shared" ref="G5:G85" si="0">+E5+F5</f>
        <v>86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1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3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82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4100</v>
      </c>
      <c r="N5" s="19"/>
      <c r="O5" s="122">
        <v>18.97</v>
      </c>
      <c r="P5" s="79">
        <f>+K5*O5</f>
        <v>1555.54</v>
      </c>
      <c r="Q5" s="45">
        <v>1</v>
      </c>
      <c r="R5" s="46">
        <f>+'1'!N272</f>
        <v>3025</v>
      </c>
      <c r="S5" s="46">
        <f>+'1'!N277</f>
        <v>205</v>
      </c>
      <c r="T5" s="46">
        <f>+'1'!N275</f>
        <v>0</v>
      </c>
      <c r="U5" s="67">
        <f>+'1'!N273</f>
        <v>15</v>
      </c>
      <c r="V5" s="46">
        <f>+'1'!N276</f>
        <v>0</v>
      </c>
      <c r="W5" s="46">
        <f>+'1'!N274</f>
        <v>1005</v>
      </c>
      <c r="X5" s="46">
        <f>+R5-S5-T5-U5-V5-W5</f>
        <v>1800</v>
      </c>
      <c r="Y5" s="46">
        <f>+'1'!N279</f>
        <v>1800</v>
      </c>
      <c r="Z5" s="47">
        <f>+Y5-X5</f>
        <v>0</v>
      </c>
      <c r="AA5" s="123" t="s">
        <v>1422</v>
      </c>
      <c r="AB5" s="47">
        <f>+W5+Y5</f>
        <v>2805</v>
      </c>
      <c r="AC5" s="58">
        <f>+W5+Y5+Z5</f>
        <v>2805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26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110</v>
      </c>
      <c r="G6" s="43">
        <f t="shared" si="0"/>
        <v>136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12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124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12400</v>
      </c>
      <c r="N6" s="19"/>
      <c r="O6" s="122">
        <v>36.43</v>
      </c>
      <c r="P6" s="79">
        <f t="shared" ref="P6:P70" si="2">+K6*O6</f>
        <v>4517.32</v>
      </c>
      <c r="Q6" s="45">
        <v>2</v>
      </c>
      <c r="R6" s="46">
        <f>+'2'!N271</f>
        <v>2020</v>
      </c>
      <c r="S6" s="46">
        <f>+'2'!N276</f>
        <v>55</v>
      </c>
      <c r="T6" s="46">
        <f>+'2'!N274</f>
        <v>0</v>
      </c>
      <c r="U6" s="67">
        <f>+'2'!N272</f>
        <v>15</v>
      </c>
      <c r="V6" s="46">
        <f>+'2'!N275</f>
        <v>0</v>
      </c>
      <c r="W6" s="46">
        <f>+'2'!N273</f>
        <v>150</v>
      </c>
      <c r="X6" s="46">
        <f>+R6-S6-T6-U6-V6-W6</f>
        <v>1800</v>
      </c>
      <c r="Y6" s="46">
        <f>+'2'!N278</f>
        <v>1800</v>
      </c>
      <c r="Z6" s="47">
        <f t="shared" ref="Z6:Z35" si="3">+Y6-X6</f>
        <v>0</v>
      </c>
      <c r="AA6" s="123" t="s">
        <v>1423</v>
      </c>
      <c r="AB6" s="47">
        <f t="shared" ref="AB6:AB35" si="4">+W6+Y6</f>
        <v>1950</v>
      </c>
      <c r="AC6" s="58">
        <f t="shared" ref="AC6:AC35" si="5">+W6+Y6+Z6</f>
        <v>1950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+'3'!N269</f>
        <v>3895</v>
      </c>
      <c r="S7" s="46">
        <f>+'3'!N274</f>
        <v>1400</v>
      </c>
      <c r="T7" s="46">
        <f>+'3'!N272</f>
        <v>0</v>
      </c>
      <c r="U7" s="46">
        <f>+'3'!N270</f>
        <v>15</v>
      </c>
      <c r="V7" s="46">
        <f>+'3'!N273</f>
        <v>0</v>
      </c>
      <c r="W7" s="46">
        <f>+'3'!N271</f>
        <v>800</v>
      </c>
      <c r="X7" s="46">
        <f>+R7-S7-T7-U7-V7-W7</f>
        <v>1680</v>
      </c>
      <c r="Y7" s="46">
        <f>+'3'!N276</f>
        <v>1680</v>
      </c>
      <c r="Z7" s="47">
        <f>+Y7-X7</f>
        <v>0</v>
      </c>
      <c r="AA7" s="123" t="s">
        <v>1424</v>
      </c>
      <c r="AB7" s="47">
        <f>+W7+Y7</f>
        <v>2480</v>
      </c>
      <c r="AC7" s="58">
        <f t="shared" si="5"/>
        <v>2480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+'4'!N272</f>
        <v>4400</v>
      </c>
      <c r="S8" s="46">
        <f>+'4'!N277</f>
        <v>50</v>
      </c>
      <c r="T8" s="46">
        <f>+'4'!N275</f>
        <v>0</v>
      </c>
      <c r="U8" s="46">
        <f>+'4'!N273</f>
        <v>15</v>
      </c>
      <c r="V8" s="46">
        <f>+'4'!N276</f>
        <v>0</v>
      </c>
      <c r="W8" s="46">
        <f>+'4'!N274</f>
        <v>1690</v>
      </c>
      <c r="X8" s="46">
        <f t="shared" ref="X8" si="6">+R8-S8-T8-U8-V8-W8</f>
        <v>2645</v>
      </c>
      <c r="Y8" s="46">
        <f>+'4'!N279</f>
        <v>2745</v>
      </c>
      <c r="Z8" s="47">
        <f t="shared" si="3"/>
        <v>100</v>
      </c>
      <c r="AA8" s="123" t="s">
        <v>1425</v>
      </c>
      <c r="AB8" s="47">
        <f t="shared" si="4"/>
        <v>4435</v>
      </c>
      <c r="AC8" s="58">
        <f t="shared" si="5"/>
        <v>4535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+'5'!N271</f>
        <v>4725</v>
      </c>
      <c r="S9" s="46">
        <f>+'5'!N276</f>
        <v>375</v>
      </c>
      <c r="T9" s="46">
        <f>+'5'!N274</f>
        <v>0</v>
      </c>
      <c r="U9" s="46">
        <f>+'5'!N272</f>
        <v>15</v>
      </c>
      <c r="V9" s="46">
        <f>+'5'!N275</f>
        <v>0</v>
      </c>
      <c r="W9" s="46">
        <f>+'5'!N273</f>
        <v>820</v>
      </c>
      <c r="X9" s="46">
        <f t="shared" ref="X9:X34" si="7">+R9-S9-T9-U9-V9-W9</f>
        <v>3515</v>
      </c>
      <c r="Y9" s="46">
        <f>+'5'!N278</f>
        <v>3515</v>
      </c>
      <c r="Z9" s="47">
        <f t="shared" si="3"/>
        <v>0</v>
      </c>
      <c r="AA9" s="98" t="s">
        <v>1426</v>
      </c>
      <c r="AB9" s="47">
        <f t="shared" si="4"/>
        <v>4335</v>
      </c>
      <c r="AC9" s="58">
        <f t="shared" si="5"/>
        <v>4335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+'6'!N271</f>
        <v>6290</v>
      </c>
      <c r="S10" s="46">
        <f>+'6'!N276</f>
        <v>50</v>
      </c>
      <c r="T10" s="46">
        <f>+'6'!N274</f>
        <v>0</v>
      </c>
      <c r="U10" s="46">
        <f>+'6'!N272</f>
        <v>15</v>
      </c>
      <c r="V10" s="46">
        <f>+'6'!N275</f>
        <v>0</v>
      </c>
      <c r="W10" s="46">
        <f>+'6'!N273</f>
        <v>1710</v>
      </c>
      <c r="X10" s="46">
        <f t="shared" si="7"/>
        <v>4515</v>
      </c>
      <c r="Y10" s="46">
        <f>+'6'!N278</f>
        <v>4515</v>
      </c>
      <c r="Z10" s="47">
        <f t="shared" si="3"/>
        <v>0</v>
      </c>
      <c r="AA10" s="98" t="s">
        <v>1427</v>
      </c>
      <c r="AB10" s="47">
        <f t="shared" si="4"/>
        <v>6225</v>
      </c>
      <c r="AC10" s="58">
        <f t="shared" si="5"/>
        <v>6225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10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68</v>
      </c>
      <c r="G11" s="43">
        <f t="shared" si="0"/>
        <v>78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1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77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3850</v>
      </c>
      <c r="N11" s="19"/>
      <c r="O11" s="122">
        <v>19.36</v>
      </c>
      <c r="P11" s="79">
        <f t="shared" si="2"/>
        <v>1490.72</v>
      </c>
      <c r="Q11" s="45">
        <v>7</v>
      </c>
      <c r="R11" s="46">
        <f>+'7'!N272</f>
        <v>3530</v>
      </c>
      <c r="S11" s="46">
        <f>+'7'!N277</f>
        <v>50</v>
      </c>
      <c r="T11" s="46">
        <f>+'7'!N275</f>
        <v>0</v>
      </c>
      <c r="U11" s="46">
        <f>+'7'!N273</f>
        <v>15</v>
      </c>
      <c r="V11" s="46">
        <f>+'7'!N276</f>
        <v>0</v>
      </c>
      <c r="W11" s="46">
        <f>+'7'!N274</f>
        <v>1070</v>
      </c>
      <c r="X11" s="46">
        <f t="shared" si="7"/>
        <v>2395</v>
      </c>
      <c r="Y11" s="46">
        <f>+'7'!N279</f>
        <v>2395</v>
      </c>
      <c r="Z11" s="47">
        <f t="shared" si="3"/>
        <v>0</v>
      </c>
      <c r="AA11" s="123" t="s">
        <v>1428</v>
      </c>
      <c r="AB11" s="47">
        <f t="shared" si="4"/>
        <v>3465</v>
      </c>
      <c r="AC11" s="58">
        <f t="shared" si="5"/>
        <v>3465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+'8'!N272</f>
        <v>2290</v>
      </c>
      <c r="S12" s="46">
        <f>+'8'!N277</f>
        <v>50</v>
      </c>
      <c r="T12" s="46">
        <f>+'8'!N275</f>
        <v>0</v>
      </c>
      <c r="U12" s="46">
        <f>+'8'!N273</f>
        <v>15</v>
      </c>
      <c r="V12" s="46">
        <f>+'8'!N276</f>
        <v>0</v>
      </c>
      <c r="W12" s="46">
        <f>+'8'!N274</f>
        <v>400</v>
      </c>
      <c r="X12" s="46">
        <f t="shared" si="7"/>
        <v>1825</v>
      </c>
      <c r="Y12" s="46">
        <f>+'8'!N279</f>
        <v>1825</v>
      </c>
      <c r="Z12" s="47">
        <f t="shared" si="3"/>
        <v>0</v>
      </c>
      <c r="AA12" s="123" t="s">
        <v>1422</v>
      </c>
      <c r="AB12" s="47">
        <f t="shared" si="4"/>
        <v>2225</v>
      </c>
      <c r="AC12" s="58">
        <f t="shared" si="5"/>
        <v>2225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2">
        <v>19.82</v>
      </c>
      <c r="P13" s="79">
        <f t="shared" si="2"/>
        <v>0</v>
      </c>
      <c r="Q13" s="45">
        <v>9</v>
      </c>
      <c r="R13" s="46">
        <f>+'9'!N272</f>
        <v>2100</v>
      </c>
      <c r="S13" s="46">
        <f>+'9'!N277</f>
        <v>0</v>
      </c>
      <c r="T13" s="46">
        <f>+'9'!N275</f>
        <v>0</v>
      </c>
      <c r="U13" s="46">
        <f>+'9'!N273</f>
        <v>15</v>
      </c>
      <c r="V13" s="46">
        <f>+'9'!N276</f>
        <v>0</v>
      </c>
      <c r="W13" s="46">
        <f>+'9'!N274</f>
        <v>405</v>
      </c>
      <c r="X13" s="46">
        <f>+R13-S13-T13-U13-V13-W13</f>
        <v>1680</v>
      </c>
      <c r="Y13" s="46">
        <f>+'9'!N279</f>
        <v>1680</v>
      </c>
      <c r="Z13" s="47">
        <f t="shared" si="3"/>
        <v>0</v>
      </c>
      <c r="AA13" s="123" t="s">
        <v>1423</v>
      </c>
      <c r="AB13" s="47">
        <f t="shared" si="4"/>
        <v>2085</v>
      </c>
      <c r="AC13" s="58">
        <f t="shared" si="5"/>
        <v>2085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2">
        <v>19.41</v>
      </c>
      <c r="P14" s="79">
        <f t="shared" si="2"/>
        <v>0</v>
      </c>
      <c r="Q14" s="45">
        <v>10</v>
      </c>
      <c r="R14" s="46">
        <f>+'10'!N270</f>
        <v>2625</v>
      </c>
      <c r="S14" s="46">
        <f>+'10'!N275</f>
        <v>0</v>
      </c>
      <c r="T14" s="46">
        <f>+'10'!N273</f>
        <v>0</v>
      </c>
      <c r="U14" s="46">
        <f>+'10'!N271</f>
        <v>15</v>
      </c>
      <c r="V14" s="46">
        <f>+'10'!N274</f>
        <v>65</v>
      </c>
      <c r="W14" s="46">
        <f>+'10'!N272</f>
        <v>820</v>
      </c>
      <c r="X14" s="46">
        <f t="shared" si="7"/>
        <v>1725</v>
      </c>
      <c r="Y14" s="46">
        <f>+'10'!N277</f>
        <v>1725</v>
      </c>
      <c r="Z14" s="47">
        <f t="shared" si="3"/>
        <v>0</v>
      </c>
      <c r="AA14" s="123" t="s">
        <v>1424</v>
      </c>
      <c r="AB14" s="47">
        <f t="shared" si="4"/>
        <v>2545</v>
      </c>
      <c r="AC14" s="58">
        <f t="shared" si="5"/>
        <v>2545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4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4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4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200</v>
      </c>
      <c r="N15" s="19"/>
      <c r="O15" s="122">
        <v>22.41</v>
      </c>
      <c r="P15" s="79">
        <f t="shared" si="2"/>
        <v>89.64</v>
      </c>
      <c r="Q15" s="45">
        <v>11</v>
      </c>
      <c r="R15" s="46">
        <f>+'11'!N272</f>
        <v>4374</v>
      </c>
      <c r="S15" s="46">
        <f>+'11'!N277</f>
        <v>0</v>
      </c>
      <c r="T15" s="46">
        <f>+'11'!N275</f>
        <v>0</v>
      </c>
      <c r="U15" s="46">
        <f>+'11'!N273</f>
        <v>15</v>
      </c>
      <c r="V15" s="46">
        <f>+'11'!N276</f>
        <v>0</v>
      </c>
      <c r="W15" s="46">
        <f>+'11'!N274</f>
        <v>2252</v>
      </c>
      <c r="X15" s="46">
        <f t="shared" si="7"/>
        <v>2107</v>
      </c>
      <c r="Y15" s="46">
        <f>+'11'!N279</f>
        <v>2107</v>
      </c>
      <c r="Z15" s="47">
        <f t="shared" si="3"/>
        <v>0</v>
      </c>
      <c r="AA15" s="123" t="s">
        <v>1425</v>
      </c>
      <c r="AB15" s="47">
        <f t="shared" si="4"/>
        <v>4359</v>
      </c>
      <c r="AC15" s="58">
        <f t="shared" si="5"/>
        <v>4359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+'12'!N271</f>
        <v>5742</v>
      </c>
      <c r="S16" s="46">
        <f>+'12'!N276</f>
        <v>150</v>
      </c>
      <c r="T16" s="46">
        <f>+'12'!N274</f>
        <v>0</v>
      </c>
      <c r="U16" s="67">
        <f>+'12'!N272</f>
        <v>15</v>
      </c>
      <c r="V16" s="46">
        <f>+'12'!N275</f>
        <v>0</v>
      </c>
      <c r="W16" s="46">
        <f>+'12'!N273</f>
        <v>2800</v>
      </c>
      <c r="X16" s="46">
        <f t="shared" si="7"/>
        <v>2777</v>
      </c>
      <c r="Y16" s="46">
        <f>+'12'!N278</f>
        <v>2777</v>
      </c>
      <c r="Z16" s="47">
        <f t="shared" si="3"/>
        <v>0</v>
      </c>
      <c r="AA16" s="98" t="s">
        <v>1426</v>
      </c>
      <c r="AB16" s="47">
        <f t="shared" si="4"/>
        <v>5577</v>
      </c>
      <c r="AC16" s="58">
        <f t="shared" si="5"/>
        <v>5577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2">
        <v>4</v>
      </c>
      <c r="P17" s="79">
        <f t="shared" si="2"/>
        <v>0</v>
      </c>
      <c r="Q17" s="45">
        <v>13</v>
      </c>
      <c r="R17" s="46">
        <f>+'13'!N271</f>
        <v>5780</v>
      </c>
      <c r="S17" s="46">
        <f>+'13'!N276</f>
        <v>50</v>
      </c>
      <c r="T17" s="46">
        <f>+'13'!N274</f>
        <v>0</v>
      </c>
      <c r="U17" s="67">
        <f>+'13'!N272</f>
        <v>15</v>
      </c>
      <c r="V17" s="46">
        <f>+'13'!N275</f>
        <v>0</v>
      </c>
      <c r="W17" s="46">
        <f>+'13'!N273</f>
        <v>1340</v>
      </c>
      <c r="X17" s="46">
        <f>+R17-S17-T17-U17-V17-W17</f>
        <v>4375</v>
      </c>
      <c r="Y17" s="46">
        <f>+'13'!N278</f>
        <v>4375</v>
      </c>
      <c r="Z17" s="47">
        <f t="shared" si="3"/>
        <v>0</v>
      </c>
      <c r="AA17" s="98" t="s">
        <v>1427</v>
      </c>
      <c r="AB17" s="47">
        <f t="shared" si="4"/>
        <v>5715</v>
      </c>
      <c r="AC17" s="58">
        <f t="shared" si="5"/>
        <v>5715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11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67</v>
      </c>
      <c r="G18" s="43">
        <f t="shared" si="0"/>
        <v>78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5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73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3650</v>
      </c>
      <c r="N18" s="19"/>
      <c r="O18" s="122">
        <v>19.12</v>
      </c>
      <c r="P18" s="79">
        <f t="shared" si="2"/>
        <v>1395.76</v>
      </c>
      <c r="Q18" s="45">
        <v>14</v>
      </c>
      <c r="R18" s="46">
        <f>+'14'!N271</f>
        <v>2875</v>
      </c>
      <c r="S18" s="46">
        <f>+'14'!N276</f>
        <v>50</v>
      </c>
      <c r="T18" s="46">
        <f>+'14'!N274</f>
        <v>0</v>
      </c>
      <c r="U18" s="67">
        <f>+'14'!N272</f>
        <v>15</v>
      </c>
      <c r="V18" s="46">
        <f>+'14'!N275</f>
        <v>0</v>
      </c>
      <c r="W18" s="46">
        <f>+'14'!N273</f>
        <v>750</v>
      </c>
      <c r="X18" s="46">
        <f t="shared" si="7"/>
        <v>2060</v>
      </c>
      <c r="Y18" s="46">
        <f>+'14'!N278</f>
        <v>2060</v>
      </c>
      <c r="Z18" s="47">
        <f t="shared" si="3"/>
        <v>0</v>
      </c>
      <c r="AA18" s="123" t="s">
        <v>1428</v>
      </c>
      <c r="AB18" s="99">
        <f t="shared" si="4"/>
        <v>2810</v>
      </c>
      <c r="AC18" s="58">
        <f t="shared" si="5"/>
        <v>2810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2">
        <v>20.37</v>
      </c>
      <c r="P19" s="79">
        <f t="shared" si="2"/>
        <v>0</v>
      </c>
      <c r="Q19" s="45">
        <v>15</v>
      </c>
      <c r="R19" s="46">
        <f>+'15'!N271</f>
        <v>1170</v>
      </c>
      <c r="S19" s="46">
        <f>+'15'!N276</f>
        <v>0</v>
      </c>
      <c r="T19" s="46">
        <f>+'15'!N274</f>
        <v>0</v>
      </c>
      <c r="U19" s="67">
        <f>+'15'!N272</f>
        <v>15</v>
      </c>
      <c r="V19" s="46">
        <f>+'15'!N275</f>
        <v>0</v>
      </c>
      <c r="W19" s="46">
        <f>+'15'!N273</f>
        <v>60</v>
      </c>
      <c r="X19" s="46">
        <f t="shared" si="7"/>
        <v>1095</v>
      </c>
      <c r="Y19" s="46">
        <f>+'15'!N278</f>
        <v>1095</v>
      </c>
      <c r="Z19" s="47">
        <f t="shared" si="3"/>
        <v>0</v>
      </c>
      <c r="AA19" s="123" t="s">
        <v>1422</v>
      </c>
      <c r="AB19" s="47">
        <f t="shared" si="4"/>
        <v>1155</v>
      </c>
      <c r="AC19" s="58">
        <f t="shared" si="5"/>
        <v>1155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3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16</v>
      </c>
      <c r="G20" s="43">
        <f t="shared" si="0"/>
        <v>19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2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2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15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975</v>
      </c>
      <c r="N20" s="19"/>
      <c r="O20" s="90">
        <v>22.25</v>
      </c>
      <c r="P20" s="79">
        <f t="shared" si="2"/>
        <v>333.75</v>
      </c>
      <c r="Q20" s="45">
        <v>16</v>
      </c>
      <c r="R20" s="46">
        <f>+'16'!N272</f>
        <v>1810</v>
      </c>
      <c r="S20" s="46">
        <f>+'16'!N277</f>
        <v>0</v>
      </c>
      <c r="T20" s="46">
        <f>+'16'!N275</f>
        <v>0</v>
      </c>
      <c r="U20" s="67">
        <f>+'16'!N273</f>
        <v>15</v>
      </c>
      <c r="V20" s="46">
        <f>+'16'!N276</f>
        <v>0</v>
      </c>
      <c r="W20" s="46">
        <f>+'16'!N274</f>
        <v>350</v>
      </c>
      <c r="X20" s="46">
        <f t="shared" si="7"/>
        <v>1445</v>
      </c>
      <c r="Y20" s="46">
        <f>+'16'!N279</f>
        <v>1445</v>
      </c>
      <c r="Z20" s="47">
        <f t="shared" si="3"/>
        <v>0</v>
      </c>
      <c r="AA20" s="123" t="s">
        <v>1423</v>
      </c>
      <c r="AB20" s="47">
        <f t="shared" si="4"/>
        <v>1795</v>
      </c>
      <c r="AC20" s="58">
        <f t="shared" si="5"/>
        <v>1795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+'17'!N272</f>
        <v>2070</v>
      </c>
      <c r="S21" s="46">
        <f>+'17'!N277</f>
        <v>0</v>
      </c>
      <c r="T21" s="46">
        <f>+'17'!N275</f>
        <v>0</v>
      </c>
      <c r="U21" s="67">
        <f>+'17'!N273</f>
        <v>15</v>
      </c>
      <c r="V21" s="46">
        <f>+'17'!N276</f>
        <v>0</v>
      </c>
      <c r="W21" s="46">
        <f>+'17'!N274</f>
        <v>595</v>
      </c>
      <c r="X21" s="46">
        <f t="shared" si="7"/>
        <v>1460</v>
      </c>
      <c r="Y21" s="46">
        <f>+'17'!N279</f>
        <v>1460</v>
      </c>
      <c r="Z21" s="47">
        <f t="shared" si="3"/>
        <v>0</v>
      </c>
      <c r="AA21" s="123" t="s">
        <v>1424</v>
      </c>
      <c r="AB21" s="47">
        <f t="shared" si="4"/>
        <v>2055</v>
      </c>
      <c r="AC21" s="58">
        <f t="shared" si="5"/>
        <v>2055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60</v>
      </c>
      <c r="G22" s="43">
        <f t="shared" si="0"/>
        <v>60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4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56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5600</v>
      </c>
      <c r="N22" s="19"/>
      <c r="O22" s="122">
        <v>27.98</v>
      </c>
      <c r="P22" s="79">
        <f t="shared" si="2"/>
        <v>1566.88</v>
      </c>
      <c r="Q22" s="45">
        <v>18</v>
      </c>
      <c r="R22" s="46">
        <f>+'18'!N271</f>
        <v>3405</v>
      </c>
      <c r="S22" s="46">
        <f>+'18'!N276</f>
        <v>0</v>
      </c>
      <c r="T22" s="46">
        <f>+'18'!N274</f>
        <v>0</v>
      </c>
      <c r="U22" s="67">
        <f>+'18'!N272</f>
        <v>15</v>
      </c>
      <c r="V22" s="46">
        <f>+'18'!N275</f>
        <v>0</v>
      </c>
      <c r="W22" s="46">
        <f>+'18'!N273</f>
        <v>1455</v>
      </c>
      <c r="X22" s="46">
        <f t="shared" si="7"/>
        <v>1935</v>
      </c>
      <c r="Y22" s="46">
        <f>+'18'!N278</f>
        <v>1935</v>
      </c>
      <c r="Z22" s="47">
        <f t="shared" si="3"/>
        <v>0</v>
      </c>
      <c r="AA22" s="123" t="s">
        <v>1425</v>
      </c>
      <c r="AB22" s="47">
        <f t="shared" si="4"/>
        <v>3390</v>
      </c>
      <c r="AC22" s="58">
        <f t="shared" si="5"/>
        <v>3390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2">
        <v>29.74</v>
      </c>
      <c r="P23" s="79">
        <f t="shared" si="2"/>
        <v>0</v>
      </c>
      <c r="Q23" s="45">
        <v>19</v>
      </c>
      <c r="R23" s="46">
        <f>+'19'!N272</f>
        <v>5475</v>
      </c>
      <c r="S23" s="46">
        <f>+'19'!N277</f>
        <v>150</v>
      </c>
      <c r="T23" s="46">
        <f>+'19'!N275</f>
        <v>0</v>
      </c>
      <c r="U23" s="67">
        <f>+'19'!N273</f>
        <v>15</v>
      </c>
      <c r="V23" s="46">
        <f>+'19'!N276</f>
        <v>0</v>
      </c>
      <c r="W23" s="46">
        <f>+'19'!N274</f>
        <v>715</v>
      </c>
      <c r="X23" s="46">
        <f t="shared" si="7"/>
        <v>4595</v>
      </c>
      <c r="Y23" s="46">
        <f>+'19'!N279</f>
        <v>4595</v>
      </c>
      <c r="Z23" s="47">
        <f t="shared" si="3"/>
        <v>0</v>
      </c>
      <c r="AA23" s="98" t="s">
        <v>1426</v>
      </c>
      <c r="AB23" s="47">
        <f t="shared" si="4"/>
        <v>5310</v>
      </c>
      <c r="AC23" s="58">
        <f t="shared" si="5"/>
        <v>5310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3">
        <f t="shared" si="0"/>
        <v>0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0</v>
      </c>
      <c r="N24" s="19"/>
      <c r="O24" s="122">
        <v>38.659999999999997</v>
      </c>
      <c r="P24" s="79">
        <f t="shared" si="2"/>
        <v>0</v>
      </c>
      <c r="Q24" s="45">
        <v>20</v>
      </c>
      <c r="R24" s="46">
        <f>+'20'!N272</f>
        <v>3785</v>
      </c>
      <c r="S24" s="46">
        <f>+'20'!N277</f>
        <v>50</v>
      </c>
      <c r="T24" s="46">
        <f>+'20'!N275</f>
        <v>0</v>
      </c>
      <c r="U24" s="67">
        <f>+'20'!N273</f>
        <v>15</v>
      </c>
      <c r="V24" s="46">
        <f>+'20'!N276</f>
        <v>0</v>
      </c>
      <c r="W24" s="46">
        <f>+'20'!N274</f>
        <v>1220</v>
      </c>
      <c r="X24" s="46">
        <f t="shared" si="7"/>
        <v>2500</v>
      </c>
      <c r="Y24" s="46">
        <f>+'20'!N279</f>
        <v>2500</v>
      </c>
      <c r="Z24" s="47">
        <f t="shared" si="3"/>
        <v>0</v>
      </c>
      <c r="AA24" s="98" t="s">
        <v>1427</v>
      </c>
      <c r="AB24" s="47">
        <f t="shared" si="4"/>
        <v>3720</v>
      </c>
      <c r="AC24" s="58">
        <f t="shared" si="5"/>
        <v>3720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+'21'!N271</f>
        <v>2340</v>
      </c>
      <c r="S25" s="46">
        <f>+'21'!N276</f>
        <v>0</v>
      </c>
      <c r="T25" s="46">
        <f>+'21'!N274</f>
        <v>0</v>
      </c>
      <c r="U25" s="67">
        <f>+'21'!N272</f>
        <v>15</v>
      </c>
      <c r="V25" s="46">
        <f>+'21'!N275</f>
        <v>0</v>
      </c>
      <c r="W25" s="46">
        <f>+'21'!N273</f>
        <v>850</v>
      </c>
      <c r="X25" s="46">
        <f t="shared" si="7"/>
        <v>1475</v>
      </c>
      <c r="Y25" s="46">
        <f>+'21'!N278</f>
        <v>1475</v>
      </c>
      <c r="Z25" s="47">
        <f t="shared" si="3"/>
        <v>0</v>
      </c>
      <c r="AA25" s="123" t="s">
        <v>1428</v>
      </c>
      <c r="AB25" s="47">
        <f t="shared" si="4"/>
        <v>2325</v>
      </c>
      <c r="AC25" s="58">
        <f t="shared" si="5"/>
        <v>2325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2">
        <v>32.97</v>
      </c>
      <c r="P26" s="79">
        <f t="shared" si="2"/>
        <v>0</v>
      </c>
      <c r="Q26" s="45">
        <v>22</v>
      </c>
      <c r="R26" s="46">
        <f>+'22'!N272</f>
        <v>2145</v>
      </c>
      <c r="S26" s="46">
        <f>+'22'!N277</f>
        <v>0</v>
      </c>
      <c r="T26" s="46">
        <f>+'22'!N275</f>
        <v>0</v>
      </c>
      <c r="U26" s="67">
        <f>+'22'!N273</f>
        <v>15</v>
      </c>
      <c r="V26" s="46">
        <f>+'22'!N276</f>
        <v>0</v>
      </c>
      <c r="W26" s="46">
        <f>+'22'!N274</f>
        <v>255</v>
      </c>
      <c r="X26" s="46">
        <f t="shared" si="7"/>
        <v>1875</v>
      </c>
      <c r="Y26" s="46">
        <f>+'22'!N279</f>
        <v>1875</v>
      </c>
      <c r="Z26" s="47">
        <f t="shared" si="3"/>
        <v>0</v>
      </c>
      <c r="AA26" s="123" t="s">
        <v>1422</v>
      </c>
      <c r="AB26" s="47">
        <f t="shared" si="4"/>
        <v>2130</v>
      </c>
      <c r="AC26" s="58">
        <f t="shared" si="5"/>
        <v>2130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2">
        <v>30.83</v>
      </c>
      <c r="P27" s="79">
        <f t="shared" si="2"/>
        <v>0</v>
      </c>
      <c r="Q27" s="45">
        <v>23</v>
      </c>
      <c r="R27" s="46">
        <f>+'23'!N271</f>
        <v>2830</v>
      </c>
      <c r="S27" s="46">
        <f>+'23'!N276</f>
        <v>50</v>
      </c>
      <c r="T27" s="46">
        <f>+'23'!N274</f>
        <v>0</v>
      </c>
      <c r="U27" s="67">
        <f>+'23'!N272</f>
        <v>15</v>
      </c>
      <c r="V27" s="46">
        <f>+'23'!N275</f>
        <v>0</v>
      </c>
      <c r="W27" s="46">
        <f>+'23'!N273</f>
        <v>1055</v>
      </c>
      <c r="X27" s="46">
        <f>+R27-S27-T27-U27-V27-W27</f>
        <v>1710</v>
      </c>
      <c r="Y27" s="46">
        <f>+'23'!N278</f>
        <v>1710</v>
      </c>
      <c r="Z27" s="47">
        <f>+Y27-X27</f>
        <v>0</v>
      </c>
      <c r="AA27" s="123" t="s">
        <v>1423</v>
      </c>
      <c r="AB27" s="47">
        <f t="shared" si="4"/>
        <v>2765</v>
      </c>
      <c r="AC27" s="58">
        <f t="shared" si="5"/>
        <v>2765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10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60</v>
      </c>
      <c r="G28" s="43">
        <f t="shared" si="0"/>
        <v>70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10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60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6000</v>
      </c>
      <c r="N28" s="19"/>
      <c r="O28" s="122">
        <v>30.86</v>
      </c>
      <c r="P28" s="79">
        <f t="shared" si="2"/>
        <v>1851.6</v>
      </c>
      <c r="Q28" s="45">
        <v>24</v>
      </c>
      <c r="R28" s="46">
        <f>+'24'!N271</f>
        <v>3880</v>
      </c>
      <c r="S28" s="46">
        <f>+'24'!N276</f>
        <v>100</v>
      </c>
      <c r="T28" s="46">
        <f>+'24'!N274</f>
        <v>0</v>
      </c>
      <c r="U28" s="67">
        <f>+'24'!N272</f>
        <v>15</v>
      </c>
      <c r="V28" s="46">
        <f>+'24'!N275</f>
        <v>29</v>
      </c>
      <c r="W28" s="46">
        <f>+'24'!N273</f>
        <v>1650</v>
      </c>
      <c r="X28" s="46">
        <f t="shared" si="7"/>
        <v>2086</v>
      </c>
      <c r="Y28" s="46">
        <f>+'24'!N278</f>
        <v>2086</v>
      </c>
      <c r="Z28" s="47">
        <f t="shared" si="3"/>
        <v>0</v>
      </c>
      <c r="AA28" s="123" t="s">
        <v>1424</v>
      </c>
      <c r="AB28" s="47">
        <f t="shared" si="4"/>
        <v>3736</v>
      </c>
      <c r="AC28" s="58">
        <f t="shared" si="5"/>
        <v>3736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2">
        <v>27.24</v>
      </c>
      <c r="P29" s="79">
        <f t="shared" si="2"/>
        <v>0</v>
      </c>
      <c r="Q29" s="45">
        <v>25</v>
      </c>
      <c r="R29" s="46">
        <f>+'25'!N272</f>
        <v>2290</v>
      </c>
      <c r="S29" s="46">
        <f>+'25'!N277</f>
        <v>30</v>
      </c>
      <c r="T29" s="46">
        <f>+'25'!N275</f>
        <v>0</v>
      </c>
      <c r="U29" s="67">
        <f>+'25'!N273</f>
        <v>15</v>
      </c>
      <c r="V29" s="46">
        <f>+'25'!N276</f>
        <v>0</v>
      </c>
      <c r="W29" s="46">
        <f>+'25'!N274</f>
        <v>120</v>
      </c>
      <c r="X29" s="46">
        <f t="shared" si="7"/>
        <v>2125</v>
      </c>
      <c r="Y29" s="46">
        <f>+'25'!N279</f>
        <v>2125</v>
      </c>
      <c r="Z29" s="47">
        <f t="shared" si="3"/>
        <v>0</v>
      </c>
      <c r="AA29" s="123" t="s">
        <v>1425</v>
      </c>
      <c r="AB29" s="47">
        <f t="shared" si="4"/>
        <v>2245</v>
      </c>
      <c r="AC29" s="58">
        <f t="shared" si="5"/>
        <v>2245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2">
        <v>32.47</v>
      </c>
      <c r="P30" s="79">
        <f t="shared" si="2"/>
        <v>0</v>
      </c>
      <c r="Q30" s="45">
        <v>26</v>
      </c>
      <c r="R30" s="46">
        <f>+'26'!N270</f>
        <v>2130</v>
      </c>
      <c r="S30" s="46">
        <f>+'26'!N275</f>
        <v>0</v>
      </c>
      <c r="T30" s="46">
        <f>+'26'!N273</f>
        <v>0</v>
      </c>
      <c r="U30" s="67">
        <f>+'26'!N271</f>
        <v>15</v>
      </c>
      <c r="V30" s="46">
        <f>+'26'!N274</f>
        <v>0</v>
      </c>
      <c r="W30" s="46">
        <f>+'26'!N272</f>
        <v>410</v>
      </c>
      <c r="X30" s="46">
        <f t="shared" si="7"/>
        <v>1705</v>
      </c>
      <c r="Y30" s="46">
        <f>+'26'!N277</f>
        <v>1705</v>
      </c>
      <c r="Z30" s="47">
        <f t="shared" si="3"/>
        <v>0</v>
      </c>
      <c r="AA30" s="98" t="s">
        <v>1426</v>
      </c>
      <c r="AB30" s="47">
        <f t="shared" si="4"/>
        <v>2115</v>
      </c>
      <c r="AC30" s="58">
        <f t="shared" si="5"/>
        <v>2115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10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120</v>
      </c>
      <c r="G31" s="43">
        <f t="shared" si="0"/>
        <v>130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14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116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11600</v>
      </c>
      <c r="N31" s="19"/>
      <c r="O31" s="122">
        <v>34.64</v>
      </c>
      <c r="P31" s="79">
        <f t="shared" si="2"/>
        <v>4018.2400000000002</v>
      </c>
      <c r="Q31" s="45">
        <v>27</v>
      </c>
      <c r="R31" s="46">
        <f>+'27'!N271</f>
        <v>5040</v>
      </c>
      <c r="S31" s="46">
        <f>+'27'!N276</f>
        <v>50</v>
      </c>
      <c r="T31" s="46">
        <f>+'27'!N274</f>
        <v>0</v>
      </c>
      <c r="U31" s="67">
        <f>+'27'!N272</f>
        <v>15</v>
      </c>
      <c r="V31" s="46">
        <f>+'27'!N275</f>
        <v>0</v>
      </c>
      <c r="W31" s="46">
        <f>+'27'!N273</f>
        <v>1150</v>
      </c>
      <c r="X31" s="46">
        <f t="shared" si="7"/>
        <v>3825</v>
      </c>
      <c r="Y31" s="46">
        <f>+'27'!N278</f>
        <v>3825</v>
      </c>
      <c r="Z31" s="47">
        <f t="shared" si="3"/>
        <v>0</v>
      </c>
      <c r="AA31" s="98" t="s">
        <v>1427</v>
      </c>
      <c r="AB31" s="47">
        <f t="shared" si="4"/>
        <v>4975</v>
      </c>
      <c r="AC31" s="58">
        <f t="shared" si="5"/>
        <v>4975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2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21</v>
      </c>
      <c r="G32" s="43">
        <f t="shared" si="0"/>
        <v>23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23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2990</v>
      </c>
      <c r="N32" s="19"/>
      <c r="O32" s="90">
        <v>46.37</v>
      </c>
      <c r="P32" s="79">
        <f t="shared" si="2"/>
        <v>1066.51</v>
      </c>
      <c r="Q32" s="45">
        <v>28</v>
      </c>
      <c r="R32" s="46">
        <f>+'28'!N272</f>
        <v>7190</v>
      </c>
      <c r="S32" s="46">
        <f>+'28'!N277</f>
        <v>210</v>
      </c>
      <c r="T32" s="46">
        <f>+'28'!N275</f>
        <v>0</v>
      </c>
      <c r="U32" s="67">
        <f>+'28'!N273</f>
        <v>15</v>
      </c>
      <c r="V32" s="46">
        <f>+'28'!N276</f>
        <v>0</v>
      </c>
      <c r="W32" s="46">
        <f>+'28'!N274</f>
        <v>2125</v>
      </c>
      <c r="X32" s="46">
        <f t="shared" si="7"/>
        <v>4840</v>
      </c>
      <c r="Y32" s="46">
        <f>+'28'!N279</f>
        <v>4840</v>
      </c>
      <c r="Z32" s="47">
        <f t="shared" si="3"/>
        <v>0</v>
      </c>
      <c r="AA32" s="123" t="s">
        <v>1428</v>
      </c>
      <c r="AB32" s="47">
        <f t="shared" si="4"/>
        <v>6965</v>
      </c>
      <c r="AC32" s="58">
        <f t="shared" si="5"/>
        <v>6965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28</v>
      </c>
      <c r="G33" s="43">
        <f t="shared" si="0"/>
        <v>28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3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25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3250</v>
      </c>
      <c r="N33" s="19"/>
      <c r="O33" s="90">
        <v>38.9</v>
      </c>
      <c r="P33" s="79">
        <f t="shared" si="2"/>
        <v>972.5</v>
      </c>
      <c r="Q33" s="45">
        <v>29</v>
      </c>
      <c r="R33" s="46">
        <f>+'29'!N272</f>
        <v>4025</v>
      </c>
      <c r="S33" s="46">
        <f>+'29'!N277</f>
        <v>100</v>
      </c>
      <c r="T33" s="46">
        <f>+'28'!N275</f>
        <v>0</v>
      </c>
      <c r="U33" s="67">
        <f>+'29'!N273</f>
        <v>15</v>
      </c>
      <c r="V33" s="46">
        <f>+'29'!N276</f>
        <v>2466</v>
      </c>
      <c r="W33" s="46">
        <f>+'29'!N274</f>
        <v>235</v>
      </c>
      <c r="X33" s="46">
        <f t="shared" ref="X33" si="8">+R33-S33-T33-U33-V33-W33</f>
        <v>1209</v>
      </c>
      <c r="Y33" s="46">
        <f>+'29'!N279</f>
        <v>1209</v>
      </c>
      <c r="Z33" s="47">
        <f t="shared" ref="Z33" si="9">+Y33-X33</f>
        <v>0</v>
      </c>
      <c r="AA33" s="123" t="s">
        <v>1422</v>
      </c>
      <c r="AB33" s="47">
        <f t="shared" si="4"/>
        <v>1444</v>
      </c>
      <c r="AC33" s="58">
        <f t="shared" si="5"/>
        <v>1444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+'30'!N271</f>
        <v>1920</v>
      </c>
      <c r="S34" s="46">
        <f>+'30'!N276</f>
        <v>0</v>
      </c>
      <c r="T34" s="46">
        <f>+'30'!N274</f>
        <v>0</v>
      </c>
      <c r="U34" s="67">
        <f>+'30'!N272</f>
        <v>15</v>
      </c>
      <c r="V34" s="46">
        <f>+'30'!N275</f>
        <v>0</v>
      </c>
      <c r="W34" s="46">
        <f>+'30'!N273</f>
        <v>400</v>
      </c>
      <c r="X34" s="46">
        <f t="shared" si="7"/>
        <v>1505</v>
      </c>
      <c r="Y34" s="46">
        <f>+'30'!N278</f>
        <v>1505</v>
      </c>
      <c r="Z34" s="47">
        <f t="shared" si="3"/>
        <v>0</v>
      </c>
      <c r="AA34" s="123" t="s">
        <v>1423</v>
      </c>
      <c r="AB34" s="47">
        <f t="shared" si="4"/>
        <v>1905</v>
      </c>
      <c r="AC34" s="58">
        <f t="shared" si="5"/>
        <v>1905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2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21</v>
      </c>
      <c r="G35" s="43">
        <f t="shared" si="0"/>
        <v>23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23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2990</v>
      </c>
      <c r="N35" s="19"/>
      <c r="O35" s="90">
        <v>40.799999999999997</v>
      </c>
      <c r="P35" s="79">
        <f t="shared" si="2"/>
        <v>938.4</v>
      </c>
      <c r="Q35" s="45">
        <v>31</v>
      </c>
      <c r="R35" s="46">
        <f>+'31.'!N271</f>
        <v>1165</v>
      </c>
      <c r="S35" s="46">
        <f>+'31.'!N276</f>
        <v>0</v>
      </c>
      <c r="T35" s="46">
        <f>+'31'!N231</f>
        <v>0</v>
      </c>
      <c r="U35" s="67">
        <f>+'31.'!N272</f>
        <v>15</v>
      </c>
      <c r="V35" s="46">
        <f>+'31'!N232</f>
        <v>0</v>
      </c>
      <c r="W35" s="46">
        <f>+'31.'!N273</f>
        <v>620</v>
      </c>
      <c r="X35" s="46">
        <f>+R35-S35-T35-U35-V35-W35</f>
        <v>530</v>
      </c>
      <c r="Y35" s="46">
        <f>+'31.'!N278</f>
        <v>530</v>
      </c>
      <c r="Z35" s="47">
        <f t="shared" si="3"/>
        <v>0</v>
      </c>
      <c r="AA35" s="123" t="s">
        <v>1424</v>
      </c>
      <c r="AB35" s="47">
        <f t="shared" si="4"/>
        <v>1150</v>
      </c>
      <c r="AC35" s="58">
        <f t="shared" si="5"/>
        <v>1150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106341</v>
      </c>
      <c r="S36" s="48">
        <f t="shared" si="10"/>
        <v>3225</v>
      </c>
      <c r="T36" s="48">
        <f t="shared" si="10"/>
        <v>0</v>
      </c>
      <c r="U36" s="48">
        <f t="shared" si="10"/>
        <v>465</v>
      </c>
      <c r="V36" s="48">
        <f t="shared" si="10"/>
        <v>2560</v>
      </c>
      <c r="W36" s="48">
        <f t="shared" si="10"/>
        <v>29277</v>
      </c>
      <c r="X36" s="48">
        <f t="shared" si="10"/>
        <v>70814</v>
      </c>
      <c r="Y36" s="48">
        <f t="shared" si="10"/>
        <v>70914</v>
      </c>
      <c r="Z36" s="48">
        <f t="shared" si="10"/>
        <v>100</v>
      </c>
      <c r="AA36" s="48">
        <f t="shared" si="10"/>
        <v>0</v>
      </c>
      <c r="AB36" s="48">
        <f>SUM(AB5:AB35)</f>
        <v>100191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9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3">
        <f t="shared" si="0"/>
        <v>0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0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0</v>
      </c>
      <c r="N39" s="19"/>
      <c r="O39" s="90">
        <v>27.84</v>
      </c>
      <c r="P39" s="79">
        <f t="shared" si="2"/>
        <v>0</v>
      </c>
      <c r="Q39" s="5"/>
      <c r="R39" s="166" t="s">
        <v>1411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3">
        <f t="shared" si="0"/>
        <v>0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0</v>
      </c>
      <c r="N40" s="19"/>
      <c r="O40" s="90">
        <v>27.12</v>
      </c>
      <c r="P40" s="79">
        <f t="shared" si="2"/>
        <v>0</v>
      </c>
      <c r="Q40" s="5"/>
      <c r="R40" s="166"/>
      <c r="S40" s="5"/>
      <c r="T40" s="96" t="s">
        <v>1368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5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5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5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250</v>
      </c>
      <c r="N41" s="19"/>
      <c r="O41" s="90">
        <v>15.42</v>
      </c>
      <c r="P41" s="79">
        <f t="shared" si="2"/>
        <v>77.099999999999994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6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49</v>
      </c>
      <c r="G46" s="43">
        <f t="shared" si="0"/>
        <v>55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9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46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2300</v>
      </c>
      <c r="N46" s="19"/>
      <c r="O46" s="122">
        <v>17.78</v>
      </c>
      <c r="P46" s="79">
        <f t="shared" si="2"/>
        <v>817.88000000000011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1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25</v>
      </c>
      <c r="G47" s="43">
        <f t="shared" si="0"/>
        <v>26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4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22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1100</v>
      </c>
      <c r="N47" s="19"/>
      <c r="O47" s="122">
        <v>17.989999999999998</v>
      </c>
      <c r="P47" s="79">
        <f t="shared" si="2"/>
        <v>395.78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12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55</v>
      </c>
      <c r="G48" s="43">
        <f t="shared" si="0"/>
        <v>67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67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3350</v>
      </c>
      <c r="N48" s="19"/>
      <c r="O48" s="122">
        <v>18.32</v>
      </c>
      <c r="P48" s="79">
        <f t="shared" si="2"/>
        <v>1227.44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3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25</v>
      </c>
      <c r="G49" s="43">
        <f t="shared" si="0"/>
        <v>28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3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25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1250</v>
      </c>
      <c r="N49" s="19"/>
      <c r="O49" s="122">
        <v>20.059999999999999</v>
      </c>
      <c r="P49" s="79">
        <f t="shared" si="2"/>
        <v>501.49999999999994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25</v>
      </c>
      <c r="G50" s="43">
        <f t="shared" si="0"/>
        <v>25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4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21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1050</v>
      </c>
      <c r="N50" s="19"/>
      <c r="O50" s="122">
        <v>20.32</v>
      </c>
      <c r="P50" s="79">
        <f t="shared" si="2"/>
        <v>426.72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2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2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4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55</v>
      </c>
      <c r="G53" s="43">
        <f t="shared" si="0"/>
        <v>59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59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2950</v>
      </c>
      <c r="N53" s="19"/>
      <c r="O53" s="122">
        <v>16.37</v>
      </c>
      <c r="P53" s="79">
        <f t="shared" si="2"/>
        <v>965.83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2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3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3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3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22">
        <v>25.99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22">
        <v>28.31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122">
        <v>31.29</v>
      </c>
      <c r="P57" s="79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22">
        <v>31.07</v>
      </c>
      <c r="P58" s="79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122">
        <v>29.83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2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2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122">
        <v>26.69</v>
      </c>
      <c r="P62" s="79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2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90">
        <v>22.49</v>
      </c>
      <c r="P65" s="79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90">
        <v>23.12</v>
      </c>
      <c r="P66" s="79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14</v>
      </c>
      <c r="G67" s="43">
        <f t="shared" si="0"/>
        <v>14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2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12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840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3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12</v>
      </c>
      <c r="G68" s="43">
        <f t="shared" si="0"/>
        <v>15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3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12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960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2</v>
      </c>
      <c r="G72" s="43">
        <f t="shared" si="0"/>
        <v>2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2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100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3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15</v>
      </c>
      <c r="G74" s="43">
        <f t="shared" si="0"/>
        <v>18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1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17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850</v>
      </c>
      <c r="N74" s="19"/>
      <c r="O74" s="90">
        <v>17.09</v>
      </c>
      <c r="P74" s="79">
        <f t="shared" si="12"/>
        <v>290.52999999999997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7" t="s">
        <v>1381</v>
      </c>
      <c r="C76" s="19" t="s">
        <v>1380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0"/>
        <v>0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90">
        <v>25.15</v>
      </c>
      <c r="P77" s="79">
        <f t="shared" si="12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2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2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7" t="s">
        <v>1318</v>
      </c>
      <c r="C82" s="19" t="s">
        <v>1369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7" t="s">
        <v>1383</v>
      </c>
      <c r="C86" s="19" t="s">
        <v>1382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9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1408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1409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1384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9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7" t="s">
        <v>1386</v>
      </c>
      <c r="C90" s="19" t="s">
        <v>1385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9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7" t="s">
        <v>1387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9">
        <v>20.350000000000001</v>
      </c>
      <c r="P99" s="79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7" t="s">
        <v>1388</v>
      </c>
      <c r="C100" s="19" t="s">
        <v>1364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9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7" t="s">
        <v>1389</v>
      </c>
      <c r="C101" s="19" t="s">
        <v>1365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9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1378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9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7" t="s">
        <v>1390</v>
      </c>
      <c r="C103" s="19" t="s">
        <v>1371</v>
      </c>
      <c r="D103" s="10" t="s">
        <v>1372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7" t="s">
        <v>1391</v>
      </c>
      <c r="C104" s="19" t="s">
        <v>1370</v>
      </c>
      <c r="D104" s="10" t="s">
        <v>1372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7" t="s">
        <v>1392</v>
      </c>
      <c r="C105" s="19" t="s">
        <v>1373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8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40</v>
      </c>
      <c r="G112" s="43">
        <f t="shared" si="13"/>
        <v>48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12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36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3600</v>
      </c>
      <c r="N112" s="19"/>
      <c r="O112" s="122">
        <v>34.25</v>
      </c>
      <c r="P112" s="79">
        <f t="shared" si="12"/>
        <v>1233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9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35</v>
      </c>
      <c r="G113" s="43">
        <f t="shared" si="13"/>
        <v>44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12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32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1760</v>
      </c>
      <c r="N113" s="19"/>
      <c r="O113" s="122">
        <v>22.55</v>
      </c>
      <c r="P113" s="79">
        <f t="shared" si="12"/>
        <v>721.6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10</v>
      </c>
      <c r="G114" s="43">
        <f t="shared" si="13"/>
        <v>10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10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2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2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35</v>
      </c>
      <c r="G115" s="43">
        <f t="shared" si="13"/>
        <v>37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10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27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1620</v>
      </c>
      <c r="N115" s="19"/>
      <c r="O115" s="90">
        <v>23.61</v>
      </c>
      <c r="P115" s="79">
        <f t="shared" si="12"/>
        <v>637.47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14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40</v>
      </c>
      <c r="G116" s="43">
        <f t="shared" si="13"/>
        <v>54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11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43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4300</v>
      </c>
      <c r="N116" s="19"/>
      <c r="O116" s="90">
        <v>13.03</v>
      </c>
      <c r="P116" s="79">
        <f t="shared" si="12"/>
        <v>560.29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2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1393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9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3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50</v>
      </c>
      <c r="G131" s="43">
        <f t="shared" si="13"/>
        <v>50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50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2150</v>
      </c>
      <c r="N131" s="19"/>
      <c r="O131" s="90">
        <v>9.91</v>
      </c>
      <c r="P131" s="79">
        <f t="shared" si="12"/>
        <v>495.5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3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2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13"/>
        <v>0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90">
        <v>24.21</v>
      </c>
      <c r="P133" s="79">
        <f t="shared" si="12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7" t="s">
        <v>1395</v>
      </c>
      <c r="C134" s="19" t="s">
        <v>1394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9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7" t="s">
        <v>1397</v>
      </c>
      <c r="C135" s="19" t="s">
        <v>1396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9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7" t="s">
        <v>1399</v>
      </c>
      <c r="C136" s="19" t="s">
        <v>1398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9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1400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9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2">
        <v>12.14</v>
      </c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7" t="s">
        <v>1404</v>
      </c>
      <c r="C173" s="19" t="s">
        <v>1401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1379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18"/>
        <v>0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122">
        <v>23.02</v>
      </c>
      <c r="P175" s="79">
        <f t="shared" si="19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7" t="s">
        <v>1403</v>
      </c>
      <c r="C176" s="19" t="s">
        <v>1402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9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15</v>
      </c>
      <c r="G178" s="43">
        <f t="shared" si="18"/>
        <v>15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3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1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11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605</v>
      </c>
      <c r="N178" s="19"/>
      <c r="O178" s="90">
        <v>38</v>
      </c>
      <c r="P178" s="79">
        <f t="shared" si="19"/>
        <v>418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11</v>
      </c>
      <c r="G180" s="43">
        <f t="shared" si="18"/>
        <v>11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8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3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180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8"/>
        <v>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0">
        <v>63</v>
      </c>
      <c r="P185" s="79">
        <f t="shared" si="19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1367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7" t="s">
        <v>1405</v>
      </c>
      <c r="C187" s="19" t="s">
        <v>1374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7" t="s">
        <v>1406</v>
      </c>
      <c r="C188" s="19" t="s">
        <v>1375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7" t="s">
        <v>1407</v>
      </c>
      <c r="C189" s="19" t="s">
        <v>1376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7" t="s">
        <v>1192</v>
      </c>
      <c r="C190" s="19" t="s">
        <v>1366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57</v>
      </c>
      <c r="G193" s="43">
        <f t="shared" si="18"/>
        <v>57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5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52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3120</v>
      </c>
      <c r="N193" s="19"/>
      <c r="O193" s="90">
        <v>38</v>
      </c>
      <c r="P193" s="79">
        <f t="shared" si="19"/>
        <v>1976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5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70</v>
      </c>
      <c r="G194" s="43">
        <f t="shared" si="18"/>
        <v>75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8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67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8040</v>
      </c>
      <c r="N194" s="19"/>
      <c r="O194" s="90">
        <v>73</v>
      </c>
      <c r="P194" s="79">
        <f t="shared" si="19"/>
        <v>4891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8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7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21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30</v>
      </c>
      <c r="G205" s="43">
        <f t="shared" si="18"/>
        <v>51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10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41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2255</v>
      </c>
      <c r="N205" s="19"/>
      <c r="O205" s="90">
        <v>40</v>
      </c>
      <c r="P205" s="79">
        <f t="shared" si="19"/>
        <v>1640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1377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15</v>
      </c>
      <c r="G209" s="43">
        <f t="shared" si="18"/>
        <v>15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2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13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1560</v>
      </c>
      <c r="N209" s="19"/>
      <c r="O209" s="90">
        <v>83</v>
      </c>
      <c r="P209" s="79">
        <f t="shared" si="19"/>
        <v>1079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68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69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1410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1412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1413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1414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1415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1416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1417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0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1418</v>
      </c>
      <c r="D249" s="10" t="s">
        <v>434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25"/>
        <v>0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1419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25"/>
        <v>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>
        <v>80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5"/>
        <v>0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>
        <v>15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100</v>
      </c>
      <c r="G253" s="43">
        <f t="shared" si="25"/>
        <v>100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100</v>
      </c>
      <c r="L253" s="20">
        <v>15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1480</v>
      </c>
      <c r="N253" s="19"/>
      <c r="O253" s="90"/>
      <c r="P253" s="79">
        <f t="shared" ref="P253:P268" si="29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100</v>
      </c>
      <c r="G254" s="43">
        <f t="shared" si="25"/>
        <v>100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100</v>
      </c>
      <c r="L254" s="20">
        <v>15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1490</v>
      </c>
      <c r="N254" s="19"/>
      <c r="O254" s="90"/>
      <c r="P254" s="79">
        <f t="shared" si="29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>
        <v>29</v>
      </c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29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>
        <v>29</v>
      </c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29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>
        <v>29</v>
      </c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si="29"/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/>
      <c r="B258" s="10">
        <v>1114501</v>
      </c>
      <c r="C258" s="19" t="s">
        <v>1437</v>
      </c>
      <c r="D258" s="10" t="s">
        <v>434</v>
      </c>
      <c r="E258" s="64">
        <f>+'10'!J258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10</v>
      </c>
      <c r="G258" s="46">
        <f t="shared" ref="G258:G265" si="30">E258+F258</f>
        <v>10</v>
      </c>
      <c r="H258" s="78">
        <v>0</v>
      </c>
      <c r="I258" s="76">
        <v>0</v>
      </c>
      <c r="J258" s="46">
        <f t="shared" ref="J258:J265" si="31">+G258-H258-K258-I258</f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10</v>
      </c>
      <c r="L258" s="20">
        <v>60</v>
      </c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190</v>
      </c>
      <c r="N258" s="17" t="s">
        <v>1438</v>
      </c>
      <c r="O258" s="90"/>
      <c r="P258" s="79">
        <f t="shared" si="29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x14ac:dyDescent="0.55000000000000004">
      <c r="A259" s="10"/>
      <c r="B259" s="10">
        <v>1114502</v>
      </c>
      <c r="C259" s="19" t="s">
        <v>1437</v>
      </c>
      <c r="D259" s="10" t="s">
        <v>434</v>
      </c>
      <c r="E259" s="64">
        <f>+'10'!J259</f>
        <v>0</v>
      </c>
      <c r="F259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10</v>
      </c>
      <c r="G259" s="46">
        <f t="shared" si="30"/>
        <v>10</v>
      </c>
      <c r="H259" s="78">
        <v>0</v>
      </c>
      <c r="I259" s="76">
        <v>0</v>
      </c>
      <c r="J259" s="46">
        <f t="shared" si="31"/>
        <v>0</v>
      </c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10</v>
      </c>
      <c r="L259" s="20">
        <v>60</v>
      </c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190</v>
      </c>
      <c r="N259" s="17" t="s">
        <v>1438</v>
      </c>
      <c r="O259" s="90"/>
      <c r="P259" s="79">
        <f t="shared" si="29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x14ac:dyDescent="0.55000000000000004">
      <c r="A260" s="10"/>
      <c r="B260" s="10">
        <v>1114503</v>
      </c>
      <c r="C260" s="19" t="s">
        <v>1437</v>
      </c>
      <c r="D260" s="10" t="s">
        <v>434</v>
      </c>
      <c r="E260" s="64">
        <f>+'10'!J260</f>
        <v>0</v>
      </c>
      <c r="F260" s="44">
        <f>+'1'!F260+'2'!F260+'3'!F260+'4'!F260+'5'!F260+'6'!F260+'7'!F260+'8'!F260+'9'!F260+'10'!F260+'11'!F260+'12'!F260+'13'!F260+'14'!F260+'15'!F260+'16'!F260+'17'!F260+'18'!F260+'19'!F260+'20'!F260+'21'!F260+'22'!F260+'23'!F260+'24'!F260+'25'!F260+'26'!F260+'27'!F260+'28'!F260+'29'!F260+'30'!F260+'31.'!F260</f>
        <v>10</v>
      </c>
      <c r="G260" s="46">
        <f t="shared" si="30"/>
        <v>10</v>
      </c>
      <c r="H260" s="78">
        <v>0</v>
      </c>
      <c r="I260" s="76">
        <v>0</v>
      </c>
      <c r="J260" s="46">
        <f t="shared" si="31"/>
        <v>0</v>
      </c>
      <c r="K260" s="44">
        <f>+'1'!K260+'2'!K260+'3'!K260+'4'!K260+'5'!K260+'6'!K260+'7'!K260+'8'!K260+'9'!K260+'10'!K260+'11'!K260+'12'!K260+'13'!K260+'14'!K260+'15'!K260+'16'!K260+'17'!K260+'18'!K260+'19'!K260+'20'!K260+'21'!K260+'22'!K260+'23'!K260+'24'!K260+'25'!K260+'26'!K260+'27'!K260+'28'!K260+'29'!K260+'30'!K260+'31.'!K260</f>
        <v>10</v>
      </c>
      <c r="L260" s="20">
        <v>60</v>
      </c>
      <c r="M260" s="44">
        <f>+'1'!M260+'2'!M260+'3'!M260+'4'!M260+'5'!M260+'6'!M260+'7'!M260+'8'!M260+'9'!M260+'10'!M260+'11'!M260+'12'!M260+'13'!M260+'14'!M260+'15'!M260+'16'!M260+'17'!M260+'18'!M260+'19'!M260+'20'!M260+'21'!M260+'22'!M260+'23'!M260+'24'!M260+'25'!M260+'26'!M260+'27'!M260+'28'!M260+'29'!M260+'30'!M260+'31.'!M260</f>
        <v>190</v>
      </c>
      <c r="N260" s="17" t="s">
        <v>1438</v>
      </c>
      <c r="O260" s="90"/>
      <c r="P260" s="79">
        <f t="shared" si="29"/>
        <v>0</v>
      </c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9" x14ac:dyDescent="0.55000000000000004">
      <c r="A261" s="10"/>
      <c r="B261" s="10">
        <v>20059076</v>
      </c>
      <c r="C261" s="19" t="s">
        <v>1439</v>
      </c>
      <c r="D261" s="10" t="s">
        <v>434</v>
      </c>
      <c r="E261" s="64">
        <f>+'10'!J261</f>
        <v>0</v>
      </c>
      <c r="F261" s="44">
        <f>+'1'!F261+'2'!F261+'3'!F261+'4'!F261+'5'!F261+'6'!F261+'7'!F261+'8'!F261+'9'!F261+'10'!F261+'11'!F261+'12'!F261+'13'!F261+'14'!F261+'15'!F261+'16'!F261+'17'!F261+'18'!F261+'19'!F261+'20'!F261+'21'!F261+'22'!F261+'23'!F261+'24'!F261+'25'!F261+'26'!F261+'27'!F261+'28'!F261+'29'!F261+'30'!F261+'31.'!F261</f>
        <v>5</v>
      </c>
      <c r="G261" s="46">
        <f t="shared" si="30"/>
        <v>5</v>
      </c>
      <c r="H261" s="78">
        <v>0</v>
      </c>
      <c r="I261" s="76">
        <v>0</v>
      </c>
      <c r="J261" s="46">
        <f t="shared" si="31"/>
        <v>0</v>
      </c>
      <c r="K261" s="44">
        <f>+'1'!K261+'2'!K261+'3'!K261+'4'!K261+'5'!K261+'6'!K261+'7'!K261+'8'!K261+'9'!K261+'10'!K261+'11'!K261+'12'!K261+'13'!K261+'14'!K261+'15'!K261+'16'!K261+'17'!K261+'18'!K261+'19'!K261+'20'!K261+'21'!K261+'22'!K261+'23'!K261+'24'!K261+'25'!K261+'26'!K261+'27'!K261+'28'!K261+'29'!K261+'30'!K261+'31.'!K261</f>
        <v>5</v>
      </c>
      <c r="L261" s="20">
        <v>45</v>
      </c>
      <c r="M261" s="44">
        <f>+'1'!M261+'2'!M261+'3'!M261+'4'!M261+'5'!M261+'6'!M261+'7'!M261+'8'!M261+'9'!M261+'10'!M261+'11'!M261+'12'!M261+'13'!M261+'14'!M261+'15'!M261+'16'!M261+'17'!M261+'18'!M261+'19'!M261+'20'!M261+'21'!M261+'22'!M261+'23'!M261+'24'!M261+'25'!M261+'26'!M261+'27'!M261+'28'!M261+'29'!M261+'30'!M261+'31.'!M261</f>
        <v>95</v>
      </c>
      <c r="N261" s="17" t="s">
        <v>1438</v>
      </c>
      <c r="O261" s="90"/>
      <c r="P261" s="79">
        <f t="shared" si="29"/>
        <v>0</v>
      </c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9" x14ac:dyDescent="0.55000000000000004">
      <c r="A262" s="10"/>
      <c r="B262" s="10">
        <v>20060020</v>
      </c>
      <c r="C262" s="19" t="s">
        <v>1440</v>
      </c>
      <c r="D262" s="10" t="s">
        <v>434</v>
      </c>
      <c r="E262" s="64">
        <f>+'10'!J262</f>
        <v>0</v>
      </c>
      <c r="F262" s="44">
        <f>+'1'!F262+'2'!F262+'3'!F262+'4'!F262+'5'!F262+'6'!F262+'7'!F262+'8'!F262+'9'!F262+'10'!F262+'11'!F262+'12'!F262+'13'!F262+'14'!F262+'15'!F262+'16'!F262+'17'!F262+'18'!F262+'19'!F262+'20'!F262+'21'!F262+'22'!F262+'23'!F262+'24'!F262+'25'!F262+'26'!F262+'27'!F262+'28'!F262+'29'!F262+'30'!F262+'31.'!F262</f>
        <v>9</v>
      </c>
      <c r="G262" s="46">
        <f t="shared" si="30"/>
        <v>9</v>
      </c>
      <c r="H262" s="78">
        <v>0</v>
      </c>
      <c r="I262" s="76">
        <v>0</v>
      </c>
      <c r="J262" s="46">
        <f t="shared" si="31"/>
        <v>0</v>
      </c>
      <c r="K262" s="44">
        <f>+'1'!K262+'2'!K262+'3'!K262+'4'!K262+'5'!K262+'6'!K262+'7'!K262+'8'!K262+'9'!K262+'10'!K262+'11'!K262+'12'!K262+'13'!K262+'14'!K262+'15'!K262+'16'!K262+'17'!K262+'18'!K262+'19'!K262+'20'!K262+'21'!K262+'22'!K262+'23'!K262+'24'!K262+'25'!K262+'26'!K262+'27'!K262+'28'!K262+'29'!K262+'30'!K262+'31.'!K262</f>
        <v>9</v>
      </c>
      <c r="L262" s="20">
        <v>35</v>
      </c>
      <c r="M262" s="44">
        <f>+'1'!M262+'2'!M262+'3'!M262+'4'!M262+'5'!M262+'6'!M262+'7'!M262+'8'!M262+'9'!M262+'10'!M262+'11'!M262+'12'!M262+'13'!M262+'14'!M262+'15'!M262+'16'!M262+'17'!M262+'18'!M262+'19'!M262+'20'!M262+'21'!M262+'22'!M262+'23'!M262+'24'!M262+'25'!M262+'26'!M262+'27'!M262+'28'!M262+'29'!M262+'30'!M262+'31.'!M262</f>
        <v>171</v>
      </c>
      <c r="N262" s="17" t="s">
        <v>1438</v>
      </c>
      <c r="O262" s="90"/>
      <c r="P262" s="79">
        <f t="shared" si="29"/>
        <v>0</v>
      </c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9" x14ac:dyDescent="0.55000000000000004">
      <c r="A263" s="10"/>
      <c r="B263" s="10">
        <v>20059085</v>
      </c>
      <c r="C263" s="19" t="s">
        <v>1442</v>
      </c>
      <c r="D263" s="10" t="s">
        <v>434</v>
      </c>
      <c r="E263" s="64">
        <f>+'14'!J263</f>
        <v>0</v>
      </c>
      <c r="F263" s="44">
        <f>+'1'!F263+'2'!F263+'3'!F263+'4'!F263+'5'!F263+'6'!F263+'7'!F263+'8'!F263+'9'!F263+'10'!F263+'11'!F263+'12'!F263+'13'!F263+'14'!F263+'15'!F263+'16'!F263+'17'!F263+'18'!F263+'19'!F263+'20'!F263+'21'!F263+'22'!F263+'23'!F263+'24'!F263+'25'!F263+'26'!F263+'27'!F263+'28'!F263+'29'!F263+'30'!F263+'31.'!F263</f>
        <v>30</v>
      </c>
      <c r="G263" s="46">
        <f t="shared" si="30"/>
        <v>30</v>
      </c>
      <c r="H263" s="78">
        <v>0</v>
      </c>
      <c r="I263" s="76">
        <v>0</v>
      </c>
      <c r="J263" s="46">
        <f t="shared" si="31"/>
        <v>0</v>
      </c>
      <c r="K263" s="44">
        <f>+'1'!K263+'2'!K263+'3'!K263+'4'!K263+'5'!K263+'6'!K263+'7'!K263+'8'!K263+'9'!K263+'10'!K263+'11'!K263+'12'!K263+'13'!K263+'14'!K263+'15'!K263+'16'!K263+'17'!K263+'18'!K263+'19'!K263+'20'!K263+'21'!K263+'22'!K263+'23'!K263+'24'!K263+'25'!K263+'26'!K263+'27'!K263+'28'!K263+'29'!K263+'30'!K263+'31.'!K263</f>
        <v>30</v>
      </c>
      <c r="L263" s="20">
        <v>10</v>
      </c>
      <c r="M263" s="44">
        <f>+'1'!M263+'2'!M263+'3'!M263+'4'!M263+'5'!M263+'6'!M263+'7'!M263+'8'!M263+'9'!M263+'10'!M263+'11'!M263+'12'!M263+'13'!M263+'14'!M263+'15'!M263+'16'!M263+'17'!M263+'18'!M263+'19'!M263+'20'!M263+'21'!M263+'22'!M263+'23'!M263+'24'!M263+'25'!M263+'26'!M263+'27'!M263+'28'!M263+'29'!M263+'30'!M263+'31.'!M263</f>
        <v>300</v>
      </c>
      <c r="N263" s="17" t="s">
        <v>1438</v>
      </c>
      <c r="O263" s="90"/>
      <c r="P263" s="79">
        <f t="shared" si="29"/>
        <v>0</v>
      </c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9" x14ac:dyDescent="0.55000000000000004">
      <c r="A264" s="10"/>
      <c r="B264" s="10">
        <v>1100044</v>
      </c>
      <c r="C264" s="19" t="s">
        <v>1444</v>
      </c>
      <c r="D264" s="10" t="s">
        <v>434</v>
      </c>
      <c r="E264" s="64">
        <f>+'24'!J264</f>
        <v>0</v>
      </c>
      <c r="F264" s="44">
        <f>+'1'!F264+'2'!F264+'3'!F264+'4'!F264+'5'!F264+'6'!F264+'7'!F264+'8'!F264+'9'!F264+'10'!F264+'11'!F264+'12'!F264+'13'!F264+'14'!F264+'15'!F264+'16'!F264+'17'!F264+'18'!F264+'19'!F264+'20'!F264+'21'!F264+'22'!F264+'23'!F264+'24'!F264+'25'!F264+'26'!F264+'27'!F264+'28'!F264+'29'!F264+'30'!F264+'31.'!F264</f>
        <v>6</v>
      </c>
      <c r="G264" s="46">
        <f t="shared" si="30"/>
        <v>6</v>
      </c>
      <c r="H264" s="78">
        <v>0</v>
      </c>
      <c r="I264" s="76">
        <v>0</v>
      </c>
      <c r="J264" s="46">
        <f t="shared" si="31"/>
        <v>2</v>
      </c>
      <c r="K264" s="44">
        <f>+'1'!K264+'2'!K264+'3'!K264+'4'!K264+'5'!K264+'6'!K264+'7'!K264+'8'!K264+'9'!K264+'10'!K264+'11'!K264+'12'!K264+'13'!K264+'14'!K264+'15'!K264+'16'!K264+'17'!K264+'18'!K264+'19'!K264+'20'!K264+'21'!K264+'22'!K264+'23'!K264+'24'!K264+'25'!K264+'26'!K264+'27'!K264+'28'!K264+'29'!K264+'30'!K264+'31.'!K264</f>
        <v>4</v>
      </c>
      <c r="L264" s="20">
        <v>35</v>
      </c>
      <c r="M264" s="44">
        <f>+'1'!M264+'2'!M264+'3'!M264+'4'!M264+'5'!M264+'6'!M264+'7'!M264+'8'!M264+'9'!M264+'10'!M264+'11'!M264+'12'!M264+'13'!M264+'14'!M264+'15'!M264+'16'!M264+'17'!M264+'18'!M264+'19'!M264+'20'!M264+'21'!M264+'22'!M264+'23'!M264+'24'!M264+'25'!M264+'26'!M264+'27'!M264+'28'!M264+'29'!M264+'30'!M264+'31.'!M264</f>
        <v>140</v>
      </c>
      <c r="N264" s="17"/>
      <c r="O264" s="90"/>
      <c r="P264" s="79">
        <f t="shared" si="29"/>
        <v>0</v>
      </c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9" x14ac:dyDescent="0.55000000000000004">
      <c r="A265" s="10"/>
      <c r="B265" s="10">
        <v>1100045</v>
      </c>
      <c r="C265" s="19" t="s">
        <v>1445</v>
      </c>
      <c r="D265" s="10" t="s">
        <v>434</v>
      </c>
      <c r="E265" s="64">
        <f>+'24'!J265</f>
        <v>0</v>
      </c>
      <c r="F265" s="44">
        <f>+'1'!F265+'2'!F265+'3'!F265+'4'!F265+'5'!F265+'6'!F265+'7'!F265+'8'!F265+'9'!F265+'10'!F265+'11'!F265+'12'!F265+'13'!F265+'14'!F265+'15'!F265+'16'!F265+'17'!F265+'18'!F265+'19'!F265+'20'!F265+'21'!F265+'22'!F265+'23'!F265+'24'!F265+'25'!F265+'26'!F265+'27'!F265+'28'!F265+'29'!F265+'30'!F265+'31.'!F265</f>
        <v>5</v>
      </c>
      <c r="G265" s="46">
        <f t="shared" si="30"/>
        <v>5</v>
      </c>
      <c r="H265" s="78">
        <v>0</v>
      </c>
      <c r="I265" s="76">
        <v>0</v>
      </c>
      <c r="J265" s="46">
        <f t="shared" si="31"/>
        <v>2</v>
      </c>
      <c r="K265" s="44">
        <f>+'1'!K265+'2'!K265+'3'!K265+'4'!K265+'5'!K265+'6'!K265+'7'!K265+'8'!K265+'9'!K265+'10'!K265+'11'!K265+'12'!K265+'13'!K265+'14'!K265+'15'!K265+'16'!K265+'17'!K265+'18'!K265+'19'!K265+'20'!K265+'21'!K265+'22'!K265+'23'!K265+'24'!K265+'25'!K265+'26'!K265+'27'!K265+'28'!K265+'29'!K265+'30'!K265+'31.'!K265</f>
        <v>3</v>
      </c>
      <c r="L265" s="20">
        <v>100</v>
      </c>
      <c r="M265" s="44">
        <f>+'1'!M265+'2'!M265+'3'!M265+'4'!M265+'5'!M265+'6'!M265+'7'!M265+'8'!M265+'9'!M265+'10'!M265+'11'!M265+'12'!M265+'13'!M265+'14'!M265+'15'!M265+'16'!M265+'17'!M265+'18'!M265+'19'!M265+'20'!M265+'21'!M265+'22'!M265+'23'!M265+'24'!M265+'25'!M265+'26'!M265+'27'!M265+'28'!M265+'29'!M265+'30'!M265+'31.'!M265</f>
        <v>300</v>
      </c>
      <c r="N265" s="17"/>
      <c r="O265" s="90"/>
      <c r="P265" s="79">
        <f t="shared" si="29"/>
        <v>0</v>
      </c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9" x14ac:dyDescent="0.55000000000000004">
      <c r="A266" s="10"/>
      <c r="B266" s="10"/>
      <c r="C266" s="19"/>
      <c r="D266" s="10"/>
      <c r="E266" s="46">
        <f>+ยกมา!J266</f>
        <v>0</v>
      </c>
      <c r="F266" s="44">
        <f>+'1'!F266+'2'!F266+'3'!F266+'4'!F266+'5'!F266+'6'!F266+'7'!F266+'8'!F266+'9'!F266+'10'!F266+'11'!F266+'12'!F266+'13'!F266+'14'!F266+'15'!F266+'16'!F266+'17'!F266+'18'!F266+'19'!F266+'20'!F266+'21'!F266+'22'!F266+'23'!F266+'24'!F266+'25'!F266+'26'!F266+'27'!F266+'28'!F266+'29'!F266+'30'!F266+'31.'!F266</f>
        <v>0</v>
      </c>
      <c r="G266" s="43">
        <f t="shared" si="25"/>
        <v>0</v>
      </c>
      <c r="H266" s="78">
        <f>+'1'!H266+'2'!H266+'3'!H266+'4'!H266+'5'!H266+'6'!H266+'7'!H266+'8'!H266+'9'!H266+'10'!H266+'11'!H266+'12'!H266+'13'!H266+'14'!H266+'15'!H266+'16'!H266+'17'!H266+'18'!H266+'19'!H266+'20'!H266+'21'!H266+'22'!H266+'23'!H266+'24'!H266+'25'!H266+'26'!H266+'27'!H266+'28'!H266+'29'!H266+'30'!H266+'31.'!H266</f>
        <v>0</v>
      </c>
      <c r="I266" s="76">
        <f>+'1'!I266+'2'!I266+'3'!I266+'4'!I266+'5'!I266+'6'!I266+'7'!I266+'8'!I266+'9'!I266+'10'!I266+'11'!I266+'12'!I266+'13'!I266+'14'!I266+'15'!I266+'16'!I266+'17'!I266+'18'!I266+'19'!I266+'20'!I266+'21'!I266+'22'!I266+'23'!I266+'24'!I266+'25'!I266+'26'!I266+'27'!I266+'28'!I266+'29'!I266+'30'!I266+'31.'!I266</f>
        <v>0</v>
      </c>
      <c r="J266" s="43">
        <f t="shared" ref="J266:J268" si="32">E266+F266-H266-K266-I266</f>
        <v>0</v>
      </c>
      <c r="K266" s="44">
        <f>+'1'!K266+'2'!K266+'3'!K266+'4'!K266+'5'!K266+'6'!K266+'7'!K266+'8'!K266+'9'!K266+'10'!K266+'11'!K266+'12'!K266+'13'!K266+'14'!K266+'15'!K266+'16'!K266+'17'!K266+'18'!K266+'19'!K266+'20'!K266+'21'!K266+'22'!K266+'23'!K266+'24'!K266+'25'!K266+'26'!K266+'27'!K266+'28'!K266+'29'!K266+'30'!K266+'31.'!K266</f>
        <v>0</v>
      </c>
      <c r="L266" s="20"/>
      <c r="M266" s="44">
        <f>+'1'!M266+'2'!M266+'3'!M266+'4'!M266+'5'!M266+'6'!M266+'7'!M266+'8'!M266+'9'!M266+'10'!M266+'11'!M266+'12'!M266+'13'!M266+'14'!M266+'15'!M266+'16'!M266+'17'!M266+'18'!M266+'19'!M266+'20'!M266+'21'!M266+'22'!M266+'23'!M266+'24'!M266+'25'!M266+'26'!M266+'27'!M266+'28'!M266+'29'!M266+'30'!M266+'31.'!M266</f>
        <v>0</v>
      </c>
      <c r="N266" s="19"/>
      <c r="O266" s="90"/>
      <c r="P266" s="79">
        <f t="shared" si="29"/>
        <v>0</v>
      </c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9" x14ac:dyDescent="0.55000000000000004">
      <c r="A267" s="10"/>
      <c r="B267" s="10"/>
      <c r="C267" s="19"/>
      <c r="D267" s="10"/>
      <c r="E267" s="46">
        <f>+ยกมา!J267</f>
        <v>0</v>
      </c>
      <c r="F267" s="44">
        <f>+'1'!F267+'2'!F267+'3'!F267+'4'!F267+'5'!F267+'6'!F267+'7'!F267+'8'!F267+'9'!F267+'10'!F267+'11'!F267+'12'!F267+'13'!F267+'14'!F267+'15'!F267+'16'!F267+'17'!F267+'18'!F267+'19'!F267+'20'!F267+'21'!F267+'22'!F267+'23'!F267+'24'!F267+'25'!F267+'26'!F267+'27'!F267+'28'!F267+'29'!F267+'30'!F267+'31.'!F267</f>
        <v>0</v>
      </c>
      <c r="G267" s="43">
        <f t="shared" si="25"/>
        <v>0</v>
      </c>
      <c r="H267" s="78">
        <f>+'1'!H267+'2'!H267+'3'!H267+'4'!H267+'5'!H267+'6'!H267+'7'!H267+'8'!H267+'9'!H267+'10'!H267+'11'!H267+'12'!H267+'13'!H267+'14'!H267+'15'!H267+'16'!H267+'17'!H267+'18'!H267+'19'!H267+'20'!H267+'21'!H267+'22'!H267+'23'!H267+'24'!H267+'25'!H267+'26'!H267+'27'!H267+'28'!H267+'29'!H267+'30'!H267+'31.'!H267</f>
        <v>0</v>
      </c>
      <c r="I267" s="76">
        <f>+'1'!I267+'2'!I267+'3'!I267+'4'!I267+'5'!I267+'6'!I267+'7'!I267+'8'!I267+'9'!I267+'10'!I267+'11'!I267+'12'!I267+'13'!I267+'14'!I267+'15'!I267+'16'!I267+'17'!I267+'18'!I267+'19'!I267+'20'!I267+'21'!I267+'22'!I267+'23'!I267+'24'!I267+'25'!I267+'26'!I267+'27'!I267+'28'!I267+'29'!I267+'30'!I267+'31.'!I267</f>
        <v>0</v>
      </c>
      <c r="J267" s="43">
        <f t="shared" si="32"/>
        <v>0</v>
      </c>
      <c r="K267" s="44">
        <f>+'1'!K267+'2'!K267+'3'!K267+'4'!K267+'5'!K267+'6'!K267+'7'!K267+'8'!K267+'9'!K267+'10'!K267+'11'!K267+'12'!K267+'13'!K267+'14'!K267+'15'!K267+'16'!K267+'17'!K267+'18'!K267+'19'!K267+'20'!K267+'21'!K267+'22'!K267+'23'!K267+'24'!K267+'25'!K267+'26'!K267+'27'!K267+'28'!K267+'29'!K267+'30'!K267+'31.'!K267</f>
        <v>0</v>
      </c>
      <c r="L267" s="20"/>
      <c r="M267" s="44">
        <f>+'1'!M267+'2'!M267+'3'!M267+'4'!M267+'5'!M267+'6'!M267+'7'!M267+'8'!M267+'9'!M267+'10'!M267+'11'!M267+'12'!M267+'13'!M267+'14'!M267+'15'!M267+'16'!M267+'17'!M267+'18'!M267+'19'!M267+'20'!M267+'21'!M267+'22'!M267+'23'!M267+'24'!M267+'25'!M267+'26'!M267+'27'!M267+'28'!M267+'29'!M267+'30'!M267+'31.'!M267</f>
        <v>0</v>
      </c>
      <c r="N267" s="19"/>
      <c r="O267" s="90"/>
      <c r="P267" s="79">
        <f t="shared" si="29"/>
        <v>0</v>
      </c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9" x14ac:dyDescent="0.55000000000000004">
      <c r="A268" s="10"/>
      <c r="B268" s="10"/>
      <c r="C268" s="19"/>
      <c r="D268" s="10"/>
      <c r="E268" s="46">
        <f>+ยกมา!J266</f>
        <v>0</v>
      </c>
      <c r="F268" s="44">
        <f>+'1'!F274+'2'!F270+'3'!F268+'4'!F274+'5'!F270+'6'!F270+'7'!F274+'8'!F274+'9'!F274+'10'!F272+'11'!F274+'12'!F273+'13'!F273+'14'!F273+'15'!F273+'16'!F274+'17'!F274+'18'!F273+'19'!F274+'20'!F274+'21'!F273+'22'!F274+'23'!F273+'24'!F273+'25'!F274+'26'!F272+'27'!F273+'28'!F274+'29'!F274+'30'!F273+'31.'!F273</f>
        <v>0</v>
      </c>
      <c r="G268" s="43">
        <f t="shared" si="25"/>
        <v>0</v>
      </c>
      <c r="H268" s="78">
        <f>+'1'!H268+'2'!H268+'3'!H268+'4'!H268+'5'!H268+'6'!H268+'7'!H268+'8'!H268+'9'!H268+'10'!H268+'11'!H268+'12'!H268+'13'!H268+'14'!H268+'15'!H268+'16'!H268+'17'!H268+'18'!H268+'19'!H268+'20'!H268+'21'!H268+'22'!H268+'23'!H268+'24'!H268+'25'!H268+'26'!H268+'27'!H268+'28'!H268+'29'!H268+'30'!H268+'31.'!H268</f>
        <v>0</v>
      </c>
      <c r="I268" s="76">
        <f>+'1'!I268+'2'!I268+'3'!I268+'4'!I268+'5'!I268+'6'!I268+'7'!I268+'8'!I268+'9'!I268+'10'!I268+'11'!I268+'12'!I268+'13'!I268+'14'!I268+'15'!I268+'16'!I268+'17'!I268+'18'!I268+'19'!I268+'20'!I268+'21'!I268+'22'!I268+'23'!I268+'24'!I268+'25'!I268+'26'!I268+'27'!I268+'28'!I268+'29'!I268+'30'!I268+'31.'!I268</f>
        <v>0</v>
      </c>
      <c r="J268" s="43">
        <f t="shared" si="32"/>
        <v>0</v>
      </c>
      <c r="K268" s="44">
        <f>+'1'!K278+'2'!K274+'3'!K272+'4'!K278+'5'!K274+'6'!K274+'7'!K278+'8'!K278+'9'!K278+'10'!K276+'11'!K278+'12'!K277+'13'!K277+'14'!K277+'15'!K277+'16'!K278+'17'!K278+'18'!K277+'19'!K278+'20'!K278+'21'!K277+'22'!K278+'23'!K277+'24'!K277+'25'!K278+'26'!K276+'27'!K277+'28'!K278+'29'!K278+'30'!K277+'31.'!K277</f>
        <v>0</v>
      </c>
      <c r="L268" s="20"/>
      <c r="M268" s="44">
        <f>+'1'!M276+'2'!M272+'3'!M270+'4'!M276+'5'!M272+'6'!M272+'7'!M276+'8'!M276+'9'!M276+'10'!M274+'11'!M276+'12'!M275+'13'!M275+'14'!M275+'15'!M275+'16'!M276+'17'!M276+'18'!M275+'19'!M276+'20'!M276+'21'!M275+'22'!M276+'23'!M275+'24'!M275+'25'!M276+'26'!M274+'27'!M275+'28'!M276+'29'!M276+'30'!M275+'31.'!M275</f>
        <v>0</v>
      </c>
      <c r="N268" s="19"/>
      <c r="O268" s="90"/>
      <c r="P268" s="79">
        <f t="shared" si="29"/>
        <v>0</v>
      </c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9" ht="24" customHeight="1" x14ac:dyDescent="0.55000000000000004">
      <c r="A269" s="10"/>
      <c r="B269" s="10"/>
      <c r="C269" s="19"/>
      <c r="D269" s="10"/>
      <c r="E269" s="46">
        <f>+ยกมา!J257</f>
        <v>0</v>
      </c>
      <c r="F26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69" s="43">
        <f t="shared" ref="G269" si="33">+E269+F269</f>
        <v>0</v>
      </c>
      <c r="H26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6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69" s="43">
        <f t="shared" ref="J269" si="34">E269+F269-H269-K269-I269</f>
        <v>0</v>
      </c>
      <c r="K26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69" s="20"/>
      <c r="M269" s="44">
        <f>+'1'!M277+'2'!M273+'3'!M271+'4'!M277+'5'!M273+'6'!M273+'7'!M277+'8'!M277+'9'!M277+'10'!M275+'11'!M277+'12'!M276+'13'!M276+'14'!M276+'15'!M276+'16'!M277+'17'!M277+'18'!M276+'19'!M277+'20'!M277+'21'!M276+'22'!M277+'23'!M276+'24'!M276+'25'!M277+'26'!M275+'27'!M276+'28'!M277+'29'!M277+'30'!M276+'31.'!M276</f>
        <v>0</v>
      </c>
      <c r="N269" s="19"/>
      <c r="O269" s="90"/>
      <c r="P269" s="79">
        <f t="shared" si="26"/>
        <v>0</v>
      </c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9" s="49" customFormat="1" ht="25.5" customHeight="1" x14ac:dyDescent="0.55000000000000004">
      <c r="A270" s="146" t="s">
        <v>223</v>
      </c>
      <c r="B270" s="147"/>
      <c r="C270" s="147"/>
      <c r="D270" s="148"/>
      <c r="E270" s="152" t="s">
        <v>239</v>
      </c>
      <c r="F270" s="153"/>
      <c r="G270" s="149" t="s">
        <v>224</v>
      </c>
      <c r="H270" s="150"/>
      <c r="I270" s="151"/>
      <c r="J270" s="154" t="s">
        <v>225</v>
      </c>
      <c r="K270" s="154"/>
      <c r="L270" s="154"/>
      <c r="M270" s="51">
        <f>SUM(M5:M269)</f>
        <v>106341</v>
      </c>
      <c r="N270" s="52" t="s">
        <v>219</v>
      </c>
      <c r="O270" s="2"/>
      <c r="P270" s="2"/>
      <c r="Q270" s="50"/>
      <c r="R270" s="58"/>
      <c r="S270" s="5"/>
      <c r="T270" s="5"/>
      <c r="U270" s="5"/>
      <c r="V270" s="5"/>
      <c r="W270" s="5"/>
      <c r="X270" s="5"/>
      <c r="Y270" s="5"/>
      <c r="Z270" s="2"/>
      <c r="AA270" s="2"/>
      <c r="AB270" s="2"/>
      <c r="AC270" s="50"/>
    </row>
    <row r="271" spans="1:29" s="50" customFormat="1" ht="24.75" customHeight="1" x14ac:dyDescent="0.55000000000000004">
      <c r="A271" s="155" t="s">
        <v>226</v>
      </c>
      <c r="B271" s="156"/>
      <c r="C271" s="161">
        <f>+M273</f>
        <v>106341</v>
      </c>
      <c r="D271" s="162"/>
      <c r="E271" s="53" t="s">
        <v>227</v>
      </c>
      <c r="F271" s="54">
        <f>+M270</f>
        <v>106341</v>
      </c>
      <c r="G271" s="55" t="s">
        <v>217</v>
      </c>
      <c r="H271" s="143">
        <f>SUM(U36)</f>
        <v>465</v>
      </c>
      <c r="I271" s="144"/>
      <c r="J271" s="136"/>
      <c r="K271" s="136"/>
      <c r="L271" s="136"/>
      <c r="M271" s="57"/>
      <c r="N271" s="57">
        <f>+W36</f>
        <v>29277</v>
      </c>
      <c r="O271" s="2"/>
      <c r="P271" s="2"/>
      <c r="Q271" s="2"/>
      <c r="R271" s="1"/>
      <c r="S271" s="1"/>
      <c r="T271" s="1"/>
      <c r="U271" s="1"/>
      <c r="V271" s="1"/>
      <c r="W271" s="1"/>
      <c r="X271" s="1"/>
      <c r="Y271" s="1"/>
      <c r="Z271" s="2"/>
      <c r="AA271" s="2"/>
      <c r="AB271" s="2"/>
    </row>
    <row r="272" spans="1:29" s="50" customFormat="1" ht="24.75" customHeight="1" x14ac:dyDescent="0.55000000000000004">
      <c r="A272" s="155"/>
      <c r="B272" s="156"/>
      <c r="C272" s="161"/>
      <c r="D272" s="162"/>
      <c r="E272" s="53" t="s">
        <v>228</v>
      </c>
      <c r="F272" s="54">
        <f>N273</f>
        <v>3225</v>
      </c>
      <c r="G272" s="55"/>
      <c r="H272" s="143">
        <v>0</v>
      </c>
      <c r="I272" s="144"/>
      <c r="J272" s="136" t="s">
        <v>229</v>
      </c>
      <c r="K272" s="136"/>
      <c r="L272" s="136"/>
      <c r="M272" s="57">
        <f>-T36</f>
        <v>0</v>
      </c>
      <c r="N272" s="57" t="s">
        <v>228</v>
      </c>
      <c r="O272" s="2"/>
      <c r="P272" s="2"/>
      <c r="Q272" s="2"/>
      <c r="R272" s="1"/>
      <c r="S272" s="1"/>
      <c r="T272" s="1"/>
      <c r="U272" s="1"/>
      <c r="V272" s="1"/>
      <c r="W272" s="1"/>
      <c r="X272" s="1"/>
      <c r="Y272" s="1"/>
      <c r="Z272" s="2"/>
      <c r="AA272" s="2"/>
      <c r="AB272" s="2"/>
    </row>
    <row r="273" spans="1:29" s="50" customFormat="1" ht="24.75" customHeight="1" x14ac:dyDescent="0.55000000000000004">
      <c r="A273" s="157" t="s">
        <v>10</v>
      </c>
      <c r="B273" s="158"/>
      <c r="C273" s="161">
        <f>+F272</f>
        <v>3225</v>
      </c>
      <c r="D273" s="162"/>
      <c r="E273" s="53"/>
      <c r="F273" s="54"/>
      <c r="G273" s="55" t="s">
        <v>230</v>
      </c>
      <c r="H273" s="143">
        <f>+V36</f>
        <v>2560</v>
      </c>
      <c r="I273" s="144"/>
      <c r="J273" s="137" t="s">
        <v>231</v>
      </c>
      <c r="K273" s="138"/>
      <c r="L273" s="139"/>
      <c r="M273" s="57">
        <f>+M270-M271</f>
        <v>106341</v>
      </c>
      <c r="N273" s="59">
        <f>+S36</f>
        <v>3225</v>
      </c>
      <c r="O273" s="2"/>
      <c r="P273" s="2"/>
      <c r="Q273" s="2"/>
      <c r="R273" s="1"/>
      <c r="S273" s="1"/>
      <c r="T273" s="1"/>
      <c r="U273" s="1"/>
      <c r="V273" s="1"/>
      <c r="W273" s="1"/>
      <c r="X273" s="1"/>
      <c r="Y273" s="1"/>
      <c r="Z273" s="2"/>
      <c r="AA273" s="2"/>
      <c r="AB273" s="2"/>
    </row>
    <row r="274" spans="1:29" s="50" customFormat="1" ht="24.75" customHeight="1" x14ac:dyDescent="0.55000000000000004">
      <c r="A274" s="159" t="s">
        <v>232</v>
      </c>
      <c r="B274" s="160"/>
      <c r="C274" s="161">
        <f>+C271-C273</f>
        <v>103116</v>
      </c>
      <c r="D274" s="162"/>
      <c r="E274" s="53" t="s">
        <v>232</v>
      </c>
      <c r="F274" s="54">
        <f>+F271-F272</f>
        <v>103116</v>
      </c>
      <c r="G274" s="55" t="s">
        <v>233</v>
      </c>
      <c r="H274" s="143">
        <f>SUM(H271:H273)</f>
        <v>3025</v>
      </c>
      <c r="I274" s="144"/>
      <c r="J274" s="136" t="s">
        <v>206</v>
      </c>
      <c r="K274" s="136"/>
      <c r="L274" s="136"/>
      <c r="M274" s="57">
        <f>H274</f>
        <v>3025</v>
      </c>
      <c r="N274" s="56"/>
      <c r="O274" s="2"/>
      <c r="P274" s="2"/>
      <c r="Q274" s="2"/>
      <c r="R274" s="1"/>
      <c r="S274" s="1"/>
      <c r="T274" s="1"/>
      <c r="U274" s="1"/>
      <c r="V274" s="1"/>
      <c r="W274" s="1"/>
      <c r="X274" s="1"/>
      <c r="Y274" s="1"/>
      <c r="Z274" s="2"/>
      <c r="AA274" s="2"/>
      <c r="AB274" s="2"/>
    </row>
    <row r="275" spans="1:29" s="50" customFormat="1" ht="24.75" customHeight="1" x14ac:dyDescent="0.55000000000000004">
      <c r="A275" s="60"/>
      <c r="B275" s="118"/>
      <c r="C275" s="60"/>
      <c r="D275" s="60"/>
      <c r="E275" s="53" t="s">
        <v>234</v>
      </c>
      <c r="F275" s="54">
        <v>100000</v>
      </c>
      <c r="J275" s="140" t="s">
        <v>208</v>
      </c>
      <c r="K275" s="141"/>
      <c r="L275" s="142"/>
      <c r="M275" s="57">
        <f>M273-M274-N271-N273</f>
        <v>70814</v>
      </c>
      <c r="N275" s="56"/>
      <c r="O275" s="2"/>
      <c r="P275" s="2"/>
      <c r="Q275" s="2"/>
      <c r="R275" s="1"/>
      <c r="S275" s="1"/>
      <c r="T275" s="1"/>
      <c r="U275" s="1"/>
      <c r="V275" s="1"/>
      <c r="W275" s="1"/>
      <c r="X275" s="1"/>
      <c r="Y275" s="1"/>
      <c r="Z275" s="2"/>
      <c r="AA275" s="2"/>
      <c r="AB275" s="2"/>
    </row>
    <row r="276" spans="1:29" s="50" customFormat="1" ht="24.75" customHeight="1" x14ac:dyDescent="0.55000000000000004">
      <c r="A276" s="60"/>
      <c r="B276" s="118"/>
      <c r="C276" s="60"/>
      <c r="D276" s="60"/>
      <c r="E276" s="53" t="s">
        <v>235</v>
      </c>
      <c r="F276" s="54">
        <f>F274-F275</f>
        <v>3116</v>
      </c>
      <c r="J276" s="140" t="s">
        <v>209</v>
      </c>
      <c r="K276" s="141"/>
      <c r="L276" s="142"/>
      <c r="M276" s="57">
        <f>+Y36</f>
        <v>70914</v>
      </c>
      <c r="N276" s="56"/>
      <c r="O276" s="2"/>
      <c r="P276" s="2"/>
      <c r="Q276" s="2"/>
      <c r="R276" s="1"/>
      <c r="S276" s="1"/>
      <c r="T276" s="1"/>
      <c r="U276" s="1"/>
      <c r="V276" s="1"/>
      <c r="W276" s="1"/>
      <c r="X276" s="1"/>
      <c r="Y276" s="1"/>
      <c r="Z276" s="2"/>
      <c r="AA276" s="2"/>
      <c r="AB276" s="2"/>
      <c r="AC276" s="2"/>
    </row>
    <row r="277" spans="1:29" s="50" customFormat="1" ht="27" customHeight="1" x14ac:dyDescent="0.55000000000000004">
      <c r="A277" s="60"/>
      <c r="B277" s="118"/>
      <c r="C277" s="60"/>
      <c r="D277" s="60"/>
      <c r="E277" s="53" t="s">
        <v>236</v>
      </c>
      <c r="F277" s="54">
        <f>+F276*4%</f>
        <v>124.64</v>
      </c>
      <c r="J277" s="140" t="s">
        <v>210</v>
      </c>
      <c r="K277" s="141"/>
      <c r="L277" s="142"/>
      <c r="M277" s="57">
        <v>0</v>
      </c>
      <c r="N277" s="56"/>
      <c r="O277" s="2"/>
      <c r="P277" s="2"/>
      <c r="Q277" s="2"/>
      <c r="R277" s="1"/>
      <c r="S277" s="1"/>
      <c r="T277" s="1"/>
      <c r="U277" s="1"/>
      <c r="V277" s="1"/>
      <c r="W277" s="1"/>
      <c r="X277" s="1"/>
      <c r="Y277" s="1"/>
      <c r="Z277" s="2"/>
      <c r="AA277" s="2"/>
      <c r="AB277" s="2"/>
      <c r="AC277" s="2"/>
    </row>
    <row r="278" spans="1:29" ht="24.75" customHeight="1" thickBot="1" x14ac:dyDescent="0.6">
      <c r="A278" s="60"/>
      <c r="B278" s="118"/>
      <c r="C278" s="60"/>
      <c r="D278" s="60"/>
      <c r="E278" s="100" t="s">
        <v>1363</v>
      </c>
      <c r="F278" s="101">
        <v>0</v>
      </c>
      <c r="J278" s="145" t="s">
        <v>211</v>
      </c>
      <c r="K278" s="145"/>
      <c r="L278" s="145"/>
      <c r="M278" s="61">
        <f>+M276-M275</f>
        <v>100</v>
      </c>
      <c r="N278" s="66"/>
    </row>
    <row r="279" spans="1:29" ht="24.75" customHeight="1" thickBot="1" x14ac:dyDescent="0.6">
      <c r="H279" s="133" t="s">
        <v>237</v>
      </c>
      <c r="I279" s="134"/>
      <c r="J279" s="134"/>
      <c r="K279" s="134"/>
      <c r="L279" s="134"/>
      <c r="M279" s="134"/>
      <c r="N279" s="135"/>
    </row>
    <row r="280" spans="1:29" x14ac:dyDescent="0.55000000000000004">
      <c r="F280" s="23"/>
    </row>
  </sheetData>
  <autoFilter ref="A4:AC27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70:D270"/>
    <mergeCell ref="G270:I270"/>
    <mergeCell ref="J277:L277"/>
    <mergeCell ref="E270:F270"/>
    <mergeCell ref="J270:L270"/>
    <mergeCell ref="A271:B271"/>
    <mergeCell ref="A273:B273"/>
    <mergeCell ref="A274:B274"/>
    <mergeCell ref="C271:D271"/>
    <mergeCell ref="C272:D272"/>
    <mergeCell ref="C273:D273"/>
    <mergeCell ref="C274:D274"/>
    <mergeCell ref="A272:B272"/>
    <mergeCell ref="H279:N279"/>
    <mergeCell ref="J271:L271"/>
    <mergeCell ref="J272:L272"/>
    <mergeCell ref="J273:L273"/>
    <mergeCell ref="J274:L274"/>
    <mergeCell ref="J275:L275"/>
    <mergeCell ref="J276:L276"/>
    <mergeCell ref="H274:I274"/>
    <mergeCell ref="H271:I271"/>
    <mergeCell ref="H272:I272"/>
    <mergeCell ref="H273:I273"/>
    <mergeCell ref="J278:L27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54"/>
  <sheetViews>
    <sheetView zoomScale="80" zoomScaleNormal="80" workbookViewId="0">
      <pane xSplit="10" ySplit="4" topLeftCell="K246" activePane="bottomRight" state="frozen"/>
      <selection activeCell="B263" sqref="B263:N263"/>
      <selection pane="topRight" activeCell="B263" sqref="B263:N263"/>
      <selection pane="bottomLeft" activeCell="B263" sqref="B263:N263"/>
      <selection pane="bottomRight" activeCell="B263" sqref="B263:N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9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10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16</v>
      </c>
      <c r="F5" s="71"/>
      <c r="G5" s="46">
        <f t="shared" ref="G5" si="0">E5+F5</f>
        <v>16</v>
      </c>
      <c r="H5" s="78">
        <v>0</v>
      </c>
      <c r="I5" s="76">
        <v>0</v>
      </c>
      <c r="J5" s="46">
        <f t="shared" ref="J5" si="1">+G5-H5-K5-I5</f>
        <v>16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26</v>
      </c>
      <c r="F6" s="71"/>
      <c r="G6" s="46">
        <f t="shared" ref="G6:G26" si="2">E6+F6</f>
        <v>26</v>
      </c>
      <c r="H6" s="78">
        <v>0</v>
      </c>
      <c r="I6" s="76">
        <v>0</v>
      </c>
      <c r="J6" s="46">
        <f t="shared" ref="J6:J26" si="3">+G6-H6-K6-I6</f>
        <v>26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2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10</v>
      </c>
      <c r="F11" s="71"/>
      <c r="G11" s="46">
        <f t="shared" si="2"/>
        <v>10</v>
      </c>
      <c r="H11" s="78">
        <v>0</v>
      </c>
      <c r="I11" s="76">
        <v>0</v>
      </c>
      <c r="J11" s="46">
        <f t="shared" si="3"/>
        <v>10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2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2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2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v>4</v>
      </c>
      <c r="F15" s="71"/>
      <c r="G15" s="46">
        <f t="shared" si="2"/>
        <v>4</v>
      </c>
      <c r="H15" s="78">
        <v>0</v>
      </c>
      <c r="I15" s="76">
        <v>0</v>
      </c>
      <c r="J15" s="46">
        <f t="shared" si="3"/>
        <v>4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2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2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11</v>
      </c>
      <c r="F18" s="71"/>
      <c r="G18" s="46">
        <f t="shared" si="2"/>
        <v>11</v>
      </c>
      <c r="H18" s="78">
        <v>0</v>
      </c>
      <c r="I18" s="76">
        <v>0</v>
      </c>
      <c r="J18" s="46">
        <f t="shared" si="3"/>
        <v>11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2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2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3</v>
      </c>
      <c r="F20" s="71"/>
      <c r="G20" s="46">
        <f t="shared" si="2"/>
        <v>3</v>
      </c>
      <c r="H20" s="78">
        <v>0</v>
      </c>
      <c r="I20" s="76">
        <v>0</v>
      </c>
      <c r="J20" s="46">
        <f t="shared" si="3"/>
        <v>3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2"/>
        <v>0</v>
      </c>
      <c r="H22" s="78">
        <v>0</v>
      </c>
      <c r="I22" s="76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2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2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2"/>
        <v>0</v>
      </c>
      <c r="H24" s="78">
        <v>0</v>
      </c>
      <c r="I24" s="76">
        <v>0</v>
      </c>
      <c r="J24" s="46">
        <f t="shared" si="3"/>
        <v>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2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2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2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10</v>
      </c>
      <c r="F28" s="71"/>
      <c r="G28" s="46">
        <f t="shared" si="7"/>
        <v>10</v>
      </c>
      <c r="H28" s="78">
        <v>0</v>
      </c>
      <c r="I28" s="76">
        <v>0</v>
      </c>
      <c r="J28" s="46">
        <f t="shared" si="8"/>
        <v>10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2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2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2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10</v>
      </c>
      <c r="F31" s="71"/>
      <c r="G31" s="46">
        <f t="shared" si="7"/>
        <v>10</v>
      </c>
      <c r="H31" s="78">
        <v>0</v>
      </c>
      <c r="I31" s="76">
        <v>0</v>
      </c>
      <c r="J31" s="46">
        <f t="shared" si="8"/>
        <v>10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2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2</v>
      </c>
      <c r="F32" s="71"/>
      <c r="G32" s="46">
        <f t="shared" si="7"/>
        <v>2</v>
      </c>
      <c r="H32" s="78">
        <v>0</v>
      </c>
      <c r="I32" s="76">
        <v>0</v>
      </c>
      <c r="J32" s="46">
        <f t="shared" si="8"/>
        <v>2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v>2</v>
      </c>
      <c r="F35" s="71"/>
      <c r="G35" s="46">
        <f t="shared" si="7"/>
        <v>2</v>
      </c>
      <c r="H35" s="78">
        <v>0</v>
      </c>
      <c r="I35" s="76">
        <v>0</v>
      </c>
      <c r="J35" s="46">
        <f t="shared" si="8"/>
        <v>2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7"/>
        <v>0</v>
      </c>
      <c r="H39" s="78">
        <v>0</v>
      </c>
      <c r="I39" s="76">
        <v>0</v>
      </c>
      <c r="J39" s="46">
        <f t="shared" si="8"/>
        <v>0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7"/>
        <v>0</v>
      </c>
      <c r="H40" s="78">
        <v>0</v>
      </c>
      <c r="I40" s="76">
        <v>0</v>
      </c>
      <c r="J40" s="46">
        <f t="shared" si="8"/>
        <v>0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5</v>
      </c>
      <c r="F41" s="71"/>
      <c r="G41" s="46">
        <f t="shared" si="7"/>
        <v>5</v>
      </c>
      <c r="H41" s="78">
        <v>0</v>
      </c>
      <c r="I41" s="76">
        <v>0</v>
      </c>
      <c r="J41" s="46">
        <f t="shared" si="8"/>
        <v>5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6</v>
      </c>
      <c r="F46" s="71"/>
      <c r="G46" s="46">
        <f t="shared" si="7"/>
        <v>6</v>
      </c>
      <c r="H46" s="78">
        <v>0</v>
      </c>
      <c r="I46" s="76">
        <v>0</v>
      </c>
      <c r="J46" s="46">
        <f t="shared" si="8"/>
        <v>6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2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1</v>
      </c>
      <c r="F47" s="71"/>
      <c r="G47" s="46">
        <f t="shared" si="7"/>
        <v>1</v>
      </c>
      <c r="H47" s="78">
        <v>0</v>
      </c>
      <c r="I47" s="76">
        <v>0</v>
      </c>
      <c r="J47" s="46">
        <f t="shared" si="8"/>
        <v>1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2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12</v>
      </c>
      <c r="F48" s="71"/>
      <c r="G48" s="46">
        <f t="shared" si="7"/>
        <v>12</v>
      </c>
      <c r="H48" s="78">
        <v>0</v>
      </c>
      <c r="I48" s="76">
        <v>0</v>
      </c>
      <c r="J48" s="46">
        <f t="shared" si="8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3</v>
      </c>
      <c r="F49" s="71"/>
      <c r="G49" s="46">
        <f t="shared" si="7"/>
        <v>3</v>
      </c>
      <c r="H49" s="78">
        <v>0</v>
      </c>
      <c r="I49" s="76">
        <v>0</v>
      </c>
      <c r="J49" s="46">
        <f t="shared" si="8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7"/>
        <v>0</v>
      </c>
      <c r="H50" s="78">
        <v>0</v>
      </c>
      <c r="I50" s="76">
        <v>0</v>
      </c>
      <c r="J50" s="46">
        <f t="shared" si="8"/>
        <v>0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2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4</v>
      </c>
      <c r="F53" s="71"/>
      <c r="G53" s="46">
        <f t="shared" si="7"/>
        <v>4</v>
      </c>
      <c r="H53" s="78">
        <v>0</v>
      </c>
      <c r="I53" s="76">
        <v>0</v>
      </c>
      <c r="J53" s="46">
        <f t="shared" si="8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2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v>3</v>
      </c>
      <c r="F55" s="71"/>
      <c r="G55" s="46">
        <f t="shared" si="7"/>
        <v>3</v>
      </c>
      <c r="H55" s="78">
        <v>0</v>
      </c>
      <c r="I55" s="76">
        <v>0</v>
      </c>
      <c r="J55" s="46">
        <f t="shared" si="8"/>
        <v>3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2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2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2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2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2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2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2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7"/>
        <v>0</v>
      </c>
      <c r="H66" s="78">
        <v>0</v>
      </c>
      <c r="I66" s="76">
        <v>0</v>
      </c>
      <c r="J66" s="46">
        <f t="shared" si="8"/>
        <v>0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v>3</v>
      </c>
      <c r="F68" s="71"/>
      <c r="G68" s="46">
        <f t="shared" si="7"/>
        <v>3</v>
      </c>
      <c r="H68" s="78">
        <v>0</v>
      </c>
      <c r="I68" s="76">
        <v>0</v>
      </c>
      <c r="J68" s="46">
        <f t="shared" si="8"/>
        <v>3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3</v>
      </c>
      <c r="F74" s="71"/>
      <c r="G74" s="46">
        <f t="shared" si="7"/>
        <v>3</v>
      </c>
      <c r="H74" s="78">
        <v>0</v>
      </c>
      <c r="I74" s="76">
        <v>0</v>
      </c>
      <c r="J74" s="46">
        <f t="shared" si="8"/>
        <v>3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1381</v>
      </c>
      <c r="C76" s="19" t="s">
        <v>1380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7"/>
        <v>0</v>
      </c>
      <c r="H77" s="78">
        <v>0</v>
      </c>
      <c r="I77" s="76">
        <v>0</v>
      </c>
      <c r="J77" s="46">
        <f t="shared" si="8"/>
        <v>0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1369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7" t="s">
        <v>1383</v>
      </c>
      <c r="C86" s="19" t="s">
        <v>1382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9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1408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1409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1384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9"/>
      <c r="R89" s="43">
        <f t="shared" si="14"/>
        <v>0</v>
      </c>
    </row>
    <row r="90" spans="1:18" ht="25.5" x14ac:dyDescent="0.55000000000000004">
      <c r="A90" s="10">
        <v>86</v>
      </c>
      <c r="B90" s="117" t="s">
        <v>1386</v>
      </c>
      <c r="C90" s="19" t="s">
        <v>1385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9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7" t="s">
        <v>1387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9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7" t="s">
        <v>1388</v>
      </c>
      <c r="C100" s="19" t="s">
        <v>1364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9"/>
      <c r="R100" s="43">
        <f t="shared" si="29"/>
        <v>0</v>
      </c>
    </row>
    <row r="101" spans="1:18" ht="25.5" x14ac:dyDescent="0.55000000000000004">
      <c r="A101" s="10">
        <v>97</v>
      </c>
      <c r="B101" s="117" t="s">
        <v>1389</v>
      </c>
      <c r="C101" s="19" t="s">
        <v>1365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9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1378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9"/>
      <c r="R102" s="43">
        <f t="shared" si="29"/>
        <v>0</v>
      </c>
    </row>
    <row r="103" spans="1:18" ht="22.9" customHeight="1" x14ac:dyDescent="0.55000000000000004">
      <c r="A103" s="10">
        <v>99</v>
      </c>
      <c r="B103" s="117" t="s">
        <v>1390</v>
      </c>
      <c r="C103" s="19" t="s">
        <v>1371</v>
      </c>
      <c r="D103" s="10" t="s">
        <v>1372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7" t="s">
        <v>1391</v>
      </c>
      <c r="C104" s="19" t="s">
        <v>1370</v>
      </c>
      <c r="D104" s="10" t="s">
        <v>1372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7" t="s">
        <v>1392</v>
      </c>
      <c r="C105" s="19" t="s">
        <v>1373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8</v>
      </c>
      <c r="F112" s="71"/>
      <c r="G112" s="46">
        <f t="shared" si="25"/>
        <v>8</v>
      </c>
      <c r="H112" s="78">
        <v>0</v>
      </c>
      <c r="I112" s="76">
        <v>0</v>
      </c>
      <c r="J112" s="46">
        <f t="shared" si="26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9</v>
      </c>
      <c r="F113" s="71"/>
      <c r="G113" s="46">
        <f t="shared" si="25"/>
        <v>9</v>
      </c>
      <c r="H113" s="78">
        <v>0</v>
      </c>
      <c r="I113" s="76">
        <v>0</v>
      </c>
      <c r="J113" s="46">
        <f t="shared" si="26"/>
        <v>9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2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2</v>
      </c>
      <c r="F115" s="71"/>
      <c r="G115" s="46">
        <f t="shared" si="25"/>
        <v>2</v>
      </c>
      <c r="H115" s="78">
        <v>0</v>
      </c>
      <c r="I115" s="76">
        <v>0</v>
      </c>
      <c r="J115" s="46">
        <f t="shared" si="26"/>
        <v>2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14</v>
      </c>
      <c r="F116" s="71"/>
      <c r="G116" s="46">
        <f t="shared" si="25"/>
        <v>14</v>
      </c>
      <c r="H116" s="78">
        <v>0</v>
      </c>
      <c r="I116" s="76">
        <v>0</v>
      </c>
      <c r="J116" s="46">
        <f t="shared" si="26"/>
        <v>14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1393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7" t="s">
        <v>1395</v>
      </c>
      <c r="C134" s="19" t="s">
        <v>1394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9"/>
      <c r="R134" s="43">
        <f t="shared" si="11"/>
        <v>0</v>
      </c>
    </row>
    <row r="135" spans="1:18" ht="25.5" x14ac:dyDescent="0.55000000000000004">
      <c r="A135" s="10">
        <v>131</v>
      </c>
      <c r="B135" s="117" t="s">
        <v>1397</v>
      </c>
      <c r="C135" s="19" t="s">
        <v>1396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9"/>
      <c r="R135" s="43">
        <f t="shared" si="11"/>
        <v>0</v>
      </c>
    </row>
    <row r="136" spans="1:18" ht="25.5" x14ac:dyDescent="0.55000000000000004">
      <c r="A136" s="10">
        <v>132</v>
      </c>
      <c r="B136" s="117" t="s">
        <v>1399</v>
      </c>
      <c r="C136" s="19" t="s">
        <v>1398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9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1400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2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7" t="s">
        <v>1404</v>
      </c>
      <c r="C173" s="19" t="s">
        <v>1401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1379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2"/>
        <v>0</v>
      </c>
      <c r="H175" s="78">
        <v>0</v>
      </c>
      <c r="I175" s="76">
        <v>0</v>
      </c>
      <c r="J175" s="46">
        <f t="shared" si="33"/>
        <v>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1403</v>
      </c>
      <c r="C176" s="19" t="s">
        <v>1402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66" si="36">+L177*K177</f>
        <v>0</v>
      </c>
      <c r="N177" s="17" t="s">
        <v>16</v>
      </c>
      <c r="O177" s="18"/>
      <c r="P177" s="23">
        <f t="shared" ref="P177:P266" si="37">SUM(M177-O177)</f>
        <v>0</v>
      </c>
      <c r="Q177" s="90"/>
      <c r="R177" s="43">
        <f t="shared" ref="R177:R266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1367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7" t="s">
        <v>1405</v>
      </c>
      <c r="C187" s="19" t="s">
        <v>1374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1406</v>
      </c>
      <c r="C188" s="19" t="s">
        <v>1375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1407</v>
      </c>
      <c r="C189" s="19" t="s">
        <v>1376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1366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5</v>
      </c>
      <c r="F194" s="71"/>
      <c r="G194" s="46">
        <f t="shared" si="32"/>
        <v>5</v>
      </c>
      <c r="H194" s="78">
        <v>0</v>
      </c>
      <c r="I194" s="76">
        <v>0</v>
      </c>
      <c r="J194" s="46">
        <f t="shared" si="33"/>
        <v>5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21</v>
      </c>
      <c r="F205" s="71"/>
      <c r="G205" s="46">
        <f t="shared" si="32"/>
        <v>21</v>
      </c>
      <c r="H205" s="78">
        <v>0</v>
      </c>
      <c r="I205" s="76">
        <v>0</v>
      </c>
      <c r="J205" s="46">
        <f t="shared" si="33"/>
        <v>21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1377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34" si="48">E231+F231</f>
        <v>0</v>
      </c>
      <c r="H231" s="78">
        <v>0</v>
      </c>
      <c r="I231" s="76">
        <v>0</v>
      </c>
      <c r="J231" s="46">
        <f t="shared" ref="J231:J266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66" si="50">E235+F235</f>
        <v>0</v>
      </c>
      <c r="H235" s="78">
        <v>0</v>
      </c>
      <c r="I235" s="76">
        <v>0</v>
      </c>
      <c r="J235" s="46">
        <f t="shared" ref="J235:J248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1410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1412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1413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1414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1415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1416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1417</v>
      </c>
      <c r="D248" s="10" t="s">
        <v>434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1418</v>
      </c>
      <c r="D249" s="10" t="s">
        <v>434</v>
      </c>
      <c r="E249" s="64"/>
      <c r="F249" s="71"/>
      <c r="G249" s="46">
        <f t="shared" si="5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1419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ref="J250:J265" si="58">+G250-H250-K250-I250</f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/>
      <c r="F251" s="71"/>
      <c r="G251" s="46">
        <f t="shared" si="50"/>
        <v>0</v>
      </c>
      <c r="H251" s="78">
        <v>0</v>
      </c>
      <c r="I251" s="76">
        <v>0</v>
      </c>
      <c r="J251" s="46">
        <f t="shared" si="58"/>
        <v>0</v>
      </c>
      <c r="K251" s="72"/>
      <c r="L251" s="20">
        <v>80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/>
      <c r="F252" s="71"/>
      <c r="G252" s="46">
        <f t="shared" si="50"/>
        <v>0</v>
      </c>
      <c r="H252" s="78">
        <v>0</v>
      </c>
      <c r="I252" s="76">
        <v>0</v>
      </c>
      <c r="J252" s="46">
        <f t="shared" si="58"/>
        <v>0</v>
      </c>
      <c r="K252" s="72"/>
      <c r="L252" s="20">
        <v>15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/>
      <c r="F253" s="71"/>
      <c r="G253" s="46">
        <f t="shared" si="50"/>
        <v>0</v>
      </c>
      <c r="H253" s="78">
        <v>0</v>
      </c>
      <c r="I253" s="76">
        <v>0</v>
      </c>
      <c r="J253" s="46">
        <f t="shared" si="58"/>
        <v>0</v>
      </c>
      <c r="K253" s="72"/>
      <c r="L253" s="20">
        <v>15</v>
      </c>
      <c r="M253" s="65">
        <f t="shared" si="36"/>
        <v>0</v>
      </c>
      <c r="N253" s="17" t="s">
        <v>16</v>
      </c>
      <c r="O253" s="18"/>
      <c r="P253" s="23">
        <f t="shared" si="37"/>
        <v>0</v>
      </c>
      <c r="Q253" s="90"/>
      <c r="R253" s="43">
        <f t="shared" si="38"/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/>
      <c r="F254" s="71"/>
      <c r="G254" s="46">
        <f t="shared" si="50"/>
        <v>0</v>
      </c>
      <c r="H254" s="78">
        <v>0</v>
      </c>
      <c r="I254" s="76">
        <v>0</v>
      </c>
      <c r="J254" s="46">
        <f t="shared" si="58"/>
        <v>0</v>
      </c>
      <c r="K254" s="72"/>
      <c r="L254" s="20">
        <v>15</v>
      </c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/>
      <c r="F255" s="71"/>
      <c r="G255" s="46">
        <f t="shared" si="50"/>
        <v>0</v>
      </c>
      <c r="H255" s="78">
        <v>0</v>
      </c>
      <c r="I255" s="76">
        <v>0</v>
      </c>
      <c r="J255" s="46">
        <f t="shared" si="58"/>
        <v>0</v>
      </c>
      <c r="K255" s="72"/>
      <c r="L255" s="20">
        <v>29</v>
      </c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/>
      <c r="F256" s="71"/>
      <c r="G256" s="46">
        <f t="shared" si="50"/>
        <v>0</v>
      </c>
      <c r="H256" s="78">
        <v>0</v>
      </c>
      <c r="I256" s="76">
        <v>0</v>
      </c>
      <c r="J256" s="46">
        <f t="shared" si="58"/>
        <v>0</v>
      </c>
      <c r="K256" s="72"/>
      <c r="L256" s="20">
        <v>29</v>
      </c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/>
      <c r="F257" s="71"/>
      <c r="G257" s="46">
        <f t="shared" si="50"/>
        <v>0</v>
      </c>
      <c r="H257" s="78">
        <v>0</v>
      </c>
      <c r="I257" s="76">
        <v>0</v>
      </c>
      <c r="J257" s="46">
        <f t="shared" si="58"/>
        <v>0</v>
      </c>
      <c r="K257" s="72"/>
      <c r="L257" s="20">
        <v>29</v>
      </c>
      <c r="M257" s="65">
        <f t="shared" si="36"/>
        <v>0</v>
      </c>
      <c r="N257" s="17" t="s">
        <v>16</v>
      </c>
      <c r="O257" s="18"/>
      <c r="P257" s="23">
        <f t="shared" si="37"/>
        <v>0</v>
      </c>
      <c r="Q257" s="90"/>
      <c r="R257" s="43">
        <f t="shared" si="38"/>
        <v>0</v>
      </c>
    </row>
    <row r="258" spans="1:19" ht="25.5" x14ac:dyDescent="0.55000000000000004">
      <c r="A258" s="10"/>
      <c r="B258" s="10"/>
      <c r="C258" s="19"/>
      <c r="D258" s="10"/>
      <c r="E258" s="64"/>
      <c r="F258" s="71"/>
      <c r="G258" s="46">
        <f t="shared" si="50"/>
        <v>0</v>
      </c>
      <c r="H258" s="78">
        <v>0</v>
      </c>
      <c r="I258" s="76">
        <v>0</v>
      </c>
      <c r="J258" s="46">
        <f t="shared" si="58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50"/>
        <v>0</v>
      </c>
      <c r="H259" s="78">
        <v>0</v>
      </c>
      <c r="I259" s="76">
        <v>0</v>
      </c>
      <c r="J259" s="46">
        <f t="shared" si="58"/>
        <v>0</v>
      </c>
      <c r="K259" s="72"/>
      <c r="L259" s="20"/>
      <c r="M259" s="65">
        <f t="shared" si="36"/>
        <v>0</v>
      </c>
      <c r="N259" s="17" t="s">
        <v>16</v>
      </c>
      <c r="O259" s="18"/>
      <c r="P259" s="23">
        <f t="shared" si="37"/>
        <v>0</v>
      </c>
      <c r="Q259" s="90"/>
      <c r="R259" s="43">
        <f t="shared" si="38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50"/>
        <v>0</v>
      </c>
      <c r="H260" s="78">
        <v>0</v>
      </c>
      <c r="I260" s="76">
        <v>0</v>
      </c>
      <c r="J260" s="46">
        <f t="shared" si="58"/>
        <v>0</v>
      </c>
      <c r="K260" s="72"/>
      <c r="L260" s="20"/>
      <c r="M260" s="65">
        <f t="shared" si="36"/>
        <v>0</v>
      </c>
      <c r="N260" s="17" t="s">
        <v>16</v>
      </c>
      <c r="O260" s="18"/>
      <c r="P260" s="23">
        <f t="shared" si="37"/>
        <v>0</v>
      </c>
      <c r="Q260" s="90"/>
      <c r="R260" s="43">
        <f t="shared" si="38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50"/>
        <v>0</v>
      </c>
      <c r="H261" s="78">
        <v>0</v>
      </c>
      <c r="I261" s="76">
        <v>0</v>
      </c>
      <c r="J261" s="46">
        <f t="shared" si="58"/>
        <v>0</v>
      </c>
      <c r="K261" s="72"/>
      <c r="L261" s="20"/>
      <c r="M261" s="65">
        <f t="shared" si="36"/>
        <v>0</v>
      </c>
      <c r="N261" s="17" t="s">
        <v>16</v>
      </c>
      <c r="O261" s="18"/>
      <c r="P261" s="23">
        <f t="shared" si="37"/>
        <v>0</v>
      </c>
      <c r="Q261" s="90"/>
      <c r="R261" s="43">
        <f t="shared" si="38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50"/>
        <v>0</v>
      </c>
      <c r="H262" s="78">
        <v>0</v>
      </c>
      <c r="I262" s="76">
        <v>0</v>
      </c>
      <c r="J262" s="46">
        <f t="shared" si="58"/>
        <v>0</v>
      </c>
      <c r="K262" s="72"/>
      <c r="L262" s="20"/>
      <c r="M262" s="65">
        <f t="shared" si="36"/>
        <v>0</v>
      </c>
      <c r="N262" s="17" t="s">
        <v>16</v>
      </c>
      <c r="O262" s="18"/>
      <c r="P262" s="23">
        <f t="shared" si="37"/>
        <v>0</v>
      </c>
      <c r="Q262" s="90"/>
      <c r="R262" s="43">
        <f t="shared" si="38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50"/>
        <v>0</v>
      </c>
      <c r="H263" s="78">
        <v>0</v>
      </c>
      <c r="I263" s="76">
        <v>0</v>
      </c>
      <c r="J263" s="46">
        <f t="shared" si="58"/>
        <v>0</v>
      </c>
      <c r="K263" s="72"/>
      <c r="L263" s="20"/>
      <c r="M263" s="65">
        <f t="shared" si="36"/>
        <v>0</v>
      </c>
      <c r="N263" s="17" t="s">
        <v>16</v>
      </c>
      <c r="O263" s="18"/>
      <c r="P263" s="23">
        <f t="shared" si="37"/>
        <v>0</v>
      </c>
      <c r="Q263" s="90"/>
      <c r="R263" s="43">
        <f t="shared" si="38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50"/>
        <v>0</v>
      </c>
      <c r="H264" s="78">
        <v>0</v>
      </c>
      <c r="I264" s="76">
        <v>0</v>
      </c>
      <c r="J264" s="46">
        <f t="shared" si="58"/>
        <v>0</v>
      </c>
      <c r="K264" s="72"/>
      <c r="L264" s="20"/>
      <c r="M264" s="65">
        <f t="shared" si="36"/>
        <v>0</v>
      </c>
      <c r="N264" s="17" t="s">
        <v>16</v>
      </c>
      <c r="O264" s="18"/>
      <c r="P264" s="23">
        <f t="shared" si="37"/>
        <v>0</v>
      </c>
      <c r="Q264" s="90"/>
      <c r="R264" s="43">
        <f t="shared" si="38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50"/>
        <v>0</v>
      </c>
      <c r="H265" s="78">
        <v>0</v>
      </c>
      <c r="I265" s="76">
        <v>0</v>
      </c>
      <c r="J265" s="46">
        <f t="shared" si="58"/>
        <v>0</v>
      </c>
      <c r="K265" s="72"/>
      <c r="L265" s="20"/>
      <c r="M265" s="65">
        <f t="shared" si="36"/>
        <v>0</v>
      </c>
      <c r="N265" s="17" t="s">
        <v>16</v>
      </c>
      <c r="O265" s="18"/>
      <c r="P265" s="23">
        <f t="shared" si="37"/>
        <v>0</v>
      </c>
      <c r="Q265" s="90"/>
      <c r="R265" s="43">
        <f t="shared" si="38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50"/>
        <v>0</v>
      </c>
      <c r="H266" s="78">
        <v>0</v>
      </c>
      <c r="I266" s="76">
        <v>0</v>
      </c>
      <c r="J266" s="46">
        <f t="shared" si="49"/>
        <v>0</v>
      </c>
      <c r="K266" s="72"/>
      <c r="L266" s="20"/>
      <c r="M266" s="65">
        <f t="shared" si="36"/>
        <v>0</v>
      </c>
      <c r="N266" s="17" t="s">
        <v>16</v>
      </c>
      <c r="O266" s="18"/>
      <c r="P266" s="23">
        <f t="shared" si="37"/>
        <v>0</v>
      </c>
      <c r="Q266" s="90"/>
      <c r="R266" s="43">
        <f t="shared" si="38"/>
        <v>0</v>
      </c>
    </row>
    <row r="267" spans="1:19" ht="24" customHeight="1" x14ac:dyDescent="0.55000000000000004">
      <c r="A267" s="10"/>
      <c r="B267" s="10"/>
      <c r="C267" s="19"/>
      <c r="D267" s="10"/>
      <c r="E267" s="64"/>
      <c r="F267" s="71"/>
      <c r="G267" s="46">
        <f t="shared" ref="G267" si="59">E267+F267</f>
        <v>0</v>
      </c>
      <c r="H267" s="78">
        <v>0</v>
      </c>
      <c r="I267" s="76">
        <v>0</v>
      </c>
      <c r="J267" s="46">
        <f t="shared" ref="J267" si="60">+G267-H267-K267-I267</f>
        <v>0</v>
      </c>
      <c r="K267" s="72"/>
      <c r="L267" s="20"/>
      <c r="M267" s="65">
        <f t="shared" ref="M267" si="61">+L267*K267</f>
        <v>0</v>
      </c>
      <c r="N267" s="17" t="s">
        <v>16</v>
      </c>
      <c r="O267" s="18"/>
      <c r="P267" s="23">
        <f t="shared" ref="P267" si="62">SUM(M267-O267)</f>
        <v>0</v>
      </c>
      <c r="Q267" s="90"/>
      <c r="R267" s="43">
        <f t="shared" ref="R267" si="63">+K267*Q267</f>
        <v>0</v>
      </c>
    </row>
    <row r="268" spans="1:19" ht="25.5" x14ac:dyDescent="0.55000000000000004">
      <c r="A268" s="1"/>
      <c r="E268" s="24"/>
      <c r="F268" s="25"/>
      <c r="G268" s="24"/>
      <c r="H268" s="25"/>
      <c r="I268" s="25"/>
      <c r="J268" s="24"/>
      <c r="K268" s="24"/>
      <c r="L268" s="26"/>
      <c r="M268" s="28"/>
      <c r="N268" s="27"/>
      <c r="O268" s="18">
        <v>0</v>
      </c>
      <c r="P268" s="74" t="s">
        <v>213</v>
      </c>
      <c r="Q268" s="91"/>
      <c r="R268" s="75">
        <f>SUM(R5:R267)</f>
        <v>0</v>
      </c>
      <c r="S268" s="75"/>
    </row>
    <row r="269" spans="1:19" ht="25.5" customHeight="1" x14ac:dyDescent="0.5">
      <c r="A269" s="1"/>
      <c r="E269" s="24"/>
      <c r="F269" s="25"/>
      <c r="G269" s="24"/>
      <c r="H269" s="25"/>
      <c r="I269" s="25"/>
      <c r="J269" s="24"/>
      <c r="K269" s="107" t="s">
        <v>212</v>
      </c>
      <c r="L269" s="108"/>
      <c r="M269" s="30">
        <f>+O268</f>
        <v>0</v>
      </c>
      <c r="N269" s="27"/>
      <c r="O269" s="29"/>
    </row>
    <row r="270" spans="1:19" ht="25.5" x14ac:dyDescent="0.55000000000000004">
      <c r="A270" s="1"/>
      <c r="E270" s="31"/>
      <c r="G270" s="31"/>
      <c r="J270" s="31"/>
      <c r="K270" s="32"/>
      <c r="L270" s="95" t="s">
        <v>202</v>
      </c>
      <c r="M270" s="95"/>
      <c r="N270" s="33">
        <f>SUM(M5:M269)</f>
        <v>0</v>
      </c>
    </row>
    <row r="271" spans="1:19" ht="25.5" x14ac:dyDescent="0.55000000000000004">
      <c r="A271" s="1"/>
      <c r="E271" s="31"/>
      <c r="G271" s="31"/>
      <c r="J271" s="31"/>
      <c r="L271" s="34" t="s">
        <v>203</v>
      </c>
      <c r="M271" s="35"/>
      <c r="N271" s="36"/>
    </row>
    <row r="272" spans="1:19" ht="25.5" x14ac:dyDescent="0.55000000000000004">
      <c r="A272" s="1"/>
      <c r="E272" s="31"/>
      <c r="G272" s="31"/>
      <c r="J272" s="31"/>
      <c r="L272" s="34" t="s">
        <v>204</v>
      </c>
      <c r="M272" s="35"/>
      <c r="N272" s="36">
        <f>SUM(O272:AF272)</f>
        <v>0</v>
      </c>
    </row>
    <row r="273" spans="1:14" ht="25.5" x14ac:dyDescent="0.55000000000000004">
      <c r="A273" s="1"/>
      <c r="E273" s="31"/>
      <c r="G273" s="31"/>
      <c r="J273" s="31"/>
      <c r="L273" s="34" t="s">
        <v>205</v>
      </c>
      <c r="M273" s="35"/>
      <c r="N273" s="36">
        <v>0</v>
      </c>
    </row>
    <row r="274" spans="1:14" ht="25.5" x14ac:dyDescent="0.55000000000000004">
      <c r="A274" s="1"/>
      <c r="E274" s="31"/>
      <c r="G274" s="31"/>
      <c r="J274" s="31"/>
      <c r="L274" s="34" t="s">
        <v>206</v>
      </c>
      <c r="M274" s="35"/>
      <c r="N274" s="36"/>
    </row>
    <row r="275" spans="1:14" ht="25.5" x14ac:dyDescent="0.55000000000000004">
      <c r="A275" s="1"/>
      <c r="E275" s="31"/>
      <c r="G275" s="31"/>
      <c r="J275" s="31"/>
      <c r="L275" s="34" t="s">
        <v>207</v>
      </c>
      <c r="M275" s="35"/>
      <c r="N275" s="37">
        <f>SUM(O5:O268)</f>
        <v>0</v>
      </c>
    </row>
    <row r="276" spans="1:14" ht="25.5" x14ac:dyDescent="0.55000000000000004">
      <c r="A276" s="1"/>
      <c r="E276" s="31"/>
      <c r="G276" s="31"/>
      <c r="J276" s="31"/>
      <c r="L276" s="34" t="s">
        <v>208</v>
      </c>
      <c r="M276" s="35"/>
      <c r="N276" s="33">
        <f>N270-N271-N272-N274-N275</f>
        <v>0</v>
      </c>
    </row>
    <row r="277" spans="1:14" ht="25.5" x14ac:dyDescent="0.55000000000000004">
      <c r="A277" s="1"/>
      <c r="E277" s="31"/>
      <c r="G277" s="31"/>
      <c r="J277" s="31"/>
      <c r="L277" s="34" t="s">
        <v>209</v>
      </c>
      <c r="M277" s="35"/>
      <c r="N277" s="37"/>
    </row>
    <row r="278" spans="1:14" ht="25.5" x14ac:dyDescent="0.55000000000000004">
      <c r="A278" s="1"/>
      <c r="E278" s="31"/>
      <c r="G278" s="31"/>
      <c r="J278" s="31"/>
      <c r="L278" s="34" t="s">
        <v>210</v>
      </c>
      <c r="M278" s="35"/>
      <c r="N278" s="33">
        <f>+N277-N276</f>
        <v>0</v>
      </c>
    </row>
    <row r="279" spans="1:14" ht="25.5" x14ac:dyDescent="0.55000000000000004">
      <c r="J279" s="2"/>
      <c r="L279" s="34" t="s">
        <v>211</v>
      </c>
      <c r="M279" s="35"/>
      <c r="N279" s="33">
        <f>+N277-N276</f>
        <v>0</v>
      </c>
    </row>
    <row r="280" spans="1:14" x14ac:dyDescent="0.5">
      <c r="J280" s="2"/>
      <c r="L280" s="2"/>
    </row>
    <row r="281" spans="1:14" ht="25.5" x14ac:dyDescent="0.55000000000000004">
      <c r="J281" s="2"/>
      <c r="L281" s="73" t="s">
        <v>272</v>
      </c>
      <c r="M281" s="2" t="s">
        <v>307</v>
      </c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</sheetData>
  <autoFilter ref="A1:S279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V356"/>
  <sheetViews>
    <sheetView zoomScale="70" zoomScaleNormal="70" workbookViewId="0">
      <pane xSplit="10" ySplit="4" topLeftCell="K245" activePane="bottomRight" state="frozen"/>
      <selection activeCell="B263" sqref="B263:N263"/>
      <selection pane="topRight" activeCell="B263" sqref="B263:N263"/>
      <selection pane="bottomLeft" activeCell="B263" sqref="B263:N263"/>
      <selection pane="bottomRight" activeCell="B263" sqref="B263:N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68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69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+ยกมา!E5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+ยกมา!E6</f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22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2">
        <f>SUM(M6-O6)</f>
        <v>400</v>
      </c>
      <c r="Q6" s="122">
        <v>36.43</v>
      </c>
      <c r="R6" s="43">
        <f t="shared" ref="R6:R80" si="3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+ยกมา!E7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+ยกมา!E8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+ยกมา!E9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+ยกมา!E10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+ยกมา!E11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5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02">
        <f t="shared" si="4"/>
        <v>250</v>
      </c>
      <c r="Q11" s="122">
        <v>19.36</v>
      </c>
      <c r="R11" s="43">
        <f t="shared" si="3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+ยกมา!E12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+ยกมา!E13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2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+ยกมา!E14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2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+ยกมา!E15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2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+ยกมา!E16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+ยกมา!E17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2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+ยกมา!E18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9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4"/>
        <v>100</v>
      </c>
      <c r="Q18" s="122">
        <v>19.12</v>
      </c>
      <c r="R18" s="43">
        <f t="shared" si="3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+ยกมา!E19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2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+ยกมา!E20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+ยกมา!E21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+ยกมา!E22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4"/>
        <v>0</v>
      </c>
      <c r="Q22" s="122">
        <v>27.98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+ยกมา!E23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2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+ยกมา!E24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22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+ยกมา!E25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+ยกมา!E26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2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+ยกมา!E27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2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+ยกมา!E28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8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2">
        <f t="shared" si="4"/>
        <v>200</v>
      </c>
      <c r="Q28" s="122">
        <v>30.86</v>
      </c>
      <c r="R28" s="43">
        <f t="shared" si="3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+ยกมา!E29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2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+ยกมา!E30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2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+ยกมา!E31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4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02">
        <f t="shared" si="4"/>
        <v>600</v>
      </c>
      <c r="Q31" s="122">
        <v>34.64</v>
      </c>
      <c r="R31" s="43">
        <f t="shared" si="3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+ยกมา!E32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4"/>
        <v>130</v>
      </c>
      <c r="Q32" s="90">
        <v>46.37</v>
      </c>
      <c r="R32" s="43">
        <f t="shared" si="3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+ยกมา!E33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+ยกมา!E34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+ยกมา!E35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+ยกมา!E36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+ยกมา!E37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+ยกมา!E38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+ยกมา!E39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+ยกมา!E40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+ยกมา!E41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0</v>
      </c>
      <c r="K41" s="72">
        <v>5</v>
      </c>
      <c r="L41" s="15">
        <v>50</v>
      </c>
      <c r="M41" s="65">
        <f t="shared" si="2"/>
        <v>250</v>
      </c>
      <c r="N41" s="17" t="s">
        <v>16</v>
      </c>
      <c r="O41" s="18">
        <v>125</v>
      </c>
      <c r="P41" s="102">
        <f t="shared" si="4"/>
        <v>125</v>
      </c>
      <c r="Q41" s="90">
        <v>15.42</v>
      </c>
      <c r="R41" s="43">
        <f t="shared" si="3"/>
        <v>77.099999999999994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+ยกมา!E42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+ยกมา!E43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+ยกมา!E44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+ยกมา!E45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+ยกมา!E46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122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+ยกมา!E47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22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+ยกมา!E48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>SUM(M48-O48)</f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+ยกมา!E49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+ยกมา!E50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22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+ยกมา!E51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+ยกมา!E52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+ยกมา!E53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1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2">
        <f>SUM(M53-O53)</f>
        <v>150</v>
      </c>
      <c r="Q53" s="122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+ยกมา!E54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2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+ยกมา!E55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+ยกมา!E56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+ยกมา!E57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2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+ยกมา!E58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2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+ยกมา!E59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2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+ยกมา!E60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2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+ยกมา!E61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2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+ยกมา!E62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22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+ยกมา!E63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2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+ยกมา!E64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+ยกมา!E65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+ยกมา!E66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+ยกมา!E67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+ยกมา!E68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0</v>
      </c>
      <c r="K68" s="72">
        <v>3</v>
      </c>
      <c r="L68" s="15">
        <v>80</v>
      </c>
      <c r="M68" s="65">
        <f t="shared" si="2"/>
        <v>240</v>
      </c>
      <c r="N68" s="17" t="s">
        <v>16</v>
      </c>
      <c r="O68" s="18">
        <v>80</v>
      </c>
      <c r="P68" s="102">
        <f t="shared" si="4"/>
        <v>160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+ยกมา!E69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+ยกมา!E70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+ยกมา!E71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+ยกมา!E72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+ยกมา!E73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+ยกมา!E74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2">
        <f t="shared" si="4"/>
        <v>100</v>
      </c>
      <c r="Q74" s="90">
        <v>17.09</v>
      </c>
      <c r="R74" s="43">
        <f t="shared" si="3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+ยกมา!E75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1381</v>
      </c>
      <c r="C76" s="19" t="s">
        <v>1380</v>
      </c>
      <c r="D76" s="10" t="s">
        <v>434</v>
      </c>
      <c r="E76" s="64">
        <f>+ยกมา!E76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+ยกมา!E77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+ยกมา!E78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+ยกมา!E79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+ยกมา!E80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+ยกมา!E81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1369</v>
      </c>
      <c r="D82" s="10" t="s">
        <v>564</v>
      </c>
      <c r="E82" s="64">
        <f>+ยกมา!E82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+ยกมา!E83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+ยกมา!E84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+ยกมา!E85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1383</v>
      </c>
      <c r="C86" s="19" t="s">
        <v>1382</v>
      </c>
      <c r="D86" s="10" t="s">
        <v>434</v>
      </c>
      <c r="E86" s="64">
        <f>+ยกมา!E86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1408</v>
      </c>
      <c r="D87" s="10" t="s">
        <v>434</v>
      </c>
      <c r="E87" s="64">
        <f>+ยกมา!E87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1409</v>
      </c>
      <c r="D88" s="10" t="s">
        <v>434</v>
      </c>
      <c r="E88" s="64">
        <f>+ยกมา!E88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1384</v>
      </c>
      <c r="D89" s="10" t="s">
        <v>434</v>
      </c>
      <c r="E89" s="64">
        <f>+ยกมา!E89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1386</v>
      </c>
      <c r="C90" s="19" t="s">
        <v>1385</v>
      </c>
      <c r="D90" s="10" t="s">
        <v>434</v>
      </c>
      <c r="E90" s="64">
        <f>+ยกมา!E90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+ยกมา!E91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+ยกมา!E92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+ยกมา!E93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+ยกมา!E94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+ยกมา!E95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+ยกมา!E96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+ยกมา!E97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+ยกมา!E98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1387</v>
      </c>
      <c r="C99" s="19" t="s">
        <v>1357</v>
      </c>
      <c r="D99" s="10" t="s">
        <v>564</v>
      </c>
      <c r="E99" s="64">
        <f>+ยกมา!E99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1388</v>
      </c>
      <c r="C100" s="19" t="s">
        <v>1364</v>
      </c>
      <c r="D100" s="10" t="s">
        <v>434</v>
      </c>
      <c r="E100" s="64">
        <f>+ยกมา!E100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1389</v>
      </c>
      <c r="C101" s="19" t="s">
        <v>1365</v>
      </c>
      <c r="D101" s="10" t="s">
        <v>434</v>
      </c>
      <c r="E101" s="64">
        <f>+ยกมา!E101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1378</v>
      </c>
      <c r="D102" s="10" t="s">
        <v>564</v>
      </c>
      <c r="E102" s="64">
        <f>+ยกมา!E102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1390</v>
      </c>
      <c r="C103" s="19" t="s">
        <v>1371</v>
      </c>
      <c r="D103" s="10" t="s">
        <v>1372</v>
      </c>
      <c r="E103" s="64">
        <f>+ยกมา!E103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1391</v>
      </c>
      <c r="C104" s="19" t="s">
        <v>1370</v>
      </c>
      <c r="D104" s="10" t="s">
        <v>1372</v>
      </c>
      <c r="E104" s="64">
        <f>+ยกมา!E104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1392</v>
      </c>
      <c r="C105" s="19" t="s">
        <v>1373</v>
      </c>
      <c r="D105" s="10" t="s">
        <v>564</v>
      </c>
      <c r="E105" s="64">
        <f>+ยกมา!E105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+ยกมา!E106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+ยกมา!E107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+ยกมา!E108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+ยกมา!E109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+ยกมา!E110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+ยกมา!E111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+ยกมา!E112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+ยกมา!E113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8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2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+ยกมา!E114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+ยกมา!E115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+ยกมา!E116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+ยกมา!E117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+ยกมา!E118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+ยกมา!E119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+ยกมา!E120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+ยกมา!E121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+ยกมา!E122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+ยกมา!E123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1393</v>
      </c>
      <c r="D124" s="10" t="s">
        <v>434</v>
      </c>
      <c r="E124" s="64">
        <f>+ยกมา!E124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+ยกมา!E125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+ยกมา!E126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+ยกมา!E127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+ยกมา!E128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+ยกมา!E129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+ยกมา!E130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+ยกมา!E131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+ยกมา!E132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+ยกมา!E133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1395</v>
      </c>
      <c r="C134" s="19" t="s">
        <v>1394</v>
      </c>
      <c r="D134" s="10" t="s">
        <v>434</v>
      </c>
      <c r="E134" s="64">
        <f>+ยกมา!E134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1397</v>
      </c>
      <c r="C135" s="19" t="s">
        <v>1396</v>
      </c>
      <c r="D135" s="10" t="s">
        <v>434</v>
      </c>
      <c r="E135" s="64">
        <f>+ยกมา!E135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1399</v>
      </c>
      <c r="C136" s="19" t="s">
        <v>1398</v>
      </c>
      <c r="D136" s="10" t="s">
        <v>434</v>
      </c>
      <c r="E136" s="64">
        <f>+ยกมา!E136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1400</v>
      </c>
      <c r="D137" s="10" t="s">
        <v>434</v>
      </c>
      <c r="E137" s="64">
        <f>+ยกมา!E137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+ยกมา!E138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+ยกมา!E139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+ยกมา!E140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+ยกมา!E141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+ยกมา!E142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+ยกมา!E143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+ยกมา!E144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+ยกมา!E145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+ยกมา!E146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+ยกมา!E147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+ยกมา!E148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+ยกมา!E149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+ยกมา!E150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+ยกมา!E151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+ยกมา!E152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+ยกมา!E153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+ยกมา!E154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+ยกมา!E155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+ยกมา!E156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+ยกมา!E157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+ยกมา!E158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+ยกมา!E159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+ยกมา!E160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+ยกมา!E161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+ยกมา!E162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+ยกมา!E163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+ยกมา!E164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+ยกมา!E165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+ยกมา!E166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+ยกมา!E167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+ยกมา!E168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+ยกมา!E169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+ยกมา!E170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+ยกมา!E171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+ยกมา!E172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1404</v>
      </c>
      <c r="C173" s="19" t="s">
        <v>1401</v>
      </c>
      <c r="D173" s="10" t="s">
        <v>564</v>
      </c>
      <c r="E173" s="64">
        <f>+ยกมา!E173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1379</v>
      </c>
      <c r="D174" s="10" t="s">
        <v>564</v>
      </c>
      <c r="E174" s="64">
        <f>+ยกมา!E174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+ยกมา!E175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1403</v>
      </c>
      <c r="C176" s="19" t="s">
        <v>1402</v>
      </c>
      <c r="D176" s="10" t="s">
        <v>434</v>
      </c>
      <c r="E176" s="64">
        <f>+ยกมา!E176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+ยกมา!E177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8" si="34">+L177*K177</f>
        <v>0</v>
      </c>
      <c r="N177" s="17" t="s">
        <v>16</v>
      </c>
      <c r="O177" s="18"/>
      <c r="P177" s="23">
        <f t="shared" ref="P177:P268" si="35">SUM(M177-O177)</f>
        <v>0</v>
      </c>
      <c r="Q177" s="90"/>
      <c r="R177" s="43">
        <f t="shared" ref="R177:R26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+ยกมา!E178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+ยกมา!E179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+ยกมา!E180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+ยกมา!E181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+ยกมา!E182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+ยกมา!E183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+ยกมา!E184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+ยกมา!E185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1367</v>
      </c>
      <c r="D186" s="10" t="s">
        <v>564</v>
      </c>
      <c r="E186" s="64">
        <f>+ยกมา!E186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7" t="s">
        <v>1405</v>
      </c>
      <c r="C187" s="19" t="s">
        <v>1374</v>
      </c>
      <c r="D187" s="10" t="s">
        <v>564</v>
      </c>
      <c r="E187" s="64">
        <f>+ยกมา!E187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1406</v>
      </c>
      <c r="C188" s="19" t="s">
        <v>1375</v>
      </c>
      <c r="D188" s="10" t="s">
        <v>564</v>
      </c>
      <c r="E188" s="64">
        <f>+ยกมา!E188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1407</v>
      </c>
      <c r="C189" s="19" t="s">
        <v>1376</v>
      </c>
      <c r="D189" s="10" t="s">
        <v>564</v>
      </c>
      <c r="E189" s="64">
        <f>+ยกมา!E189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1366</v>
      </c>
      <c r="D190" s="10" t="s">
        <v>601</v>
      </c>
      <c r="E190" s="64">
        <f>+ยกมา!E190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+ยกมา!E191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+ยกมา!E192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+ยกมา!E193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+ยกมา!E194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3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+ยกมา!E195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+ยกมา!E196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+ยกมา!E197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+ยกมา!E198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+ยกมา!E199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+ยกมา!E200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+ยกมา!E201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+ยกมา!E202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+ยกมา!E203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+ยกมา!E204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+ยกมา!E205</f>
        <v>21</v>
      </c>
      <c r="F205" s="71"/>
      <c r="G205" s="46">
        <f t="shared" si="30"/>
        <v>21</v>
      </c>
      <c r="H205" s="78">
        <v>0</v>
      </c>
      <c r="I205" s="76">
        <v>0</v>
      </c>
      <c r="J205" s="46">
        <f t="shared" si="31"/>
        <v>19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+ยกมา!E206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1377</v>
      </c>
      <c r="D207" s="10" t="s">
        <v>434</v>
      </c>
      <c r="E207" s="64">
        <f>+ยกมา!E207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+ยกมา!E208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+ยกมา!E209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+ยกมา!E210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+ยกมา!E211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+ยกมา!E212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+ยกมา!E213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+ยกมา!E214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+ยกมา!E215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+ยกมา!E216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+ยกมา!E217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+ยกมา!E218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+ยกมา!E219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+ยกมา!E220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+ยกมา!E221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+ยกมา!E222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+ยกมา!E223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+ยกมา!E224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+ยกมา!E225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+ยกมา!E226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+ยกมา!E227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+ยกมา!E228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+ยกมา!E229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+ยกมา!E230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+ยกมา!E231</f>
        <v>0</v>
      </c>
      <c r="F231" s="71"/>
      <c r="G231" s="46">
        <f t="shared" ref="G231:G234" si="46">E231+F231</f>
        <v>0</v>
      </c>
      <c r="H231" s="78">
        <v>0</v>
      </c>
      <c r="I231" s="76">
        <v>0</v>
      </c>
      <c r="J231" s="46">
        <f t="shared" ref="J231:J26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+ยกมา!E232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+ยกมา!E233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+ยกมา!E234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+ยกมา!E235</f>
        <v>0</v>
      </c>
      <c r="F235" s="71"/>
      <c r="G235" s="46">
        <f t="shared" ref="G235:G268" si="48">E235+F235</f>
        <v>0</v>
      </c>
      <c r="H235" s="78">
        <v>0</v>
      </c>
      <c r="I235" s="76">
        <v>0</v>
      </c>
      <c r="J235" s="46">
        <f t="shared" ref="J235:J248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+ยกมา!E236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+ยกมา!E237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+ยกมา!E238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+ยกมา!E239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+ยกมา!E240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+ยกมา!E241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1410</v>
      </c>
      <c r="D242" s="10" t="s">
        <v>434</v>
      </c>
      <c r="E242" s="64">
        <f>+ยกมา!E242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1412</v>
      </c>
      <c r="D243" s="10" t="s">
        <v>434</v>
      </c>
      <c r="E243" s="64">
        <f>+ยกมา!E243</f>
        <v>0</v>
      </c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1413</v>
      </c>
      <c r="D244" s="10" t="s">
        <v>434</v>
      </c>
      <c r="E244" s="64">
        <f>+ยกมา!E244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1414</v>
      </c>
      <c r="D245" s="10" t="s">
        <v>434</v>
      </c>
      <c r="E245" s="64">
        <f>+ยกมา!E245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1415</v>
      </c>
      <c r="D246" s="10" t="s">
        <v>434</v>
      </c>
      <c r="E246" s="64">
        <f>+ยกมา!E246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1416</v>
      </c>
      <c r="D247" s="10" t="s">
        <v>564</v>
      </c>
      <c r="E247" s="64">
        <f>+ยกมา!E247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1417</v>
      </c>
      <c r="D248" s="10" t="s">
        <v>434</v>
      </c>
      <c r="E248" s="64">
        <f>+ยกมา!E248</f>
        <v>0</v>
      </c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1418</v>
      </c>
      <c r="D249" s="10" t="s">
        <v>434</v>
      </c>
      <c r="E249" s="64">
        <f>+ยกมา!E249</f>
        <v>0</v>
      </c>
      <c r="F249" s="71"/>
      <c r="G249" s="46">
        <f t="shared" si="48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1419</v>
      </c>
      <c r="D250" s="10" t="s">
        <v>434</v>
      </c>
      <c r="E250" s="64">
        <f>+ยกมา!E250</f>
        <v>0</v>
      </c>
      <c r="F250" s="71"/>
      <c r="G250" s="46">
        <f t="shared" si="48"/>
        <v>0</v>
      </c>
      <c r="H250" s="78">
        <v>0</v>
      </c>
      <c r="I250" s="76">
        <v>0</v>
      </c>
      <c r="J250" s="46">
        <f t="shared" ref="J250:J267" si="56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+ยกมา!E251</f>
        <v>0</v>
      </c>
      <c r="F251" s="71"/>
      <c r="G251" s="46">
        <f t="shared" si="48"/>
        <v>0</v>
      </c>
      <c r="H251" s="78">
        <v>0</v>
      </c>
      <c r="I251" s="76">
        <v>0</v>
      </c>
      <c r="J251" s="46">
        <f t="shared" si="56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+ยกมา!E252</f>
        <v>0</v>
      </c>
      <c r="F252" s="71"/>
      <c r="G252" s="46">
        <f t="shared" si="48"/>
        <v>0</v>
      </c>
      <c r="H252" s="78">
        <v>0</v>
      </c>
      <c r="I252" s="76">
        <v>0</v>
      </c>
      <c r="J252" s="46">
        <f t="shared" si="56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+ยกมา!E253</f>
        <v>0</v>
      </c>
      <c r="F253" s="71"/>
      <c r="G253" s="46">
        <f t="shared" si="48"/>
        <v>0</v>
      </c>
      <c r="H253" s="78">
        <v>0</v>
      </c>
      <c r="I253" s="76">
        <v>0</v>
      </c>
      <c r="J253" s="46">
        <f t="shared" si="56"/>
        <v>0</v>
      </c>
      <c r="K253" s="72"/>
      <c r="L253" s="20">
        <v>15</v>
      </c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57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+ยกมา!E254</f>
        <v>0</v>
      </c>
      <c r="F254" s="71"/>
      <c r="G254" s="46">
        <f t="shared" si="48"/>
        <v>0</v>
      </c>
      <c r="H254" s="78">
        <v>0</v>
      </c>
      <c r="I254" s="76">
        <v>0</v>
      </c>
      <c r="J254" s="46">
        <f t="shared" si="56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+ยกมา!E255</f>
        <v>0</v>
      </c>
      <c r="F255" s="71"/>
      <c r="G255" s="46">
        <f t="shared" si="48"/>
        <v>0</v>
      </c>
      <c r="H255" s="78">
        <v>0</v>
      </c>
      <c r="I255" s="76">
        <v>0</v>
      </c>
      <c r="J255" s="46">
        <f t="shared" si="56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+ยกมา!E256</f>
        <v>0</v>
      </c>
      <c r="F256" s="71"/>
      <c r="G256" s="46">
        <f t="shared" si="48"/>
        <v>0</v>
      </c>
      <c r="H256" s="78">
        <v>0</v>
      </c>
      <c r="I256" s="76">
        <v>0</v>
      </c>
      <c r="J256" s="46">
        <f t="shared" si="56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+ยกมา!E257</f>
        <v>0</v>
      </c>
      <c r="F257" s="71"/>
      <c r="G257" s="46">
        <f t="shared" si="48"/>
        <v>0</v>
      </c>
      <c r="H257" s="78">
        <v>0</v>
      </c>
      <c r="I257" s="76">
        <v>0</v>
      </c>
      <c r="J257" s="46">
        <f t="shared" si="56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4">
        <f>+ยกมา!E258</f>
        <v>0</v>
      </c>
      <c r="F258" s="71"/>
      <c r="G258" s="46">
        <f t="shared" si="48"/>
        <v>0</v>
      </c>
      <c r="H258" s="78">
        <v>0</v>
      </c>
      <c r="I258" s="76">
        <v>0</v>
      </c>
      <c r="J258" s="46">
        <f t="shared" si="56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+ยกมา!E259</f>
        <v>0</v>
      </c>
      <c r="F259" s="71"/>
      <c r="G259" s="46">
        <f t="shared" si="48"/>
        <v>0</v>
      </c>
      <c r="H259" s="78">
        <v>0</v>
      </c>
      <c r="I259" s="76">
        <v>0</v>
      </c>
      <c r="J259" s="46">
        <f t="shared" si="56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+ยกมา!E260</f>
        <v>0</v>
      </c>
      <c r="F260" s="71"/>
      <c r="G260" s="46">
        <f t="shared" si="48"/>
        <v>0</v>
      </c>
      <c r="H260" s="78">
        <v>0</v>
      </c>
      <c r="I260" s="76">
        <v>0</v>
      </c>
      <c r="J260" s="46">
        <f t="shared" si="56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+ยกมา!E261</f>
        <v>0</v>
      </c>
      <c r="F261" s="71"/>
      <c r="G261" s="46">
        <f t="shared" si="48"/>
        <v>0</v>
      </c>
      <c r="H261" s="78">
        <v>0</v>
      </c>
      <c r="I261" s="76">
        <v>0</v>
      </c>
      <c r="J261" s="46">
        <f t="shared" si="56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+ยกมา!E262</f>
        <v>0</v>
      </c>
      <c r="F262" s="71"/>
      <c r="G262" s="46">
        <f t="shared" si="48"/>
        <v>0</v>
      </c>
      <c r="H262" s="78">
        <v>0</v>
      </c>
      <c r="I262" s="76">
        <v>0</v>
      </c>
      <c r="J262" s="46">
        <f t="shared" si="56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+ยกมา!E263</f>
        <v>0</v>
      </c>
      <c r="F263" s="71"/>
      <c r="G263" s="46">
        <f t="shared" si="48"/>
        <v>0</v>
      </c>
      <c r="H263" s="78">
        <v>0</v>
      </c>
      <c r="I263" s="76">
        <v>0</v>
      </c>
      <c r="J263" s="46">
        <f t="shared" si="56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+ยกมา!E264</f>
        <v>0</v>
      </c>
      <c r="F264" s="71"/>
      <c r="G264" s="46">
        <f t="shared" si="48"/>
        <v>0</v>
      </c>
      <c r="H264" s="78">
        <v>0</v>
      </c>
      <c r="I264" s="76">
        <v>0</v>
      </c>
      <c r="J264" s="46">
        <f t="shared" si="56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+ยกมา!E265</f>
        <v>0</v>
      </c>
      <c r="F265" s="71"/>
      <c r="G265" s="46">
        <f t="shared" si="48"/>
        <v>0</v>
      </c>
      <c r="H265" s="78">
        <v>0</v>
      </c>
      <c r="I265" s="76">
        <v>0</v>
      </c>
      <c r="J265" s="46">
        <f t="shared" si="56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+ยกมา!E266</f>
        <v>0</v>
      </c>
      <c r="F266" s="71"/>
      <c r="G266" s="46">
        <f t="shared" si="48"/>
        <v>0</v>
      </c>
      <c r="H266" s="78">
        <v>0</v>
      </c>
      <c r="I266" s="76">
        <v>0</v>
      </c>
      <c r="J266" s="46">
        <f t="shared" si="56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+ยกมา!E267</f>
        <v>0</v>
      </c>
      <c r="F267" s="71"/>
      <c r="G267" s="46">
        <f t="shared" si="48"/>
        <v>0</v>
      </c>
      <c r="H267" s="78">
        <v>0</v>
      </c>
      <c r="I267" s="76">
        <v>0</v>
      </c>
      <c r="J267" s="46">
        <f t="shared" si="56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5.5" x14ac:dyDescent="0.55000000000000004">
      <c r="A268" s="10">
        <v>254</v>
      </c>
      <c r="B268" s="10"/>
      <c r="C268" s="19"/>
      <c r="D268" s="10"/>
      <c r="E268" s="64">
        <f>+ยกมา!E268</f>
        <v>0</v>
      </c>
      <c r="F268" s="71"/>
      <c r="G268" s="46">
        <f t="shared" si="48"/>
        <v>0</v>
      </c>
      <c r="H268" s="78">
        <v>0</v>
      </c>
      <c r="I268" s="76">
        <v>0</v>
      </c>
      <c r="J268" s="46">
        <f t="shared" si="47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4" customHeight="1" x14ac:dyDescent="0.55000000000000004">
      <c r="A269" s="10">
        <v>255</v>
      </c>
      <c r="B269" s="10"/>
      <c r="C269" s="19"/>
      <c r="D269" s="10"/>
      <c r="E269" s="64">
        <f>+ยกมา!J267</f>
        <v>0</v>
      </c>
      <c r="F269" s="71"/>
      <c r="G269" s="46">
        <f t="shared" ref="G269" si="58">E269+F269</f>
        <v>0</v>
      </c>
      <c r="H269" s="78">
        <v>0</v>
      </c>
      <c r="I269" s="76">
        <v>0</v>
      </c>
      <c r="J269" s="46">
        <f t="shared" ref="J269" si="59">+G269-H269-K269-I269</f>
        <v>0</v>
      </c>
      <c r="K269" s="72"/>
      <c r="L269" s="20"/>
      <c r="M269" s="65">
        <f t="shared" ref="M269" si="60">+L269*K269</f>
        <v>0</v>
      </c>
      <c r="N269" s="17" t="s">
        <v>16</v>
      </c>
      <c r="O269" s="18"/>
      <c r="P269" s="23">
        <f t="shared" ref="P269" si="61">SUM(M269-O269)</f>
        <v>0</v>
      </c>
      <c r="Q269" s="90"/>
      <c r="R269" s="43">
        <f t="shared" ref="R269" si="62">+K269*Q269</f>
        <v>0</v>
      </c>
    </row>
    <row r="270" spans="1:19" ht="25.5" x14ac:dyDescent="0.55000000000000004">
      <c r="A270" s="1"/>
      <c r="B270" s="120"/>
      <c r="C270" s="121"/>
      <c r="D270" s="120"/>
      <c r="E270" s="24"/>
      <c r="F270" s="120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R270" s="75">
        <f>SUM(R5:R269)</f>
        <v>1076.52</v>
      </c>
      <c r="S270" s="75"/>
    </row>
    <row r="271" spans="1:19" ht="25.5" customHeight="1" x14ac:dyDescent="0.5">
      <c r="A271" s="1"/>
      <c r="B271" s="120"/>
      <c r="C271" s="121"/>
      <c r="D271" s="120"/>
      <c r="E271" s="24"/>
      <c r="F271" s="120"/>
      <c r="G271" s="24"/>
      <c r="H271" s="25"/>
      <c r="I271" s="25"/>
      <c r="J271" s="24"/>
      <c r="K271" s="174" t="s">
        <v>212</v>
      </c>
      <c r="L271" s="175"/>
      <c r="M271" s="30">
        <f>+O270</f>
        <v>0</v>
      </c>
      <c r="N271" s="27"/>
      <c r="O271" s="29"/>
    </row>
    <row r="272" spans="1:19" ht="25.5" x14ac:dyDescent="0.55000000000000004">
      <c r="A272" s="1"/>
      <c r="B272" s="120"/>
      <c r="C272" s="121"/>
      <c r="D272" s="120"/>
      <c r="E272" s="24"/>
      <c r="F272" s="120"/>
      <c r="G272" s="31"/>
      <c r="J272" s="31"/>
      <c r="K272" s="32"/>
      <c r="L272" s="95" t="s">
        <v>202</v>
      </c>
      <c r="M272" s="95"/>
      <c r="N272" s="33">
        <f>SUM(M5:M271)</f>
        <v>3025</v>
      </c>
    </row>
    <row r="273" spans="1:22" ht="25.5" x14ac:dyDescent="0.55000000000000004">
      <c r="A273" s="1"/>
      <c r="B273" s="120"/>
      <c r="C273" s="121"/>
      <c r="D273" s="120"/>
      <c r="E273" s="24"/>
      <c r="F273" s="120"/>
      <c r="G273" s="31"/>
      <c r="J273" s="31"/>
      <c r="L273" s="34" t="s">
        <v>203</v>
      </c>
      <c r="M273" s="35"/>
      <c r="N273" s="36">
        <v>15</v>
      </c>
    </row>
    <row r="274" spans="1:22" ht="25.5" x14ac:dyDescent="0.55000000000000004">
      <c r="A274" s="1"/>
      <c r="B274" s="120"/>
      <c r="C274" s="121"/>
      <c r="D274" s="120"/>
      <c r="E274" s="24"/>
      <c r="F274" s="120"/>
      <c r="G274" s="31"/>
      <c r="J274" s="31"/>
      <c r="L274" s="34" t="s">
        <v>204</v>
      </c>
      <c r="M274" s="35"/>
      <c r="N274" s="36">
        <f>SUM(O274:AF274)</f>
        <v>1005</v>
      </c>
      <c r="O274" s="2">
        <v>100</v>
      </c>
      <c r="P274" s="2">
        <v>55</v>
      </c>
      <c r="Q274" s="2">
        <v>230</v>
      </c>
      <c r="R274" s="2">
        <v>120</v>
      </c>
      <c r="S274" s="2">
        <v>100</v>
      </c>
      <c r="T274" s="2">
        <v>100</v>
      </c>
      <c r="U274" s="2">
        <v>100</v>
      </c>
      <c r="V274" s="2">
        <v>200</v>
      </c>
    </row>
    <row r="275" spans="1:22" ht="25.5" x14ac:dyDescent="0.55000000000000004">
      <c r="A275" s="1"/>
      <c r="B275" s="120"/>
      <c r="C275" s="121"/>
      <c r="D275" s="120"/>
      <c r="E275" s="24"/>
      <c r="F275" s="120"/>
      <c r="G275" s="31"/>
      <c r="J275" s="31"/>
      <c r="L275" s="34" t="s">
        <v>205</v>
      </c>
      <c r="M275" s="35"/>
      <c r="N275" s="36">
        <v>0</v>
      </c>
    </row>
    <row r="276" spans="1:22" ht="25.5" x14ac:dyDescent="0.55000000000000004">
      <c r="A276" s="1"/>
      <c r="B276" s="120"/>
      <c r="C276" s="121"/>
      <c r="D276" s="120"/>
      <c r="E276" s="24"/>
      <c r="F276" s="120"/>
      <c r="G276" s="31"/>
      <c r="J276" s="31"/>
      <c r="L276" s="34" t="s">
        <v>206</v>
      </c>
      <c r="M276" s="35"/>
      <c r="N276" s="36"/>
    </row>
    <row r="277" spans="1:22" ht="25.5" x14ac:dyDescent="0.55000000000000004">
      <c r="A277" s="1"/>
      <c r="B277" s="120"/>
      <c r="C277" s="121"/>
      <c r="D277" s="120"/>
      <c r="E277" s="24"/>
      <c r="F277" s="120"/>
      <c r="G277" s="31"/>
      <c r="J277" s="31"/>
      <c r="L277" s="34" t="s">
        <v>207</v>
      </c>
      <c r="M277" s="35"/>
      <c r="N277" s="37">
        <f>SUM(O5:O270)</f>
        <v>205</v>
      </c>
    </row>
    <row r="278" spans="1:22" ht="25.5" x14ac:dyDescent="0.55000000000000004">
      <c r="A278" s="1"/>
      <c r="B278" s="120"/>
      <c r="C278" s="121"/>
      <c r="D278" s="120"/>
      <c r="E278" s="24"/>
      <c r="F278" s="120"/>
      <c r="G278" s="31"/>
      <c r="J278" s="31"/>
      <c r="L278" s="34" t="s">
        <v>208</v>
      </c>
      <c r="M278" s="35"/>
      <c r="N278" s="33">
        <f>N272-N273-N274-N276-N277</f>
        <v>1800</v>
      </c>
    </row>
    <row r="279" spans="1:22" ht="25.5" x14ac:dyDescent="0.55000000000000004">
      <c r="A279" s="1"/>
      <c r="B279" s="120"/>
      <c r="C279" s="121"/>
      <c r="D279" s="120"/>
      <c r="E279" s="24"/>
      <c r="F279" s="120"/>
      <c r="G279" s="31"/>
      <c r="J279" s="31"/>
      <c r="L279" s="34" t="s">
        <v>209</v>
      </c>
      <c r="M279" s="35"/>
      <c r="N279" s="37">
        <v>1800</v>
      </c>
    </row>
    <row r="280" spans="1:22" ht="25.5" x14ac:dyDescent="0.55000000000000004">
      <c r="A280" s="1"/>
      <c r="B280" s="120"/>
      <c r="C280" s="121"/>
      <c r="D280" s="120"/>
      <c r="E280" s="24"/>
      <c r="F280" s="120"/>
      <c r="G280" s="31"/>
      <c r="J280" s="31"/>
      <c r="L280" s="34" t="s">
        <v>210</v>
      </c>
      <c r="M280" s="35"/>
      <c r="N280" s="33">
        <f>+N279-N278</f>
        <v>0</v>
      </c>
    </row>
    <row r="281" spans="1:22" ht="25.5" x14ac:dyDescent="0.55000000000000004">
      <c r="B281" s="120"/>
      <c r="C281" s="121"/>
      <c r="D281" s="120"/>
      <c r="E281" s="24"/>
      <c r="F281" s="120"/>
      <c r="G281" s="121"/>
      <c r="J281" s="2"/>
      <c r="L281" s="34" t="s">
        <v>211</v>
      </c>
      <c r="M281" s="35"/>
      <c r="N281" s="33">
        <f>+N279-N278</f>
        <v>0</v>
      </c>
    </row>
    <row r="282" spans="1:22" x14ac:dyDescent="0.5">
      <c r="J282" s="2"/>
      <c r="L282" s="2"/>
    </row>
    <row r="283" spans="1:22" ht="25.5" x14ac:dyDescent="0.55000000000000004">
      <c r="J283" s="2"/>
      <c r="L283" s="73" t="s">
        <v>272</v>
      </c>
      <c r="M283" s="2" t="s">
        <v>307</v>
      </c>
    </row>
    <row r="284" spans="1:22" x14ac:dyDescent="0.5">
      <c r="J284" s="2"/>
      <c r="L284" s="2"/>
    </row>
    <row r="285" spans="1:22" x14ac:dyDescent="0.5">
      <c r="J285" s="2"/>
      <c r="L285" s="2"/>
    </row>
    <row r="286" spans="1:22" x14ac:dyDescent="0.5">
      <c r="J286" s="2"/>
      <c r="L286" s="2"/>
    </row>
    <row r="287" spans="1:22" x14ac:dyDescent="0.5">
      <c r="J287" s="2"/>
      <c r="L287" s="2"/>
    </row>
    <row r="288" spans="1:2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6">
    <mergeCell ref="Q3:Q4"/>
    <mergeCell ref="R3:R4"/>
    <mergeCell ref="K271:L27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55"/>
  <sheetViews>
    <sheetView zoomScale="70" zoomScaleNormal="70" workbookViewId="0">
      <pane xSplit="10" ySplit="4" topLeftCell="K252" activePane="bottomRight" state="frozen"/>
      <selection activeCell="B263" sqref="B263:N263"/>
      <selection pane="topRight" activeCell="B263" sqref="B263:N263"/>
      <selection pane="bottomLeft" activeCell="B263" sqref="B263:N263"/>
      <selection pane="bottomRight" activeCell="B263" sqref="B263:N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11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02">
        <f>SUM(M5-O5)</f>
        <v>250</v>
      </c>
      <c r="Q5" s="122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20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2">
        <f t="shared" ref="P6:P80" si="3">SUM(M6-O6)</f>
        <v>200</v>
      </c>
      <c r="Q6" s="122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1</v>
      </c>
      <c r="K15" s="72">
        <v>3</v>
      </c>
      <c r="L15" s="15">
        <v>50</v>
      </c>
      <c r="M15" s="65">
        <f t="shared" si="2"/>
        <v>150</v>
      </c>
      <c r="N15" s="17" t="s">
        <v>16</v>
      </c>
      <c r="O15" s="18"/>
      <c r="P15" s="102">
        <f t="shared" si="3"/>
        <v>150</v>
      </c>
      <c r="Q15" s="122">
        <v>22.41</v>
      </c>
      <c r="R15" s="43">
        <f t="shared" si="4"/>
        <v>67.23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5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/>
      <c r="P18" s="102">
        <f t="shared" si="3"/>
        <v>200</v>
      </c>
      <c r="Q18" s="122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6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2">
        <f t="shared" si="3"/>
        <v>200</v>
      </c>
      <c r="Q28" s="122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12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2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8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>SUM(M48-O48)</f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>
        <v>2</v>
      </c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>
        <v>2</v>
      </c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1381</v>
      </c>
      <c r="C76" s="19" t="s">
        <v>1380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1369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1383</v>
      </c>
      <c r="C86" s="19" t="s">
        <v>1382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1408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1409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1384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1386</v>
      </c>
      <c r="C90" s="19" t="s">
        <v>1385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1387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1388</v>
      </c>
      <c r="C100" s="19" t="s">
        <v>1364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1389</v>
      </c>
      <c r="C101" s="19" t="s">
        <v>1365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1378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1390</v>
      </c>
      <c r="C103" s="19" t="s">
        <v>1371</v>
      </c>
      <c r="D103" s="10" t="s">
        <v>1372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1391</v>
      </c>
      <c r="C104" s="19" t="s">
        <v>1370</v>
      </c>
      <c r="D104" s="10" t="s">
        <v>1372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1392</v>
      </c>
      <c r="C105" s="19" t="s">
        <v>1373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7</v>
      </c>
      <c r="F112" s="71">
        <v>10</v>
      </c>
      <c r="G112" s="46">
        <f t="shared" si="23"/>
        <v>17</v>
      </c>
      <c r="H112" s="78">
        <v>0</v>
      </c>
      <c r="I112" s="76">
        <v>0</v>
      </c>
      <c r="J112" s="46">
        <f t="shared" si="24"/>
        <v>16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8</v>
      </c>
      <c r="F113" s="71">
        <v>5</v>
      </c>
      <c r="G113" s="46">
        <f t="shared" si="23"/>
        <v>13</v>
      </c>
      <c r="H113" s="78">
        <v>0</v>
      </c>
      <c r="I113" s="76">
        <v>0</v>
      </c>
      <c r="J113" s="46">
        <f t="shared" si="24"/>
        <v>12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2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14</v>
      </c>
      <c r="F116" s="71">
        <v>5</v>
      </c>
      <c r="G116" s="46">
        <f t="shared" si="23"/>
        <v>19</v>
      </c>
      <c r="H116" s="78">
        <v>0</v>
      </c>
      <c r="I116" s="76">
        <v>0</v>
      </c>
      <c r="J116" s="46">
        <f t="shared" si="24"/>
        <v>19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1393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0</v>
      </c>
      <c r="F131" s="71">
        <v>50</v>
      </c>
      <c r="G131" s="46">
        <f t="shared" si="23"/>
        <v>50</v>
      </c>
      <c r="H131" s="78">
        <v>0</v>
      </c>
      <c r="I131" s="76">
        <v>0</v>
      </c>
      <c r="J131" s="46">
        <f t="shared" si="24"/>
        <v>50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1395</v>
      </c>
      <c r="C134" s="19" t="s">
        <v>1394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1397</v>
      </c>
      <c r="C135" s="19" t="s">
        <v>1396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1399</v>
      </c>
      <c r="C136" s="19" t="s">
        <v>1398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1400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1404</v>
      </c>
      <c r="C173" s="19" t="s">
        <v>1401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1379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1403</v>
      </c>
      <c r="C176" s="19" t="s">
        <v>1402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7" si="34">+L177*K177</f>
        <v>0</v>
      </c>
      <c r="N177" s="17" t="s">
        <v>16</v>
      </c>
      <c r="O177" s="18"/>
      <c r="P177" s="23">
        <f t="shared" ref="P177:P267" si="35">SUM(M177-O177)</f>
        <v>0</v>
      </c>
      <c r="Q177" s="90"/>
      <c r="R177" s="43">
        <f t="shared" ref="R177:R26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>
        <v>5</v>
      </c>
      <c r="G178" s="46">
        <f t="shared" si="30"/>
        <v>5</v>
      </c>
      <c r="H178" s="78">
        <v>0</v>
      </c>
      <c r="I178" s="76">
        <v>0</v>
      </c>
      <c r="J178" s="46">
        <f t="shared" si="31"/>
        <v>3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>
        <v>55</v>
      </c>
      <c r="P178" s="102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1367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1405</v>
      </c>
      <c r="C187" s="19" t="s">
        <v>1374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1406</v>
      </c>
      <c r="C188" s="19" t="s">
        <v>1375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1407</v>
      </c>
      <c r="C189" s="19" t="s">
        <v>1376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1366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0</v>
      </c>
      <c r="F193" s="71">
        <v>10</v>
      </c>
      <c r="G193" s="46">
        <f t="shared" si="30"/>
        <v>10</v>
      </c>
      <c r="H193" s="78">
        <v>0</v>
      </c>
      <c r="I193" s="76">
        <v>0</v>
      </c>
      <c r="J193" s="46">
        <f t="shared" si="31"/>
        <v>9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3</v>
      </c>
      <c r="F194" s="71">
        <v>10</v>
      </c>
      <c r="G194" s="46">
        <f t="shared" si="30"/>
        <v>13</v>
      </c>
      <c r="H194" s="78">
        <v>0</v>
      </c>
      <c r="I194" s="76">
        <v>0</v>
      </c>
      <c r="J194" s="46">
        <f t="shared" si="31"/>
        <v>11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19</v>
      </c>
      <c r="F205" s="71"/>
      <c r="G205" s="46">
        <f t="shared" si="30"/>
        <v>19</v>
      </c>
      <c r="H205" s="78">
        <v>0</v>
      </c>
      <c r="I205" s="76">
        <v>0</v>
      </c>
      <c r="J205" s="46">
        <f t="shared" si="31"/>
        <v>18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1377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>
        <v>3</v>
      </c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33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1410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1412</v>
      </c>
      <c r="D243" s="10" t="s">
        <v>434</v>
      </c>
      <c r="E243" s="64">
        <f>+'1'!J243</f>
        <v>0</v>
      </c>
      <c r="F243" s="71"/>
      <c r="G243" s="46">
        <f t="shared" ref="G243:G267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1413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1414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1415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1416</v>
      </c>
      <c r="D247" s="10" t="s">
        <v>564</v>
      </c>
      <c r="E247" s="64">
        <f>+'1'!J247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1417</v>
      </c>
      <c r="D248" s="10" t="s">
        <v>434</v>
      </c>
      <c r="E248" s="64">
        <f>+'1'!J248</f>
        <v>0</v>
      </c>
      <c r="F248" s="71"/>
      <c r="G248" s="46">
        <f t="shared" si="47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1418</v>
      </c>
      <c r="D249" s="10" t="s">
        <v>434</v>
      </c>
      <c r="E249" s="64">
        <f>+'1'!J249</f>
        <v>0</v>
      </c>
      <c r="F249" s="71"/>
      <c r="G249" s="46">
        <f t="shared" si="47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1419</v>
      </c>
      <c r="D250" s="10" t="s">
        <v>434</v>
      </c>
      <c r="E250" s="64">
        <f>+'1'!J250</f>
        <v>0</v>
      </c>
      <c r="F250" s="71"/>
      <c r="G250" s="46">
        <f t="shared" si="47"/>
        <v>0</v>
      </c>
      <c r="H250" s="78">
        <v>0</v>
      </c>
      <c r="I250" s="76">
        <v>0</v>
      </c>
      <c r="J250" s="46">
        <f t="shared" ref="J250:J267" si="51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/>
      <c r="F251" s="71"/>
      <c r="G251" s="46">
        <f t="shared" si="47"/>
        <v>0</v>
      </c>
      <c r="H251" s="78">
        <v>0</v>
      </c>
      <c r="I251" s="76">
        <v>0</v>
      </c>
      <c r="J251" s="46">
        <f t="shared" si="51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/>
      <c r="F252" s="71"/>
      <c r="G252" s="46">
        <f t="shared" si="47"/>
        <v>0</v>
      </c>
      <c r="H252" s="78">
        <v>0</v>
      </c>
      <c r="I252" s="76">
        <v>0</v>
      </c>
      <c r="J252" s="46">
        <f t="shared" si="51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/>
      <c r="F253" s="71"/>
      <c r="G253" s="46">
        <f t="shared" si="47"/>
        <v>0</v>
      </c>
      <c r="H253" s="78">
        <v>0</v>
      </c>
      <c r="I253" s="76">
        <v>0</v>
      </c>
      <c r="J253" s="46">
        <f t="shared" si="51"/>
        <v>0</v>
      </c>
      <c r="K253" s="72"/>
      <c r="L253" s="20">
        <v>15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/>
      <c r="F254" s="71"/>
      <c r="G254" s="46">
        <f t="shared" si="47"/>
        <v>0</v>
      </c>
      <c r="H254" s="78">
        <v>0</v>
      </c>
      <c r="I254" s="76">
        <v>0</v>
      </c>
      <c r="J254" s="46">
        <f t="shared" si="51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/>
      <c r="F255" s="71"/>
      <c r="G255" s="46">
        <f t="shared" si="47"/>
        <v>0</v>
      </c>
      <c r="H255" s="78">
        <v>0</v>
      </c>
      <c r="I255" s="76">
        <v>0</v>
      </c>
      <c r="J255" s="46">
        <f t="shared" si="51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/>
      <c r="F256" s="71"/>
      <c r="G256" s="46">
        <f t="shared" si="47"/>
        <v>0</v>
      </c>
      <c r="H256" s="78">
        <v>0</v>
      </c>
      <c r="I256" s="76">
        <v>0</v>
      </c>
      <c r="J256" s="46">
        <f t="shared" si="51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/>
      <c r="F257" s="71"/>
      <c r="G257" s="46">
        <f t="shared" si="47"/>
        <v>0</v>
      </c>
      <c r="H257" s="78">
        <v>0</v>
      </c>
      <c r="I257" s="76">
        <v>0</v>
      </c>
      <c r="J257" s="46">
        <f t="shared" si="51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4"/>
      <c r="F258" s="71"/>
      <c r="G258" s="46">
        <f t="shared" si="47"/>
        <v>0</v>
      </c>
      <c r="H258" s="78">
        <v>0</v>
      </c>
      <c r="I258" s="76">
        <v>0</v>
      </c>
      <c r="J258" s="46">
        <f t="shared" si="5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47"/>
        <v>0</v>
      </c>
      <c r="H259" s="78">
        <v>0</v>
      </c>
      <c r="I259" s="76">
        <v>0</v>
      </c>
      <c r="J259" s="46">
        <f t="shared" si="51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47"/>
        <v>0</v>
      </c>
      <c r="H260" s="78">
        <v>0</v>
      </c>
      <c r="I260" s="76">
        <v>0</v>
      </c>
      <c r="J260" s="46">
        <f t="shared" si="51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47"/>
        <v>0</v>
      </c>
      <c r="H261" s="78">
        <v>0</v>
      </c>
      <c r="I261" s="76">
        <v>0</v>
      </c>
      <c r="J261" s="46">
        <f t="shared" si="5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47"/>
        <v>0</v>
      </c>
      <c r="H262" s="78">
        <v>0</v>
      </c>
      <c r="I262" s="76">
        <v>0</v>
      </c>
      <c r="J262" s="46">
        <f t="shared" si="5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47"/>
        <v>0</v>
      </c>
      <c r="H263" s="78">
        <v>0</v>
      </c>
      <c r="I263" s="76">
        <v>0</v>
      </c>
      <c r="J263" s="46">
        <f t="shared" si="51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7"/>
        <v>0</v>
      </c>
      <c r="H264" s="78">
        <v>0</v>
      </c>
      <c r="I264" s="76">
        <v>0</v>
      </c>
      <c r="J264" s="46">
        <f t="shared" si="5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47"/>
        <v>0</v>
      </c>
      <c r="H265" s="78">
        <v>0</v>
      </c>
      <c r="I265" s="76">
        <v>0</v>
      </c>
      <c r="J265" s="46">
        <f t="shared" si="51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47"/>
        <v>0</v>
      </c>
      <c r="H266" s="78">
        <v>0</v>
      </c>
      <c r="I266" s="76">
        <v>0</v>
      </c>
      <c r="J266" s="46">
        <f t="shared" si="51"/>
        <v>0</v>
      </c>
      <c r="K266" s="72"/>
      <c r="L266" s="20"/>
      <c r="M266" s="65"/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7"/>
        <v>0</v>
      </c>
      <c r="H267" s="78">
        <v>0</v>
      </c>
      <c r="I267" s="76">
        <v>0</v>
      </c>
      <c r="J267" s="46">
        <f t="shared" si="51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5">E268+F268</f>
        <v>0</v>
      </c>
      <c r="H268" s="78">
        <v>0</v>
      </c>
      <c r="I268" s="76">
        <v>0</v>
      </c>
      <c r="J268" s="46">
        <f t="shared" ref="J268" si="56">+G268-H268-K268-I268</f>
        <v>0</v>
      </c>
      <c r="K268" s="72"/>
      <c r="L268" s="20"/>
      <c r="M268" s="65">
        <f t="shared" ref="M268" si="57">+L268*K268</f>
        <v>0</v>
      </c>
      <c r="N268" s="17" t="s">
        <v>16</v>
      </c>
      <c r="O268" s="18"/>
      <c r="P268" s="23">
        <f t="shared" ref="P268" si="58">SUM(M268-O268)</f>
        <v>0</v>
      </c>
      <c r="Q268" s="90"/>
      <c r="R268" s="43">
        <f t="shared" ref="R268" si="59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796.71999999999991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74" t="s">
        <v>212</v>
      </c>
      <c r="L270" s="175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2020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>
        <v>15</v>
      </c>
    </row>
    <row r="273" spans="1:16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150</v>
      </c>
      <c r="O273" s="2">
        <v>100</v>
      </c>
      <c r="P273" s="2">
        <v>50</v>
      </c>
    </row>
    <row r="274" spans="1:16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16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16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55</v>
      </c>
    </row>
    <row r="277" spans="1:16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1800</v>
      </c>
    </row>
    <row r="278" spans="1:16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1800</v>
      </c>
    </row>
    <row r="279" spans="1:16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16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16" x14ac:dyDescent="0.5">
      <c r="J281" s="2"/>
      <c r="L281" s="2"/>
    </row>
    <row r="282" spans="1:16" ht="25.5" x14ac:dyDescent="0.55000000000000004">
      <c r="J282" s="2"/>
      <c r="L282" s="73" t="s">
        <v>272</v>
      </c>
      <c r="M282" s="2" t="s">
        <v>307</v>
      </c>
    </row>
    <row r="283" spans="1:16" x14ac:dyDescent="0.5">
      <c r="J283" s="2"/>
      <c r="L283" s="2"/>
    </row>
    <row r="284" spans="1:16" x14ac:dyDescent="0.5">
      <c r="J284" s="2"/>
      <c r="L284" s="2"/>
    </row>
    <row r="285" spans="1:16" x14ac:dyDescent="0.5">
      <c r="J285" s="2"/>
      <c r="L285" s="2"/>
    </row>
    <row r="286" spans="1:16" x14ac:dyDescent="0.5">
      <c r="J286" s="2"/>
      <c r="L286" s="2"/>
    </row>
    <row r="287" spans="1:16" x14ac:dyDescent="0.5">
      <c r="J287" s="2"/>
      <c r="L287" s="2"/>
    </row>
    <row r="288" spans="1:16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53"/>
  <sheetViews>
    <sheetView zoomScale="70" zoomScaleNormal="70" workbookViewId="0">
      <pane xSplit="10" ySplit="4" topLeftCell="K244" activePane="bottomRight" state="frozen"/>
      <selection activeCell="B263" sqref="B263:N263"/>
      <selection pane="topRight" activeCell="B263" sqref="B263:N263"/>
      <selection pane="bottomLeft" activeCell="B263" sqref="B263:N263"/>
      <selection pane="bottomRight" activeCell="B263" sqref="B263:N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35" si="1">+G5-H5-K5-I5</f>
        <v>10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19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2">
        <f t="shared" ref="P6:P80" si="3">SUM(M6-O6)</f>
        <v>100</v>
      </c>
      <c r="Q6" s="12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9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9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9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20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/>
      <c r="R19" s="43">
        <f t="shared" si="4"/>
        <v>0</v>
      </c>
      <c r="S19" s="31"/>
    </row>
    <row r="20" spans="1:19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3</v>
      </c>
      <c r="F20" s="71"/>
      <c r="G20" s="46">
        <f t="shared" si="0"/>
        <v>3</v>
      </c>
      <c r="H20" s="78">
        <v>1</v>
      </c>
      <c r="I20" s="76">
        <v>0</v>
      </c>
      <c r="J20" s="46">
        <f t="shared" si="1"/>
        <v>2</v>
      </c>
      <c r="K20" s="72"/>
      <c r="L20" s="20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122"/>
      <c r="R20" s="43">
        <f t="shared" si="4"/>
        <v>0</v>
      </c>
      <c r="S20" s="31"/>
    </row>
    <row r="21" spans="1:19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20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122"/>
      <c r="R21" s="43">
        <f t="shared" si="4"/>
        <v>0</v>
      </c>
      <c r="S21" s="31"/>
    </row>
    <row r="22" spans="1:19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/>
      <c r="R22" s="43">
        <f t="shared" si="4"/>
        <v>0</v>
      </c>
      <c r="S22" s="31"/>
    </row>
    <row r="23" spans="1:19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20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/>
      <c r="R23" s="43">
        <f t="shared" si="4"/>
        <v>0</v>
      </c>
      <c r="S23" s="31"/>
    </row>
    <row r="24" spans="1:19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20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/>
      <c r="R24" s="43">
        <f t="shared" si="4"/>
        <v>0</v>
      </c>
      <c r="S24" s="31"/>
    </row>
    <row r="25" spans="1:19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20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122"/>
      <c r="R25" s="43">
        <f t="shared" si="4"/>
        <v>0</v>
      </c>
      <c r="S25" s="31"/>
    </row>
    <row r="26" spans="1:19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9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9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6</v>
      </c>
      <c r="F28" s="71">
        <v>5</v>
      </c>
      <c r="G28" s="46">
        <f t="shared" si="5"/>
        <v>11</v>
      </c>
      <c r="H28" s="78">
        <v>0</v>
      </c>
      <c r="I28" s="76">
        <v>0</v>
      </c>
      <c r="J28" s="46">
        <f t="shared" si="1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9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9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9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1"/>
        <v>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9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1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1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0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ref="J36:J93" si="6">+G36-H36-K36-I36</f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3</v>
      </c>
      <c r="F49" s="71">
        <v>5</v>
      </c>
      <c r="G49" s="46">
        <f t="shared" si="5"/>
        <v>8</v>
      </c>
      <c r="H49" s="78">
        <v>0</v>
      </c>
      <c r="I49" s="76">
        <v>0</v>
      </c>
      <c r="J49" s="46">
        <f t="shared" si="6"/>
        <v>7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1381</v>
      </c>
      <c r="C76" s="19" t="s">
        <v>1380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1369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1383</v>
      </c>
      <c r="C86" s="19" t="s">
        <v>1382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1408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1409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1384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1386</v>
      </c>
      <c r="C90" s="19" t="s">
        <v>1385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1387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1388</v>
      </c>
      <c r="C100" s="19" t="s">
        <v>1364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1389</v>
      </c>
      <c r="C101" s="19" t="s">
        <v>1365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1378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1390</v>
      </c>
      <c r="C103" s="19" t="s">
        <v>1371</v>
      </c>
      <c r="D103" s="10" t="s">
        <v>1372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1391</v>
      </c>
      <c r="C104" s="19" t="s">
        <v>1370</v>
      </c>
      <c r="D104" s="10" t="s">
        <v>1372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1392</v>
      </c>
      <c r="C105" s="19" t="s">
        <v>1373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11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2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19</v>
      </c>
      <c r="F116" s="71"/>
      <c r="G116" s="46">
        <f t="shared" si="23"/>
        <v>19</v>
      </c>
      <c r="H116" s="78">
        <v>0</v>
      </c>
      <c r="I116" s="76">
        <v>0</v>
      </c>
      <c r="J116" s="46">
        <f t="shared" si="24"/>
        <v>19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1393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50</v>
      </c>
      <c r="F131" s="71"/>
      <c r="G131" s="46">
        <f t="shared" si="23"/>
        <v>50</v>
      </c>
      <c r="H131" s="78">
        <v>0</v>
      </c>
      <c r="I131" s="76">
        <v>0</v>
      </c>
      <c r="J131" s="46">
        <f t="shared" si="24"/>
        <v>10</v>
      </c>
      <c r="K131" s="72">
        <v>40</v>
      </c>
      <c r="L131" s="22">
        <v>50</v>
      </c>
      <c r="M131" s="65">
        <f t="shared" si="7"/>
        <v>2000</v>
      </c>
      <c r="N131" s="17" t="s">
        <v>16</v>
      </c>
      <c r="O131" s="18">
        <v>1400</v>
      </c>
      <c r="P131" s="102">
        <f t="shared" si="8"/>
        <v>600</v>
      </c>
      <c r="Q131" s="90">
        <v>9.91</v>
      </c>
      <c r="R131" s="43">
        <f t="shared" si="9"/>
        <v>396.4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1395</v>
      </c>
      <c r="C134" s="19" t="s">
        <v>1394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1397</v>
      </c>
      <c r="C135" s="19" t="s">
        <v>1396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1399</v>
      </c>
      <c r="C136" s="19" t="s">
        <v>1398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1400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1404</v>
      </c>
      <c r="C173" s="19" t="s">
        <v>1401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1379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1403</v>
      </c>
      <c r="C176" s="19" t="s">
        <v>1402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34" si="34">+L177*K177</f>
        <v>0</v>
      </c>
      <c r="N177" s="17" t="s">
        <v>16</v>
      </c>
      <c r="O177" s="18"/>
      <c r="P177" s="23">
        <f t="shared" ref="P177:P265" si="35">SUM(M177-O177)</f>
        <v>0</v>
      </c>
      <c r="Q177" s="90"/>
      <c r="R177" s="43">
        <f t="shared" ref="R177:R265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3</v>
      </c>
      <c r="F178" s="71"/>
      <c r="G178" s="46">
        <f t="shared" si="30"/>
        <v>3</v>
      </c>
      <c r="H178" s="78">
        <v>0</v>
      </c>
      <c r="I178" s="76">
        <v>0</v>
      </c>
      <c r="J178" s="46">
        <f t="shared" si="31"/>
        <v>3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1367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1405</v>
      </c>
      <c r="C187" s="19" t="s">
        <v>1374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1406</v>
      </c>
      <c r="C188" s="19" t="s">
        <v>1375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1407</v>
      </c>
      <c r="C189" s="19" t="s">
        <v>1376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1366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9</v>
      </c>
      <c r="F193" s="71"/>
      <c r="G193" s="46">
        <f t="shared" si="30"/>
        <v>9</v>
      </c>
      <c r="H193" s="78">
        <v>0</v>
      </c>
      <c r="I193" s="76">
        <v>0</v>
      </c>
      <c r="J193" s="46">
        <f t="shared" si="31"/>
        <v>7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10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18</v>
      </c>
      <c r="F205" s="71"/>
      <c r="G205" s="46">
        <f t="shared" si="30"/>
        <v>18</v>
      </c>
      <c r="H205" s="78">
        <v>0</v>
      </c>
      <c r="I205" s="76">
        <v>0</v>
      </c>
      <c r="J205" s="46">
        <f t="shared" si="31"/>
        <v>17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1377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65" si="42">E235+F235</f>
        <v>0</v>
      </c>
      <c r="H235" s="78">
        <v>0</v>
      </c>
      <c r="I235" s="76">
        <v>0</v>
      </c>
      <c r="J235" s="46">
        <f t="shared" ref="J235:J265" si="43">+G235-H235-K235-I235</f>
        <v>0</v>
      </c>
      <c r="K235" s="72"/>
      <c r="L235" s="20">
        <v>100</v>
      </c>
      <c r="M235" s="65">
        <f t="shared" ref="M235:M242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1410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1412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65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1413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1414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1415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1416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7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1417</v>
      </c>
      <c r="D248" s="10" t="s">
        <v>434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47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1418</v>
      </c>
      <c r="D249" s="10" t="s">
        <v>434</v>
      </c>
      <c r="E249" s="64">
        <f>+'2'!J249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47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1419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47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47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47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+'2'!J253</f>
        <v>0</v>
      </c>
      <c r="F253" s="71">
        <v>100</v>
      </c>
      <c r="G253" s="46">
        <f t="shared" si="42"/>
        <v>100</v>
      </c>
      <c r="H253" s="78">
        <v>0</v>
      </c>
      <c r="I253" s="76">
        <v>0</v>
      </c>
      <c r="J253" s="46">
        <f t="shared" si="43"/>
        <v>68</v>
      </c>
      <c r="K253" s="72">
        <v>32</v>
      </c>
      <c r="L253" s="20">
        <v>15</v>
      </c>
      <c r="M253" s="65">
        <f t="shared" si="47"/>
        <v>480</v>
      </c>
      <c r="N253" s="17" t="s">
        <v>16</v>
      </c>
      <c r="O253" s="18"/>
      <c r="P253" s="102">
        <f t="shared" ref="P253" si="50">SUM(M253-O253)</f>
        <v>480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+'2'!J254</f>
        <v>0</v>
      </c>
      <c r="F254" s="71">
        <v>100</v>
      </c>
      <c r="G254" s="46">
        <f t="shared" si="42"/>
        <v>100</v>
      </c>
      <c r="H254" s="78">
        <v>0</v>
      </c>
      <c r="I254" s="76">
        <v>0</v>
      </c>
      <c r="J254" s="46">
        <f t="shared" si="43"/>
        <v>67</v>
      </c>
      <c r="K254" s="72">
        <v>33</v>
      </c>
      <c r="L254" s="20">
        <v>15</v>
      </c>
      <c r="M254" s="65">
        <f t="shared" si="47"/>
        <v>495</v>
      </c>
      <c r="N254" s="17" t="s">
        <v>16</v>
      </c>
      <c r="O254" s="18"/>
      <c r="P254" s="102">
        <f t="shared" si="35"/>
        <v>495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+'2'!J255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47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+'2'!J256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47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+'2'!J257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47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4">
        <f>+'2'!J258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47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+'2'!J259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47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+'2'!J260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47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+'2'!J261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47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+'2'!J262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47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+'2'!J263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47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+'2'!J264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47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+'2'!J265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47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4" customHeight="1" x14ac:dyDescent="0.55000000000000004">
      <c r="A266" s="10"/>
      <c r="B266" s="10"/>
      <c r="C266" s="19"/>
      <c r="D266" s="10"/>
      <c r="E266" s="64"/>
      <c r="F266" s="71"/>
      <c r="G266" s="46">
        <f t="shared" ref="G266" si="52">E266+F266</f>
        <v>0</v>
      </c>
      <c r="H266" s="78">
        <v>0</v>
      </c>
      <c r="I266" s="76">
        <v>0</v>
      </c>
      <c r="J266" s="46">
        <f t="shared" ref="J266" si="53">+G266-H266-K266-I266</f>
        <v>0</v>
      </c>
      <c r="K266" s="72"/>
      <c r="L266" s="20"/>
      <c r="M266" s="65">
        <f t="shared" ref="M266" si="54">+L266*K266</f>
        <v>0</v>
      </c>
      <c r="N266" s="17" t="s">
        <v>16</v>
      </c>
      <c r="O266" s="18"/>
      <c r="P266" s="23">
        <f t="shared" ref="P266" si="55">SUM(M266-O266)</f>
        <v>0</v>
      </c>
      <c r="Q266" s="90"/>
      <c r="R266" s="43">
        <f t="shared" ref="R266" si="56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4" t="s">
        <v>213</v>
      </c>
      <c r="Q267" s="91"/>
      <c r="R267" s="75">
        <f>SUM(R5:R266)</f>
        <v>805.71</v>
      </c>
      <c r="S267" s="75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74" t="s">
        <v>212</v>
      </c>
      <c r="L268" s="175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34" t="s">
        <v>202</v>
      </c>
      <c r="M269" s="35"/>
      <c r="N269" s="33">
        <f>SUM(M5:M268)</f>
        <v>3895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203</v>
      </c>
      <c r="M270" s="35"/>
      <c r="N270" s="36">
        <v>15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204</v>
      </c>
      <c r="M271" s="35"/>
      <c r="N271" s="36">
        <f>SUM(O271:AF271)</f>
        <v>800</v>
      </c>
      <c r="O271" s="2">
        <v>60</v>
      </c>
      <c r="P271" s="2">
        <v>90</v>
      </c>
      <c r="Q271" s="88">
        <v>375</v>
      </c>
      <c r="R271" s="2">
        <v>15</v>
      </c>
      <c r="S271" s="2">
        <v>260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205</v>
      </c>
      <c r="M272" s="35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206</v>
      </c>
      <c r="M273" s="35"/>
      <c r="N273" s="36"/>
    </row>
    <row r="274" spans="1:14" ht="25.5" x14ac:dyDescent="0.55000000000000004">
      <c r="A274" s="1"/>
      <c r="E274" s="1"/>
      <c r="F274" s="1"/>
      <c r="G274" s="31"/>
      <c r="J274" s="31"/>
      <c r="L274" s="34" t="s">
        <v>207</v>
      </c>
      <c r="M274" s="35"/>
      <c r="N274" s="37">
        <f>SUM(O5:O267)</f>
        <v>1400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208</v>
      </c>
      <c r="M275" s="35"/>
      <c r="N275" s="33">
        <f>N269-N270-N271-N273-N274</f>
        <v>1680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209</v>
      </c>
      <c r="M276" s="35"/>
      <c r="N276" s="37">
        <v>1680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210</v>
      </c>
      <c r="M277" s="35"/>
      <c r="N277" s="33">
        <f>+N276-N275</f>
        <v>0</v>
      </c>
    </row>
    <row r="278" spans="1:14" ht="25.5" x14ac:dyDescent="0.55000000000000004">
      <c r="E278" s="1"/>
      <c r="F278" s="1"/>
      <c r="J278" s="2"/>
      <c r="L278" s="34" t="s">
        <v>211</v>
      </c>
      <c r="M278" s="35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3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78" xr:uid="{A8659A1D-7742-48A0-A8EC-0F2280F9B025}"/>
  <mergeCells count="16">
    <mergeCell ref="Q3:Q4"/>
    <mergeCell ref="R3:R4"/>
    <mergeCell ref="K268:L26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V356"/>
  <sheetViews>
    <sheetView zoomScale="70" zoomScaleNormal="70" workbookViewId="0">
      <pane xSplit="10" ySplit="4" topLeftCell="K5" activePane="bottomRight" state="frozen"/>
      <selection activeCell="B263" sqref="B263:N263"/>
      <selection pane="topRight" activeCell="B263" sqref="B263:N263"/>
      <selection pane="bottomLeft" activeCell="B263" sqref="B263:N263"/>
      <selection pane="bottomRight" activeCell="V131" sqref="V13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22" x14ac:dyDescent="0.5">
      <c r="A1" s="1"/>
      <c r="J1" s="2"/>
      <c r="L1" s="2"/>
    </row>
    <row r="2" spans="1:22" s="3" customFormat="1" ht="29.25" x14ac:dyDescent="0.6">
      <c r="A2" s="124" t="s">
        <v>1420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22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22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22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10</v>
      </c>
      <c r="F5" s="71">
        <v>10</v>
      </c>
      <c r="G5" s="46">
        <f t="shared" ref="G5:G26" si="0">E5+F5</f>
        <v>20</v>
      </c>
      <c r="H5" s="78">
        <v>0</v>
      </c>
      <c r="I5" s="76">
        <v>0</v>
      </c>
      <c r="J5" s="46">
        <f t="shared" ref="J5:J40" si="1">+G5-H5-K5-I5</f>
        <v>19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22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19</v>
      </c>
      <c r="F6" s="71">
        <v>15</v>
      </c>
      <c r="G6" s="46">
        <f t="shared" si="0"/>
        <v>34</v>
      </c>
      <c r="H6" s="78">
        <v>0</v>
      </c>
      <c r="I6" s="76">
        <v>0</v>
      </c>
      <c r="J6" s="46">
        <f t="shared" si="1"/>
        <v>29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2">
        <f t="shared" ref="P6:P80" si="3">SUM(M6-O6)</f>
        <v>500</v>
      </c>
      <c r="Q6" s="122">
        <v>36.43</v>
      </c>
      <c r="R6" s="43">
        <f t="shared" ref="R6:R80" si="4">+K6*Q6</f>
        <v>182.15</v>
      </c>
    </row>
    <row r="7" spans="1:22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22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22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22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22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4</v>
      </c>
      <c r="F11" s="71">
        <v>10</v>
      </c>
      <c r="G11" s="46">
        <f t="shared" si="0"/>
        <v>14</v>
      </c>
      <c r="H11" s="78">
        <v>0</v>
      </c>
      <c r="I11" s="76">
        <v>0</v>
      </c>
      <c r="J11" s="46">
        <f t="shared" si="1"/>
        <v>10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>
        <v>50</v>
      </c>
      <c r="P11" s="102">
        <f t="shared" si="3"/>
        <v>150</v>
      </c>
      <c r="Q11" s="122">
        <v>19.36</v>
      </c>
      <c r="R11" s="43">
        <f t="shared" si="4"/>
        <v>77.44</v>
      </c>
    </row>
    <row r="12" spans="1:22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22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22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  <c r="S14" s="121"/>
      <c r="T14" s="121"/>
      <c r="U14" s="121"/>
      <c r="V14" s="121"/>
    </row>
    <row r="15" spans="1:22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0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2">
        <f t="shared" si="3"/>
        <v>50</v>
      </c>
      <c r="Q15" s="122">
        <v>22.41</v>
      </c>
      <c r="R15" s="43">
        <f t="shared" si="4"/>
        <v>22.41</v>
      </c>
      <c r="S15" s="121"/>
      <c r="T15" s="121"/>
      <c r="U15" s="121"/>
      <c r="V15" s="121"/>
    </row>
    <row r="16" spans="1:22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  <c r="S16" s="121"/>
      <c r="T16" s="121"/>
      <c r="U16" s="121"/>
      <c r="V16" s="121"/>
    </row>
    <row r="17" spans="1:22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  <c r="S17" s="121"/>
      <c r="T17" s="121"/>
      <c r="U17" s="121"/>
      <c r="V17" s="121"/>
    </row>
    <row r="18" spans="1:22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5</v>
      </c>
      <c r="F18" s="71">
        <v>10</v>
      </c>
      <c r="G18" s="46">
        <f t="shared" si="0"/>
        <v>15</v>
      </c>
      <c r="H18" s="78">
        <v>0</v>
      </c>
      <c r="I18" s="76">
        <v>0</v>
      </c>
      <c r="J18" s="46">
        <f t="shared" si="1"/>
        <v>13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2">
        <v>19.12</v>
      </c>
      <c r="R18" s="43">
        <f t="shared" si="4"/>
        <v>38.24</v>
      </c>
      <c r="S18" s="121"/>
      <c r="T18" s="121"/>
      <c r="U18" s="121"/>
      <c r="V18" s="121"/>
    </row>
    <row r="19" spans="1:22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20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/>
      <c r="R19" s="43">
        <f t="shared" si="4"/>
        <v>0</v>
      </c>
      <c r="S19" s="31"/>
      <c r="T19" s="121"/>
      <c r="U19" s="121"/>
      <c r="V19" s="121"/>
    </row>
    <row r="20" spans="1:22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2</v>
      </c>
      <c r="F20" s="71">
        <v>2</v>
      </c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20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122"/>
      <c r="R20" s="43">
        <f t="shared" si="4"/>
        <v>0</v>
      </c>
      <c r="S20" s="31"/>
      <c r="T20" s="121"/>
      <c r="U20" s="121"/>
      <c r="V20" s="121"/>
    </row>
    <row r="21" spans="1:22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20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122"/>
      <c r="R21" s="43">
        <f t="shared" si="4"/>
        <v>0</v>
      </c>
      <c r="S21" s="31"/>
      <c r="T21" s="121"/>
      <c r="U21" s="121"/>
      <c r="V21" s="121"/>
    </row>
    <row r="22" spans="1:22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/>
      <c r="R22" s="43">
        <f t="shared" si="4"/>
        <v>0</v>
      </c>
      <c r="S22" s="31"/>
      <c r="T22" s="121"/>
      <c r="U22" s="121"/>
      <c r="V22" s="121"/>
    </row>
    <row r="23" spans="1:22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20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/>
      <c r="R23" s="43">
        <f t="shared" si="4"/>
        <v>0</v>
      </c>
      <c r="S23" s="31"/>
      <c r="T23" s="121"/>
      <c r="U23" s="121"/>
      <c r="V23" s="121"/>
    </row>
    <row r="24" spans="1:22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20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/>
      <c r="R24" s="43">
        <f t="shared" si="4"/>
        <v>0</v>
      </c>
      <c r="S24" s="31"/>
      <c r="T24" s="121"/>
      <c r="U24" s="121"/>
      <c r="V24" s="121"/>
    </row>
    <row r="25" spans="1:22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20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122"/>
      <c r="R25" s="43">
        <f t="shared" si="4"/>
        <v>0</v>
      </c>
      <c r="S25" s="31"/>
      <c r="T25" s="121"/>
      <c r="U25" s="121"/>
      <c r="V25" s="121"/>
    </row>
    <row r="26" spans="1:22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20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  <c r="S26" s="121"/>
      <c r="T26" s="121"/>
      <c r="U26" s="121"/>
      <c r="V26" s="121"/>
    </row>
    <row r="27" spans="1:22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  <c r="T27" s="121"/>
      <c r="U27" s="121"/>
      <c r="V27" s="121"/>
    </row>
    <row r="28" spans="1:22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1"/>
        <v>9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2">
        <f t="shared" si="3"/>
        <v>200</v>
      </c>
      <c r="Q28" s="122">
        <v>30.86</v>
      </c>
      <c r="R28" s="43">
        <f t="shared" si="4"/>
        <v>61.72</v>
      </c>
      <c r="T28" s="121"/>
      <c r="U28" s="121"/>
      <c r="V28" s="121"/>
    </row>
    <row r="29" spans="1:22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  <c r="T29" s="121"/>
      <c r="U29" s="121"/>
      <c r="V29" s="121"/>
    </row>
    <row r="30" spans="1:22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  <c r="T30" s="121"/>
      <c r="U30" s="121"/>
      <c r="V30" s="121"/>
    </row>
    <row r="31" spans="1:22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3</v>
      </c>
      <c r="F31" s="71">
        <v>15</v>
      </c>
      <c r="G31" s="46">
        <f t="shared" si="5"/>
        <v>18</v>
      </c>
      <c r="H31" s="78">
        <v>0</v>
      </c>
      <c r="I31" s="76">
        <v>0</v>
      </c>
      <c r="J31" s="46">
        <f t="shared" si="1"/>
        <v>9</v>
      </c>
      <c r="K31" s="72">
        <v>9</v>
      </c>
      <c r="L31" s="15">
        <v>100</v>
      </c>
      <c r="M31" s="65">
        <f t="shared" si="2"/>
        <v>900</v>
      </c>
      <c r="N31" s="17" t="s">
        <v>16</v>
      </c>
      <c r="O31" s="18"/>
      <c r="P31" s="102">
        <f t="shared" si="3"/>
        <v>900</v>
      </c>
      <c r="Q31" s="122">
        <v>34.64</v>
      </c>
      <c r="R31" s="43">
        <f t="shared" si="4"/>
        <v>311.76</v>
      </c>
      <c r="T31" s="121"/>
      <c r="U31" s="121"/>
      <c r="V31" s="121"/>
    </row>
    <row r="32" spans="1:22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1</v>
      </c>
      <c r="F32" s="71">
        <v>3</v>
      </c>
      <c r="G32" s="46">
        <f t="shared" si="5"/>
        <v>4</v>
      </c>
      <c r="H32" s="78">
        <v>0</v>
      </c>
      <c r="I32" s="76">
        <v>0</v>
      </c>
      <c r="J32" s="46">
        <f t="shared" si="1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ref="J41:J93" si="6">+G41-H41-K41-I41</f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5</v>
      </c>
      <c r="F46" s="71">
        <v>5</v>
      </c>
      <c r="G46" s="46">
        <f t="shared" si="5"/>
        <v>10</v>
      </c>
      <c r="H46" s="78">
        <v>0</v>
      </c>
      <c r="I46" s="76">
        <v>0</v>
      </c>
      <c r="J46" s="46">
        <f t="shared" si="6"/>
        <v>8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2">
        <f t="shared" si="3"/>
        <v>100</v>
      </c>
      <c r="Q46" s="122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8</v>
      </c>
      <c r="F48" s="71">
        <v>10</v>
      </c>
      <c r="G48" s="46">
        <f t="shared" si="5"/>
        <v>18</v>
      </c>
      <c r="H48" s="78">
        <v>0</v>
      </c>
      <c r="I48" s="76">
        <v>0</v>
      </c>
      <c r="J48" s="46">
        <f t="shared" si="6"/>
        <v>18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0</v>
      </c>
      <c r="F53" s="71">
        <v>10</v>
      </c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1381</v>
      </c>
      <c r="C76" s="19" t="s">
        <v>1380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1369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1383</v>
      </c>
      <c r="C86" s="19" t="s">
        <v>1382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1408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1409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1384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1386</v>
      </c>
      <c r="C90" s="19" t="s">
        <v>1385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1387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1388</v>
      </c>
      <c r="C100" s="19" t="s">
        <v>1364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1389</v>
      </c>
      <c r="C101" s="19" t="s">
        <v>1365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1378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1390</v>
      </c>
      <c r="C103" s="19" t="s">
        <v>1371</v>
      </c>
      <c r="D103" s="10" t="s">
        <v>1372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1391</v>
      </c>
      <c r="C104" s="19" t="s">
        <v>1370</v>
      </c>
      <c r="D104" s="10" t="s">
        <v>1372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1392</v>
      </c>
      <c r="C105" s="19" t="s">
        <v>1373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10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2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19</v>
      </c>
      <c r="F116" s="71"/>
      <c r="G116" s="46">
        <f t="shared" si="23"/>
        <v>19</v>
      </c>
      <c r="H116" s="78">
        <v>0</v>
      </c>
      <c r="I116" s="76">
        <v>0</v>
      </c>
      <c r="J116" s="46">
        <f t="shared" si="24"/>
        <v>18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1393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10</v>
      </c>
      <c r="F131" s="71"/>
      <c r="G131" s="46">
        <f t="shared" si="23"/>
        <v>10</v>
      </c>
      <c r="H131" s="78">
        <v>0</v>
      </c>
      <c r="I131" s="76">
        <v>0</v>
      </c>
      <c r="J131" s="46">
        <f t="shared" si="24"/>
        <v>0</v>
      </c>
      <c r="K131" s="72">
        <v>10</v>
      </c>
      <c r="L131" s="22">
        <v>15</v>
      </c>
      <c r="M131" s="65">
        <f t="shared" si="7"/>
        <v>150</v>
      </c>
      <c r="N131" s="17" t="s">
        <v>16</v>
      </c>
      <c r="O131" s="18"/>
      <c r="P131" s="102">
        <f t="shared" si="8"/>
        <v>150</v>
      </c>
      <c r="Q131" s="90">
        <v>9.91</v>
      </c>
      <c r="R131" s="43">
        <f t="shared" si="9"/>
        <v>99.1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1395</v>
      </c>
      <c r="C134" s="19" t="s">
        <v>1394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1397</v>
      </c>
      <c r="C135" s="19" t="s">
        <v>1396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1399</v>
      </c>
      <c r="C136" s="19" t="s">
        <v>1398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1400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1404</v>
      </c>
      <c r="C173" s="19" t="s">
        <v>1401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1379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1403</v>
      </c>
      <c r="C176" s="19" t="s">
        <v>1402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8" si="34">+L177*K177</f>
        <v>0</v>
      </c>
      <c r="N177" s="17" t="s">
        <v>16</v>
      </c>
      <c r="O177" s="18"/>
      <c r="P177" s="23">
        <f t="shared" ref="P177:P268" si="35">SUM(M177-O177)</f>
        <v>0</v>
      </c>
      <c r="Q177" s="90"/>
      <c r="R177" s="43">
        <f t="shared" ref="R177:R26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3</v>
      </c>
      <c r="F178" s="71"/>
      <c r="G178" s="46">
        <f t="shared" si="30"/>
        <v>3</v>
      </c>
      <c r="H178" s="78">
        <v>3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1367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1405</v>
      </c>
      <c r="C187" s="19" t="s">
        <v>1374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1406</v>
      </c>
      <c r="C188" s="19" t="s">
        <v>1375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1407</v>
      </c>
      <c r="C189" s="19" t="s">
        <v>1376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1366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6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7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17</v>
      </c>
      <c r="F205" s="71"/>
      <c r="G205" s="46">
        <f t="shared" si="30"/>
        <v>17</v>
      </c>
      <c r="H205" s="78">
        <v>0</v>
      </c>
      <c r="I205" s="76">
        <v>0</v>
      </c>
      <c r="J205" s="46">
        <f t="shared" si="31"/>
        <v>15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1377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0</v>
      </c>
      <c r="K209" s="72">
        <v>3</v>
      </c>
      <c r="L209" s="20">
        <v>120</v>
      </c>
      <c r="M209" s="65">
        <f t="shared" si="34"/>
        <v>360</v>
      </c>
      <c r="N209" s="17" t="s">
        <v>16</v>
      </c>
      <c r="O209" s="18"/>
      <c r="P209" s="102">
        <f t="shared" si="35"/>
        <v>360</v>
      </c>
      <c r="Q209" s="90">
        <v>83</v>
      </c>
      <c r="R209" s="43">
        <f t="shared" si="36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68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67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1410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1412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1413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1414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1415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1416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1417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1418</v>
      </c>
      <c r="D249" s="10" t="s">
        <v>434</v>
      </c>
      <c r="E249" s="64">
        <f>+'3'!J249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1419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68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+'3'!J253</f>
        <v>68</v>
      </c>
      <c r="F253" s="71"/>
      <c r="G253" s="46">
        <f t="shared" si="42"/>
        <v>68</v>
      </c>
      <c r="H253" s="78">
        <v>0</v>
      </c>
      <c r="I253" s="76">
        <v>0</v>
      </c>
      <c r="J253" s="46">
        <f t="shared" si="50"/>
        <v>36</v>
      </c>
      <c r="K253" s="72">
        <v>32</v>
      </c>
      <c r="L253" s="20">
        <v>15</v>
      </c>
      <c r="M253" s="65">
        <f t="shared" si="34"/>
        <v>480</v>
      </c>
      <c r="N253" s="17" t="s">
        <v>16</v>
      </c>
      <c r="O253" s="18"/>
      <c r="P253" s="102">
        <f t="shared" ref="P253" si="51">SUM(M253-O253)</f>
        <v>480</v>
      </c>
      <c r="Q253" s="90"/>
      <c r="R253" s="43">
        <f t="shared" ref="R253:R267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+'3'!J254</f>
        <v>67</v>
      </c>
      <c r="F254" s="71"/>
      <c r="G254" s="46">
        <f t="shared" si="42"/>
        <v>67</v>
      </c>
      <c r="H254" s="78">
        <v>0</v>
      </c>
      <c r="I254" s="76">
        <v>0</v>
      </c>
      <c r="J254" s="46">
        <f t="shared" si="50"/>
        <v>45</v>
      </c>
      <c r="K254" s="72">
        <v>22</v>
      </c>
      <c r="L254" s="20">
        <v>15</v>
      </c>
      <c r="M254" s="65">
        <f t="shared" si="34"/>
        <v>330</v>
      </c>
      <c r="N254" s="17" t="s">
        <v>16</v>
      </c>
      <c r="O254" s="18"/>
      <c r="P254" s="102">
        <f t="shared" si="35"/>
        <v>330</v>
      </c>
      <c r="Q254" s="90"/>
      <c r="R254" s="43">
        <f t="shared" si="52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52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50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52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50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52"/>
        <v>0</v>
      </c>
    </row>
    <row r="258" spans="1:19" ht="25.5" x14ac:dyDescent="0.55000000000000004">
      <c r="A258" s="10"/>
      <c r="B258" s="10"/>
      <c r="C258" s="19"/>
      <c r="D258" s="10"/>
      <c r="E258" s="64">
        <f>+'3'!J258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50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52"/>
        <v>0</v>
      </c>
    </row>
    <row r="259" spans="1:19" ht="25.5" x14ac:dyDescent="0.55000000000000004">
      <c r="A259" s="10"/>
      <c r="B259" s="10"/>
      <c r="C259" s="19"/>
      <c r="D259" s="10"/>
      <c r="E259" s="64">
        <f>+'3'!J259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50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52"/>
        <v>0</v>
      </c>
    </row>
    <row r="260" spans="1:19" ht="25.5" x14ac:dyDescent="0.55000000000000004">
      <c r="A260" s="10"/>
      <c r="B260" s="10"/>
      <c r="C260" s="19"/>
      <c r="D260" s="10"/>
      <c r="E260" s="64">
        <f>+'3'!J260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50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52"/>
        <v>0</v>
      </c>
    </row>
    <row r="261" spans="1:19" ht="25.5" x14ac:dyDescent="0.55000000000000004">
      <c r="A261" s="10"/>
      <c r="B261" s="10"/>
      <c r="C261" s="19"/>
      <c r="D261" s="10"/>
      <c r="E261" s="64">
        <f>+'3'!J261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50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52"/>
        <v>0</v>
      </c>
    </row>
    <row r="262" spans="1:19" ht="25.5" x14ac:dyDescent="0.55000000000000004">
      <c r="A262" s="10"/>
      <c r="B262" s="10"/>
      <c r="C262" s="19"/>
      <c r="D262" s="10"/>
      <c r="E262" s="64">
        <f>+'3'!J262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50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52"/>
        <v>0</v>
      </c>
    </row>
    <row r="263" spans="1:19" ht="25.5" x14ac:dyDescent="0.55000000000000004">
      <c r="A263" s="10"/>
      <c r="B263" s="10"/>
      <c r="C263" s="19"/>
      <c r="D263" s="10"/>
      <c r="E263" s="64">
        <f>+'3'!J263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50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52"/>
        <v>0</v>
      </c>
    </row>
    <row r="264" spans="1:19" ht="25.5" x14ac:dyDescent="0.55000000000000004">
      <c r="A264" s="10"/>
      <c r="B264" s="10"/>
      <c r="C264" s="19"/>
      <c r="D264" s="10"/>
      <c r="E264" s="64">
        <f>+'3'!J264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50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52"/>
        <v>0</v>
      </c>
    </row>
    <row r="265" spans="1:19" ht="25.5" x14ac:dyDescent="0.55000000000000004">
      <c r="A265" s="10"/>
      <c r="B265" s="10"/>
      <c r="C265" s="19"/>
      <c r="D265" s="10"/>
      <c r="E265" s="64">
        <f>+'3'!J265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50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52"/>
        <v>0</v>
      </c>
    </row>
    <row r="266" spans="1:19" ht="25.5" x14ac:dyDescent="0.55000000000000004">
      <c r="A266" s="10"/>
      <c r="B266" s="10"/>
      <c r="C266" s="19"/>
      <c r="D266" s="10"/>
      <c r="E266" s="64">
        <f>+'3'!J266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50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52"/>
        <v>0</v>
      </c>
    </row>
    <row r="267" spans="1:19" ht="25.5" x14ac:dyDescent="0.55000000000000004">
      <c r="A267" s="10"/>
      <c r="B267" s="10"/>
      <c r="C267" s="19"/>
      <c r="D267" s="10"/>
      <c r="E267" s="64">
        <f>+'3'!J267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50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52"/>
        <v>0</v>
      </c>
    </row>
    <row r="268" spans="1:19" ht="25.5" x14ac:dyDescent="0.55000000000000004">
      <c r="A268" s="10"/>
      <c r="B268" s="10"/>
      <c r="C268" s="19"/>
      <c r="D268" s="10"/>
      <c r="E268" s="64">
        <f>+'3'!J268</f>
        <v>0</v>
      </c>
      <c r="F268" s="71"/>
      <c r="G268" s="46">
        <f t="shared" si="40"/>
        <v>0</v>
      </c>
      <c r="H268" s="78">
        <v>0</v>
      </c>
      <c r="I268" s="76">
        <v>0</v>
      </c>
      <c r="J268" s="46">
        <f t="shared" si="50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53">E269+F269</f>
        <v>0</v>
      </c>
      <c r="H269" s="78">
        <v>0</v>
      </c>
      <c r="I269" s="76">
        <v>0</v>
      </c>
      <c r="J269" s="46">
        <f t="shared" ref="J269" si="54">+G269-H269-K269-I269</f>
        <v>0</v>
      </c>
      <c r="K269" s="72"/>
      <c r="L269" s="20"/>
      <c r="M269" s="65">
        <f t="shared" ref="M269" si="55">+L269*K269</f>
        <v>0</v>
      </c>
      <c r="N269" s="17" t="s">
        <v>16</v>
      </c>
      <c r="O269" s="18"/>
      <c r="P269" s="23">
        <f t="shared" ref="P269" si="56">SUM(M269-O269)</f>
        <v>0</v>
      </c>
      <c r="Q269" s="90"/>
      <c r="R269" s="43">
        <f t="shared" ref="R269" si="57">+K269*Q269</f>
        <v>0</v>
      </c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Q270" s="91"/>
      <c r="R270" s="75">
        <f>SUM(R5:R269)</f>
        <v>1549.5500000000002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74" t="s">
        <v>212</v>
      </c>
      <c r="L271" s="175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34" t="s">
        <v>202</v>
      </c>
      <c r="M272" s="35"/>
      <c r="N272" s="33">
        <f>SUM(M5:M271)</f>
        <v>4400</v>
      </c>
    </row>
    <row r="273" spans="1:22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>
        <v>15</v>
      </c>
    </row>
    <row r="274" spans="1:22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1690</v>
      </c>
      <c r="O274" s="2">
        <v>100</v>
      </c>
      <c r="P274" s="2">
        <v>150</v>
      </c>
      <c r="Q274" s="88">
        <v>120</v>
      </c>
      <c r="R274" s="2">
        <v>200</v>
      </c>
      <c r="S274" s="2">
        <v>500</v>
      </c>
      <c r="T274" s="2">
        <v>170</v>
      </c>
      <c r="U274" s="2">
        <v>250</v>
      </c>
      <c r="V274" s="2">
        <v>200</v>
      </c>
    </row>
    <row r="275" spans="1:22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22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/>
    </row>
    <row r="277" spans="1:22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50</v>
      </c>
    </row>
    <row r="278" spans="1:22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2645</v>
      </c>
    </row>
    <row r="279" spans="1:22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2745</v>
      </c>
    </row>
    <row r="280" spans="1:22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100</v>
      </c>
    </row>
    <row r="281" spans="1:22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100</v>
      </c>
      <c r="O281" s="2" t="s">
        <v>1447</v>
      </c>
    </row>
    <row r="282" spans="1:22" x14ac:dyDescent="0.5">
      <c r="J282" s="2"/>
      <c r="L282" s="2"/>
    </row>
    <row r="283" spans="1:22" ht="25.5" x14ac:dyDescent="0.55000000000000004">
      <c r="J283" s="2"/>
      <c r="L283" s="73" t="s">
        <v>272</v>
      </c>
      <c r="M283" s="2" t="s">
        <v>307</v>
      </c>
    </row>
    <row r="284" spans="1:22" x14ac:dyDescent="0.5">
      <c r="J284" s="2"/>
      <c r="L284" s="2"/>
    </row>
    <row r="285" spans="1:22" x14ac:dyDescent="0.5">
      <c r="J285" s="2"/>
      <c r="L285" s="2"/>
    </row>
    <row r="286" spans="1:22" x14ac:dyDescent="0.5">
      <c r="J286" s="2"/>
      <c r="L286" s="2"/>
    </row>
    <row r="287" spans="1:22" x14ac:dyDescent="0.5">
      <c r="J287" s="2"/>
      <c r="L287" s="2"/>
    </row>
    <row r="288" spans="1:2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6">
    <mergeCell ref="Q3:Q4"/>
    <mergeCell ref="R3:R4"/>
    <mergeCell ref="K271:L27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V355"/>
  <sheetViews>
    <sheetView zoomScale="70" zoomScaleNormal="70" workbookViewId="0">
      <pane xSplit="10" ySplit="4" topLeftCell="L255" activePane="bottomRight" state="frozen"/>
      <selection activeCell="B263" sqref="B263:N263"/>
      <selection pane="topRight" activeCell="B263" sqref="B263:N263"/>
      <selection pane="bottomLeft" activeCell="B263" sqref="B263:N263"/>
      <selection pane="bottomRight" activeCell="B263" sqref="B263:N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17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23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02">
        <f t="shared" ref="P6:P80" si="3">SUM(M6-O6)</f>
        <v>600</v>
      </c>
      <c r="Q6" s="122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8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13</v>
      </c>
      <c r="F18" s="71"/>
      <c r="G18" s="46">
        <f t="shared" si="0"/>
        <v>13</v>
      </c>
      <c r="H18" s="78">
        <v>0</v>
      </c>
      <c r="I18" s="76">
        <v>0</v>
      </c>
      <c r="J18" s="46">
        <f t="shared" si="1"/>
        <v>11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20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/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20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122"/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20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122"/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/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20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/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20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/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20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122"/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6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02">
        <f t="shared" si="3"/>
        <v>300</v>
      </c>
      <c r="Q28" s="122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4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02">
        <f t="shared" si="3"/>
        <v>500</v>
      </c>
      <c r="Q31" s="122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2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02">
        <f t="shared" si="3"/>
        <v>150</v>
      </c>
      <c r="Q47" s="122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18</v>
      </c>
      <c r="F48" s="71"/>
      <c r="G48" s="46">
        <f t="shared" si="5"/>
        <v>18</v>
      </c>
      <c r="H48" s="78">
        <v>0</v>
      </c>
      <c r="I48" s="76">
        <v>0</v>
      </c>
      <c r="J48" s="46">
        <f t="shared" si="6"/>
        <v>17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5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2">
        <f>SUM(M49-O49)</f>
        <v>100</v>
      </c>
      <c r="Q49" s="122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0</v>
      </c>
      <c r="F50" s="71">
        <v>5</v>
      </c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8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>SUM(M53-O53)</f>
        <v>100</v>
      </c>
      <c r="Q53" s="12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1381</v>
      </c>
      <c r="C76" s="19" t="s">
        <v>1380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1369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1383</v>
      </c>
      <c r="C86" s="19" t="s">
        <v>1382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1408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1409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1384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1386</v>
      </c>
      <c r="C90" s="19" t="s">
        <v>1385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1387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1388</v>
      </c>
      <c r="C100" s="19" t="s">
        <v>1364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1389</v>
      </c>
      <c r="C101" s="19" t="s">
        <v>1365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1378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1390</v>
      </c>
      <c r="C103" s="19" t="s">
        <v>1371</v>
      </c>
      <c r="D103" s="10" t="s">
        <v>1372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1391</v>
      </c>
      <c r="C104" s="19" t="s">
        <v>1370</v>
      </c>
      <c r="D104" s="10" t="s">
        <v>1372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1392</v>
      </c>
      <c r="C105" s="19" t="s">
        <v>1373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18</v>
      </c>
      <c r="F116" s="71"/>
      <c r="G116" s="46">
        <f t="shared" si="23"/>
        <v>18</v>
      </c>
      <c r="H116" s="78">
        <v>0</v>
      </c>
      <c r="I116" s="76">
        <v>0</v>
      </c>
      <c r="J116" s="46">
        <f t="shared" si="24"/>
        <v>16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1393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1395</v>
      </c>
      <c r="C134" s="19" t="s">
        <v>1394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1397</v>
      </c>
      <c r="C135" s="19" t="s">
        <v>1396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1399</v>
      </c>
      <c r="C136" s="19" t="s">
        <v>1398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1400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1404</v>
      </c>
      <c r="C173" s="19" t="s">
        <v>1401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1379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1403</v>
      </c>
      <c r="C176" s="19" t="s">
        <v>1402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7" si="34">+L177*K177</f>
        <v>0</v>
      </c>
      <c r="N177" s="17" t="s">
        <v>16</v>
      </c>
      <c r="O177" s="18"/>
      <c r="P177" s="23">
        <f t="shared" ref="P177:P267" si="35">SUM(M177-O177)</f>
        <v>0</v>
      </c>
      <c r="Q177" s="90"/>
      <c r="R177" s="43">
        <f t="shared" ref="R177:R26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1367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1405</v>
      </c>
      <c r="C187" s="19" t="s">
        <v>1374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1406</v>
      </c>
      <c r="C188" s="19" t="s">
        <v>1375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1407</v>
      </c>
      <c r="C189" s="19" t="s">
        <v>1376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1366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3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02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3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02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15</v>
      </c>
      <c r="F205" s="71"/>
      <c r="G205" s="46">
        <f t="shared" si="30"/>
        <v>15</v>
      </c>
      <c r="H205" s="78">
        <v>0</v>
      </c>
      <c r="I205" s="76">
        <v>0</v>
      </c>
      <c r="J205" s="46">
        <f t="shared" si="31"/>
        <v>12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2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1377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67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1410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1412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1413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1414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1415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1416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1417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1418</v>
      </c>
      <c r="D249" s="10" t="s">
        <v>434</v>
      </c>
      <c r="E249" s="64">
        <f>+'4'!J249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1419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67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+'4'!J253</f>
        <v>36</v>
      </c>
      <c r="F253" s="71"/>
      <c r="G253" s="46">
        <f t="shared" si="42"/>
        <v>36</v>
      </c>
      <c r="H253" s="78">
        <v>0</v>
      </c>
      <c r="I253" s="76">
        <v>0</v>
      </c>
      <c r="J253" s="46">
        <f t="shared" si="50"/>
        <v>4</v>
      </c>
      <c r="K253" s="72">
        <v>32</v>
      </c>
      <c r="L253" s="20">
        <v>15</v>
      </c>
      <c r="M253" s="65">
        <f t="shared" ref="M253" si="51">+L253*K253</f>
        <v>480</v>
      </c>
      <c r="N253" s="17" t="s">
        <v>16</v>
      </c>
      <c r="O253" s="18">
        <v>160</v>
      </c>
      <c r="P253" s="102">
        <f t="shared" ref="P253" si="52">SUM(M253-O253)</f>
        <v>320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+'4'!J254</f>
        <v>45</v>
      </c>
      <c r="F254" s="71"/>
      <c r="G254" s="46">
        <f t="shared" si="42"/>
        <v>45</v>
      </c>
      <c r="H254" s="78">
        <v>0</v>
      </c>
      <c r="I254" s="76">
        <v>0</v>
      </c>
      <c r="J254" s="46">
        <f t="shared" si="50"/>
        <v>2</v>
      </c>
      <c r="K254" s="72">
        <v>43</v>
      </c>
      <c r="L254" s="20">
        <v>15</v>
      </c>
      <c r="M254" s="65">
        <f t="shared" si="34"/>
        <v>645</v>
      </c>
      <c r="N254" s="17" t="s">
        <v>16</v>
      </c>
      <c r="O254" s="18">
        <v>215</v>
      </c>
      <c r="P254" s="102">
        <f t="shared" si="35"/>
        <v>430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+'4'!J255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+'4'!J256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50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+'4'!J257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50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4">
        <f>+'4'!J258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50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+'4'!J259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50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+'4'!J260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50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+'4'!J261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50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+'4'!J262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50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+'4'!J263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50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+'4'!J264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50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+'4'!J265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50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+'4'!J266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50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+'4'!J267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50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4">E268+F268</f>
        <v>0</v>
      </c>
      <c r="H268" s="78">
        <v>0</v>
      </c>
      <c r="I268" s="76">
        <v>0</v>
      </c>
      <c r="J268" s="46">
        <f t="shared" ref="J268" si="55">+G268-H268-K268-I268</f>
        <v>0</v>
      </c>
      <c r="K268" s="72"/>
      <c r="L268" s="20"/>
      <c r="M268" s="65">
        <f t="shared" ref="M268" si="56">+L268*K268</f>
        <v>0</v>
      </c>
      <c r="N268" s="17" t="s">
        <v>16</v>
      </c>
      <c r="O268" s="18"/>
      <c r="P268" s="23">
        <f t="shared" ref="P268" si="57">SUM(M268-O268)</f>
        <v>0</v>
      </c>
      <c r="Q268" s="90"/>
      <c r="R268" s="43">
        <f t="shared" ref="R268" si="58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1443.7800000000002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74" t="s">
        <v>212</v>
      </c>
      <c r="L270" s="175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4725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>
        <v>15</v>
      </c>
    </row>
    <row r="273" spans="1:22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820</v>
      </c>
      <c r="O273" s="2">
        <v>130</v>
      </c>
      <c r="P273" s="2">
        <v>60</v>
      </c>
      <c r="Q273" s="88">
        <v>55</v>
      </c>
      <c r="R273" s="2">
        <v>200</v>
      </c>
      <c r="S273" s="2">
        <v>55</v>
      </c>
      <c r="T273" s="2">
        <v>50</v>
      </c>
      <c r="U273" s="2">
        <v>50</v>
      </c>
      <c r="V273" s="2">
        <v>220</v>
      </c>
    </row>
    <row r="274" spans="1:22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22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22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375</v>
      </c>
    </row>
    <row r="277" spans="1:22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3515</v>
      </c>
    </row>
    <row r="278" spans="1:22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3515</v>
      </c>
    </row>
    <row r="279" spans="1:22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22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22" x14ac:dyDescent="0.5">
      <c r="J281" s="2"/>
      <c r="L281" s="2"/>
    </row>
    <row r="282" spans="1:22" ht="25.5" x14ac:dyDescent="0.55000000000000004">
      <c r="J282" s="2"/>
      <c r="L282" s="73" t="s">
        <v>272</v>
      </c>
      <c r="M282" s="2" t="s">
        <v>307</v>
      </c>
    </row>
    <row r="283" spans="1:22" x14ac:dyDescent="0.5">
      <c r="J283" s="2"/>
      <c r="L283" s="2"/>
    </row>
    <row r="284" spans="1:22" x14ac:dyDescent="0.5">
      <c r="J284" s="2"/>
      <c r="L284" s="2"/>
    </row>
    <row r="285" spans="1:22" x14ac:dyDescent="0.5">
      <c r="J285" s="2"/>
      <c r="L285" s="2"/>
    </row>
    <row r="286" spans="1:22" x14ac:dyDescent="0.5">
      <c r="J286" s="2"/>
      <c r="L286" s="2"/>
    </row>
    <row r="287" spans="1:22" x14ac:dyDescent="0.5">
      <c r="J287" s="2"/>
      <c r="L287" s="2"/>
    </row>
    <row r="288" spans="1:2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 filterMode="1">
    <tabColor rgb="FFFFCCFF"/>
  </sheetPr>
  <dimension ref="A1:Z355"/>
  <sheetViews>
    <sheetView zoomScale="70" zoomScaleNormal="70" workbookViewId="0">
      <pane xSplit="10" ySplit="4" topLeftCell="K20" activePane="bottomRight" state="frozen"/>
      <selection activeCell="B263" sqref="B263:N263"/>
      <selection pane="topRight" activeCell="B263" sqref="B263:N263"/>
      <selection pane="bottomLeft" activeCell="B263" sqref="B263:N263"/>
      <selection pane="bottomRight" activeCell="B263" sqref="B263:N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10</v>
      </c>
      <c r="K5" s="72">
        <v>7</v>
      </c>
      <c r="L5" s="15">
        <v>50</v>
      </c>
      <c r="M5" s="65">
        <f>+L5*K5</f>
        <v>350</v>
      </c>
      <c r="N5" s="17" t="s">
        <v>16</v>
      </c>
      <c r="O5" s="18">
        <v>50</v>
      </c>
      <c r="P5" s="102">
        <f>SUM(M5-O5)</f>
        <v>300</v>
      </c>
      <c r="Q5" s="122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14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/>
      <c r="P6" s="102">
        <f t="shared" ref="P6:P80" si="3">SUM(M6-O6)</f>
        <v>900</v>
      </c>
      <c r="Q6" s="122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8</v>
      </c>
      <c r="F11" s="71">
        <v>5</v>
      </c>
      <c r="G11" s="46">
        <f t="shared" si="0"/>
        <v>13</v>
      </c>
      <c r="H11" s="78">
        <v>0</v>
      </c>
      <c r="I11" s="76">
        <v>0</v>
      </c>
      <c r="J11" s="46">
        <f t="shared" si="1"/>
        <v>4</v>
      </c>
      <c r="K11" s="72">
        <v>9</v>
      </c>
      <c r="L11" s="15">
        <v>50</v>
      </c>
      <c r="M11" s="65">
        <f t="shared" si="2"/>
        <v>450</v>
      </c>
      <c r="N11" s="17" t="s">
        <v>16</v>
      </c>
      <c r="O11" s="18"/>
      <c r="P11" s="102">
        <f t="shared" si="3"/>
        <v>450</v>
      </c>
      <c r="Q11" s="122">
        <v>19.36</v>
      </c>
      <c r="R11" s="43">
        <f t="shared" si="4"/>
        <v>174.24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4</v>
      </c>
      <c r="K18" s="72">
        <v>7</v>
      </c>
      <c r="L18" s="15">
        <v>50</v>
      </c>
      <c r="M18" s="65">
        <f t="shared" si="2"/>
        <v>350</v>
      </c>
      <c r="N18" s="17" t="s">
        <v>16</v>
      </c>
      <c r="O18" s="18"/>
      <c r="P18" s="102">
        <f t="shared" si="3"/>
        <v>350</v>
      </c>
      <c r="Q18" s="122">
        <v>19.12</v>
      </c>
      <c r="R18" s="43">
        <f t="shared" si="4"/>
        <v>133.84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20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/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20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122"/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20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122"/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/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20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/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20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/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20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122"/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6</v>
      </c>
      <c r="F28" s="71">
        <v>5</v>
      </c>
      <c r="G28" s="46">
        <f t="shared" si="5"/>
        <v>11</v>
      </c>
      <c r="H28" s="78">
        <v>0</v>
      </c>
      <c r="I28" s="76">
        <v>0</v>
      </c>
      <c r="J28" s="46">
        <f t="shared" si="6"/>
        <v>5</v>
      </c>
      <c r="K28" s="72">
        <v>6</v>
      </c>
      <c r="L28" s="15">
        <v>100</v>
      </c>
      <c r="M28" s="65">
        <f t="shared" si="2"/>
        <v>600</v>
      </c>
      <c r="N28" s="17" t="s">
        <v>16</v>
      </c>
      <c r="O28" s="18"/>
      <c r="P28" s="102">
        <f t="shared" si="3"/>
        <v>600</v>
      </c>
      <c r="Q28" s="122">
        <v>30.86</v>
      </c>
      <c r="R28" s="43">
        <f t="shared" si="4"/>
        <v>185.16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0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2">
        <f t="shared" si="3"/>
        <v>400</v>
      </c>
      <c r="Q31" s="122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>
        <v>5</v>
      </c>
      <c r="G33" s="46">
        <f t="shared" si="5"/>
        <v>5</v>
      </c>
      <c r="H33" s="78">
        <v>0</v>
      </c>
      <c r="I33" s="76">
        <v>0</v>
      </c>
      <c r="J33" s="46">
        <f t="shared" si="6"/>
        <v>0</v>
      </c>
      <c r="K33" s="72">
        <v>5</v>
      </c>
      <c r="L33" s="15">
        <v>130</v>
      </c>
      <c r="M33" s="65">
        <f t="shared" si="2"/>
        <v>650</v>
      </c>
      <c r="N33" s="17" t="s">
        <v>16</v>
      </c>
      <c r="O33" s="18"/>
      <c r="P33" s="102">
        <f t="shared" si="3"/>
        <v>650</v>
      </c>
      <c r="Q33" s="90">
        <v>38.9</v>
      </c>
      <c r="R33" s="43">
        <f t="shared" si="4"/>
        <v>194.5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>
        <v>2</v>
      </c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7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2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0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2">
        <f t="shared" si="3"/>
        <v>100</v>
      </c>
      <c r="Q47" s="122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17</v>
      </c>
      <c r="F48" s="71"/>
      <c r="G48" s="46">
        <f t="shared" si="5"/>
        <v>17</v>
      </c>
      <c r="H48" s="78">
        <v>0</v>
      </c>
      <c r="I48" s="76">
        <v>0</v>
      </c>
      <c r="J48" s="46">
        <f t="shared" si="6"/>
        <v>15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>SUM(M48-O48)</f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3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2">
        <f>SUM(M49-O49)</f>
        <v>100</v>
      </c>
      <c r="Q49" s="122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2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2">
        <f t="shared" si="3"/>
        <v>100</v>
      </c>
      <c r="Q50" s="122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0</v>
      </c>
      <c r="K53" s="72">
        <v>8</v>
      </c>
      <c r="L53" s="20">
        <v>50</v>
      </c>
      <c r="M53" s="65">
        <f>+L53*K53</f>
        <v>400</v>
      </c>
      <c r="N53" s="17" t="s">
        <v>16</v>
      </c>
      <c r="O53" s="18"/>
      <c r="P53" s="102">
        <f>SUM(M53-O53)</f>
        <v>400</v>
      </c>
      <c r="Q53" s="122">
        <v>16.37</v>
      </c>
      <c r="R53" s="43">
        <f>+K53*Q53</f>
        <v>130.96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0</v>
      </c>
      <c r="K67" s="72">
        <v>2</v>
      </c>
      <c r="L67" s="15">
        <v>70</v>
      </c>
      <c r="M67" s="65">
        <f t="shared" si="2"/>
        <v>140</v>
      </c>
      <c r="N67" s="17" t="s">
        <v>16</v>
      </c>
      <c r="O67" s="18"/>
      <c r="P67" s="102">
        <f t="shared" si="3"/>
        <v>140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0</v>
      </c>
      <c r="K68" s="72">
        <v>2</v>
      </c>
      <c r="L68" s="15">
        <v>80</v>
      </c>
      <c r="M68" s="65">
        <f t="shared" si="2"/>
        <v>160</v>
      </c>
      <c r="N68" s="17" t="s">
        <v>16</v>
      </c>
      <c r="O68" s="18"/>
      <c r="P68" s="102">
        <f t="shared" si="3"/>
        <v>160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1381</v>
      </c>
      <c r="C76" s="19" t="s">
        <v>1380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1369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1383</v>
      </c>
      <c r="C86" s="19" t="s">
        <v>1382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1408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1409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1384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1386</v>
      </c>
      <c r="C90" s="19" t="s">
        <v>1385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1387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1388</v>
      </c>
      <c r="C100" s="19" t="s">
        <v>1364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1389</v>
      </c>
      <c r="C101" s="19" t="s">
        <v>1365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1378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1390</v>
      </c>
      <c r="C103" s="19" t="s">
        <v>1371</v>
      </c>
      <c r="D103" s="10" t="s">
        <v>1372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1391</v>
      </c>
      <c r="C104" s="19" t="s">
        <v>1370</v>
      </c>
      <c r="D104" s="10" t="s">
        <v>1372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1392</v>
      </c>
      <c r="C105" s="19" t="s">
        <v>1373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12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>SUM(M112-O112)</f>
        <v>200</v>
      </c>
      <c r="Q112" s="122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7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02">
        <f t="shared" si="8"/>
        <v>165</v>
      </c>
      <c r="Q113" s="122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13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02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1393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1395</v>
      </c>
      <c r="C134" s="19" t="s">
        <v>1394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1397</v>
      </c>
      <c r="C135" s="19" t="s">
        <v>1396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1399</v>
      </c>
      <c r="C136" s="19" t="s">
        <v>1398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1400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1404</v>
      </c>
      <c r="C173" s="19" t="s">
        <v>1401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1379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1403</v>
      </c>
      <c r="C176" s="19" t="s">
        <v>1402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7" si="34">+L177*K177</f>
        <v>0</v>
      </c>
      <c r="N177" s="17" t="s">
        <v>16</v>
      </c>
      <c r="O177" s="18"/>
      <c r="P177" s="23">
        <f t="shared" ref="P177:P267" si="35">SUM(M177-O177)</f>
        <v>0</v>
      </c>
      <c r="Q177" s="90"/>
      <c r="R177" s="43">
        <f t="shared" ref="R177:R26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1367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1405</v>
      </c>
      <c r="C187" s="19" t="s">
        <v>1374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1406</v>
      </c>
      <c r="C188" s="19" t="s">
        <v>1375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1407</v>
      </c>
      <c r="C189" s="19" t="s">
        <v>1376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1366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0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02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3</v>
      </c>
      <c r="F194" s="71">
        <v>5</v>
      </c>
      <c r="G194" s="46">
        <f t="shared" si="30"/>
        <v>8</v>
      </c>
      <c r="H194" s="78">
        <v>0</v>
      </c>
      <c r="I194" s="76">
        <v>0</v>
      </c>
      <c r="J194" s="46">
        <f t="shared" si="31"/>
        <v>7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12</v>
      </c>
      <c r="F205" s="71"/>
      <c r="G205" s="46">
        <f t="shared" si="30"/>
        <v>12</v>
      </c>
      <c r="H205" s="78">
        <v>0</v>
      </c>
      <c r="I205" s="76">
        <v>0</v>
      </c>
      <c r="J205" s="46">
        <f t="shared" si="31"/>
        <v>11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1377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67" si="40">E231+F231</f>
        <v>0</v>
      </c>
      <c r="H231" s="78">
        <v>0</v>
      </c>
      <c r="I231" s="76">
        <v>0</v>
      </c>
      <c r="J231" s="46">
        <f t="shared" ref="J231:J267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66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1410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1412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1413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1414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1415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1416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1417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1418</v>
      </c>
      <c r="D249" s="10" t="s">
        <v>434</v>
      </c>
      <c r="E249" s="64">
        <f>+'5'!J249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1419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66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+'5'!J253</f>
        <v>4</v>
      </c>
      <c r="F253" s="71"/>
      <c r="G253" s="46">
        <f t="shared" si="42"/>
        <v>4</v>
      </c>
      <c r="H253" s="78">
        <v>0</v>
      </c>
      <c r="I253" s="76">
        <v>0</v>
      </c>
      <c r="J253" s="46">
        <f t="shared" si="50"/>
        <v>0</v>
      </c>
      <c r="K253" s="72">
        <v>4</v>
      </c>
      <c r="L253" s="20">
        <v>10</v>
      </c>
      <c r="M253" s="65">
        <f t="shared" si="34"/>
        <v>40</v>
      </c>
      <c r="N253" s="17" t="s">
        <v>16</v>
      </c>
      <c r="O253" s="18"/>
      <c r="P253" s="102">
        <f t="shared" ref="P253" si="51">SUM(M253-O253)</f>
        <v>40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+'5'!J254</f>
        <v>2</v>
      </c>
      <c r="F254" s="71"/>
      <c r="G254" s="46">
        <f t="shared" si="42"/>
        <v>2</v>
      </c>
      <c r="H254" s="78">
        <v>0</v>
      </c>
      <c r="I254" s="76">
        <v>0</v>
      </c>
      <c r="J254" s="46">
        <f t="shared" si="50"/>
        <v>0</v>
      </c>
      <c r="K254" s="72">
        <v>2</v>
      </c>
      <c r="L254" s="20">
        <v>10</v>
      </c>
      <c r="M254" s="65">
        <f t="shared" si="34"/>
        <v>20</v>
      </c>
      <c r="N254" s="17" t="s">
        <v>16</v>
      </c>
      <c r="O254" s="18"/>
      <c r="P254" s="102">
        <f t="shared" si="35"/>
        <v>20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+'5'!J255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+'5'!J256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50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+'5'!J257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50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4">
        <f>+'5'!J258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50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+'5'!J259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50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+'5'!J260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50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+'5'!J261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50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+'5'!J262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50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+'5'!J263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50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+'5'!J264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50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+'5'!J265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50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+'5'!J266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50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+'5'!J267</f>
        <v>0</v>
      </c>
      <c r="F267" s="71"/>
      <c r="G267" s="46">
        <f t="shared" si="40"/>
        <v>0</v>
      </c>
      <c r="H267" s="78">
        <v>0</v>
      </c>
      <c r="I267" s="76">
        <v>0</v>
      </c>
      <c r="J267" s="46">
        <f t="shared" si="41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3">E268+F268</f>
        <v>0</v>
      </c>
      <c r="H268" s="78">
        <v>0</v>
      </c>
      <c r="I268" s="76">
        <v>0</v>
      </c>
      <c r="J268" s="46">
        <f t="shared" ref="J268" si="54">+G268-H268-K268-I268</f>
        <v>0</v>
      </c>
      <c r="K268" s="72"/>
      <c r="L268" s="20"/>
      <c r="M268" s="65">
        <f t="shared" ref="M268" si="55">+L268*K268</f>
        <v>0</v>
      </c>
      <c r="N268" s="17" t="s">
        <v>16</v>
      </c>
      <c r="O268" s="18"/>
      <c r="P268" s="23">
        <f t="shared" ref="P268" si="56">SUM(M268-O268)</f>
        <v>0</v>
      </c>
      <c r="Q268" s="90"/>
      <c r="R268" s="43">
        <f t="shared" ref="R268" si="57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2112.67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74" t="s">
        <v>212</v>
      </c>
      <c r="L270" s="175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34" t="s">
        <v>202</v>
      </c>
      <c r="M271" s="35"/>
      <c r="N271" s="33">
        <f>SUM(M5:M270)</f>
        <v>6290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>
        <v>15</v>
      </c>
    </row>
    <row r="273" spans="1:26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1710</v>
      </c>
      <c r="O273" s="2">
        <v>100</v>
      </c>
      <c r="P273" s="2">
        <v>160</v>
      </c>
      <c r="Q273" s="88">
        <v>100</v>
      </c>
      <c r="R273" s="2">
        <v>310</v>
      </c>
      <c r="S273" s="2">
        <v>50</v>
      </c>
      <c r="T273" s="2">
        <v>200</v>
      </c>
      <c r="U273" s="2">
        <v>50</v>
      </c>
      <c r="V273" s="2">
        <v>110</v>
      </c>
      <c r="W273" s="2">
        <v>100</v>
      </c>
      <c r="X273" s="2">
        <v>50</v>
      </c>
      <c r="Y273" s="2">
        <v>280</v>
      </c>
      <c r="Z273" s="2">
        <v>200</v>
      </c>
    </row>
    <row r="274" spans="1:26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26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26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50</v>
      </c>
    </row>
    <row r="277" spans="1:26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4515</v>
      </c>
    </row>
    <row r="278" spans="1:26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4515</v>
      </c>
    </row>
    <row r="279" spans="1:26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26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26" x14ac:dyDescent="0.5">
      <c r="J281" s="2"/>
      <c r="L281" s="2"/>
    </row>
    <row r="282" spans="1:26" ht="25.5" x14ac:dyDescent="0.55000000000000004">
      <c r="J282" s="2"/>
      <c r="L282" s="73" t="s">
        <v>272</v>
      </c>
      <c r="M282" s="2" t="s">
        <v>307</v>
      </c>
    </row>
    <row r="283" spans="1:26" x14ac:dyDescent="0.5">
      <c r="J283" s="2"/>
      <c r="L283" s="2"/>
    </row>
    <row r="284" spans="1:26" x14ac:dyDescent="0.5">
      <c r="J284" s="2"/>
      <c r="L284" s="2"/>
    </row>
    <row r="285" spans="1:26" x14ac:dyDescent="0.5">
      <c r="J285" s="2"/>
      <c r="L285" s="2"/>
    </row>
    <row r="286" spans="1:26" x14ac:dyDescent="0.5">
      <c r="J286" s="2"/>
      <c r="L286" s="2"/>
    </row>
    <row r="287" spans="1:26" x14ac:dyDescent="0.5">
      <c r="J287" s="2"/>
      <c r="L287" s="2"/>
    </row>
    <row r="288" spans="1:26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>
    <filterColumn colId="15">
      <filters blank="1">
        <filter val="-"/>
        <filter val="100.00"/>
        <filter val="120.00"/>
        <filter val="130.00"/>
        <filter val="140.00"/>
        <filter val="160"/>
        <filter val="160.00"/>
        <filter val="165.00"/>
        <filter val="180.00"/>
        <filter val="20.00"/>
        <filter val="200.00"/>
        <filter val="300.00"/>
        <filter val="350.00"/>
        <filter val="40.00"/>
        <filter val="400.00"/>
        <filter val="450.00"/>
        <filter val="50.00"/>
        <filter val="55.00"/>
        <filter val="600.00"/>
        <filter val="900.00"/>
        <filter val="ส่วนลดสินค้า SALE"/>
      </filters>
    </filterColumn>
  </autoFilter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U356"/>
  <sheetViews>
    <sheetView zoomScale="70" zoomScaleNormal="70" workbookViewId="0">
      <pane xSplit="10" ySplit="4" topLeftCell="K5" activePane="bottomRight" state="frozen"/>
      <selection activeCell="B263" sqref="B263:N263"/>
      <selection pane="topRight" activeCell="B263" sqref="B263:N263"/>
      <selection pane="bottomLeft" activeCell="B263" sqref="B263:N263"/>
      <selection pane="bottomRight" activeCell="B263" sqref="B263:N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4</v>
      </c>
      <c r="K5" s="72">
        <v>6</v>
      </c>
      <c r="L5" s="15">
        <v>50</v>
      </c>
      <c r="M5" s="65">
        <f>+L5*K5</f>
        <v>300</v>
      </c>
      <c r="N5" s="17" t="s">
        <v>16</v>
      </c>
      <c r="O5" s="18">
        <v>50</v>
      </c>
      <c r="P5" s="102">
        <f>SUM(M5-O5)</f>
        <v>250</v>
      </c>
      <c r="Q5" s="122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14</v>
      </c>
      <c r="F6" s="71">
        <v>10</v>
      </c>
      <c r="G6" s="46">
        <f t="shared" si="0"/>
        <v>24</v>
      </c>
      <c r="H6" s="78">
        <v>0</v>
      </c>
      <c r="I6" s="76">
        <v>0</v>
      </c>
      <c r="J6" s="46">
        <f t="shared" si="1"/>
        <v>15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/>
      <c r="P6" s="102">
        <f t="shared" ref="P6:P80" si="3">SUM(M6-O6)</f>
        <v>900</v>
      </c>
      <c r="Q6" s="122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4</v>
      </c>
      <c r="F11" s="71">
        <v>5</v>
      </c>
      <c r="G11" s="46">
        <f t="shared" si="0"/>
        <v>9</v>
      </c>
      <c r="H11" s="78">
        <v>0</v>
      </c>
      <c r="I11" s="76">
        <v>0</v>
      </c>
      <c r="J11" s="46">
        <f t="shared" si="1"/>
        <v>5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02">
        <f t="shared" si="3"/>
        <v>200</v>
      </c>
      <c r="Q11" s="122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4</v>
      </c>
      <c r="F18" s="71">
        <v>5</v>
      </c>
      <c r="G18" s="46">
        <f t="shared" si="0"/>
        <v>9</v>
      </c>
      <c r="H18" s="78">
        <v>0</v>
      </c>
      <c r="I18" s="76">
        <v>0</v>
      </c>
      <c r="J18" s="46">
        <f t="shared" si="1"/>
        <v>5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/>
      <c r="P18" s="102">
        <f t="shared" si="3"/>
        <v>200</v>
      </c>
      <c r="Q18" s="122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20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/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2</v>
      </c>
      <c r="F20" s="71">
        <v>2</v>
      </c>
      <c r="G20" s="46">
        <f t="shared" si="0"/>
        <v>4</v>
      </c>
      <c r="H20" s="78">
        <v>0</v>
      </c>
      <c r="I20" s="76">
        <v>0</v>
      </c>
      <c r="J20" s="46">
        <f t="shared" si="1"/>
        <v>2</v>
      </c>
      <c r="K20" s="72">
        <v>2</v>
      </c>
      <c r="L20" s="20">
        <v>65</v>
      </c>
      <c r="M20" s="65">
        <f t="shared" si="2"/>
        <v>130</v>
      </c>
      <c r="N20" s="17" t="s">
        <v>16</v>
      </c>
      <c r="O20" s="18"/>
      <c r="P20" s="102">
        <f t="shared" si="3"/>
        <v>130</v>
      </c>
      <c r="Q20" s="122"/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20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122"/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0</v>
      </c>
      <c r="F22" s="71">
        <v>10</v>
      </c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/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20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/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20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/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20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122"/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0</v>
      </c>
      <c r="F31" s="71">
        <v>15</v>
      </c>
      <c r="G31" s="46">
        <f t="shared" si="5"/>
        <v>15</v>
      </c>
      <c r="H31" s="78">
        <v>0</v>
      </c>
      <c r="I31" s="76">
        <v>0</v>
      </c>
      <c r="J31" s="46">
        <f t="shared" si="6"/>
        <v>14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12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>
        <v>3</v>
      </c>
      <c r="G33" s="46">
        <f t="shared" si="5"/>
        <v>3</v>
      </c>
      <c r="H33" s="78">
        <v>0</v>
      </c>
      <c r="I33" s="76">
        <v>0</v>
      </c>
      <c r="J33" s="46">
        <f t="shared" si="6"/>
        <v>2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1</v>
      </c>
      <c r="F35" s="71">
        <v>2</v>
      </c>
      <c r="G35" s="46">
        <f t="shared" si="5"/>
        <v>3</v>
      </c>
      <c r="H35" s="78">
        <v>0</v>
      </c>
      <c r="I35" s="76">
        <v>0</v>
      </c>
      <c r="J35" s="46">
        <f t="shared" si="6"/>
        <v>1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0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7</v>
      </c>
      <c r="F46" s="71">
        <v>5</v>
      </c>
      <c r="G46" s="46">
        <f t="shared" si="5"/>
        <v>12</v>
      </c>
      <c r="H46" s="78">
        <v>0</v>
      </c>
      <c r="I46" s="76">
        <v>0</v>
      </c>
      <c r="J46" s="46">
        <f t="shared" si="6"/>
        <v>9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02">
        <f t="shared" si="3"/>
        <v>150</v>
      </c>
      <c r="Q46" s="122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15</v>
      </c>
      <c r="F48" s="71"/>
      <c r="G48" s="46">
        <f t="shared" si="5"/>
        <v>15</v>
      </c>
      <c r="H48" s="78">
        <v>0</v>
      </c>
      <c r="I48" s="76">
        <v>0</v>
      </c>
      <c r="J48" s="46">
        <f t="shared" si="6"/>
        <v>13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>SUM(M48-O48)</f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0</v>
      </c>
      <c r="F53" s="71">
        <v>10</v>
      </c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>
        <v>2</v>
      </c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1381</v>
      </c>
      <c r="C76" s="19" t="s">
        <v>1380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1369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1383</v>
      </c>
      <c r="C86" s="19" t="s">
        <v>1382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1408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1409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1384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1386</v>
      </c>
      <c r="C90" s="19" t="s">
        <v>1385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1387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1388</v>
      </c>
      <c r="C100" s="19" t="s">
        <v>1364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1389</v>
      </c>
      <c r="C101" s="19" t="s">
        <v>1365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1378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1390</v>
      </c>
      <c r="C103" s="19" t="s">
        <v>1371</v>
      </c>
      <c r="D103" s="10" t="s">
        <v>1372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1391</v>
      </c>
      <c r="C104" s="19" t="s">
        <v>1370</v>
      </c>
      <c r="D104" s="10" t="s">
        <v>1372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1392</v>
      </c>
      <c r="C105" s="19" t="s">
        <v>1373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12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1393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1395</v>
      </c>
      <c r="C134" s="19" t="s">
        <v>1394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1397</v>
      </c>
      <c r="C135" s="19" t="s">
        <v>1396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1399</v>
      </c>
      <c r="C136" s="19" t="s">
        <v>1398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1400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1404</v>
      </c>
      <c r="C173" s="19" t="s">
        <v>1401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1379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1403</v>
      </c>
      <c r="C176" s="19" t="s">
        <v>1402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8" si="34">+L177*K177</f>
        <v>0</v>
      </c>
      <c r="N177" s="17" t="s">
        <v>16</v>
      </c>
      <c r="O177" s="18"/>
      <c r="P177" s="23">
        <f t="shared" ref="P177:P268" si="35">SUM(M177-O177)</f>
        <v>0</v>
      </c>
      <c r="Q177" s="90"/>
      <c r="R177" s="43">
        <f t="shared" ref="R177:R26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1367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1405</v>
      </c>
      <c r="C187" s="19" t="s">
        <v>1374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1406</v>
      </c>
      <c r="C188" s="19" t="s">
        <v>1375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1407</v>
      </c>
      <c r="C189" s="19" t="s">
        <v>1376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1366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2</v>
      </c>
      <c r="K194" s="72">
        <v>5</v>
      </c>
      <c r="L194" s="20">
        <v>120</v>
      </c>
      <c r="M194" s="65">
        <f t="shared" si="34"/>
        <v>600</v>
      </c>
      <c r="N194" s="17" t="s">
        <v>16</v>
      </c>
      <c r="O194" s="18"/>
      <c r="P194" s="102">
        <f t="shared" si="35"/>
        <v>600</v>
      </c>
      <c r="Q194" s="90">
        <v>73</v>
      </c>
      <c r="R194" s="43">
        <f t="shared" si="36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11</v>
      </c>
      <c r="F205" s="71"/>
      <c r="G205" s="46">
        <f t="shared" si="30"/>
        <v>11</v>
      </c>
      <c r="H205" s="78">
        <v>0</v>
      </c>
      <c r="I205" s="76">
        <v>0</v>
      </c>
      <c r="J205" s="46">
        <f t="shared" si="31"/>
        <v>9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1377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68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1410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1412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1413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1414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1415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1416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1417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1418</v>
      </c>
      <c r="D249" s="10" t="s">
        <v>434</v>
      </c>
      <c r="E249" s="64">
        <f>+'6'!J249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1419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68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50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+'6'!J255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+'6'!J256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50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+'6'!J257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50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4">
        <f>+'6'!J258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50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+'6'!J259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50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+'6'!J260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50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+'6'!J261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50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+'6'!J262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50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+'6'!J263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50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+'6'!J264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50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+'6'!J265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50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+'6'!J266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50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+'6'!J267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50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5.5" x14ac:dyDescent="0.55000000000000004">
      <c r="A268" s="10"/>
      <c r="B268" s="10"/>
      <c r="C268" s="19"/>
      <c r="D268" s="10"/>
      <c r="E268" s="64">
        <f>+'6'!J268</f>
        <v>0</v>
      </c>
      <c r="F268" s="71"/>
      <c r="G268" s="46">
        <f t="shared" si="42"/>
        <v>0</v>
      </c>
      <c r="H268" s="78">
        <v>0</v>
      </c>
      <c r="I268" s="76">
        <v>0</v>
      </c>
      <c r="J268" s="46">
        <f t="shared" si="50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52">E269+F269</f>
        <v>0</v>
      </c>
      <c r="H269" s="78">
        <v>0</v>
      </c>
      <c r="I269" s="76">
        <v>0</v>
      </c>
      <c r="J269" s="46">
        <f t="shared" ref="J269" si="53">+G269-H269-K269-I269</f>
        <v>0</v>
      </c>
      <c r="K269" s="72"/>
      <c r="L269" s="20"/>
      <c r="M269" s="65">
        <f t="shared" ref="M269" si="54">+L269*K269</f>
        <v>0</v>
      </c>
      <c r="N269" s="17" t="s">
        <v>16</v>
      </c>
      <c r="O269" s="18"/>
      <c r="P269" s="23">
        <f t="shared" ref="P269" si="55">SUM(M269-O269)</f>
        <v>0</v>
      </c>
      <c r="Q269" s="90"/>
      <c r="R269" s="43">
        <f t="shared" ref="R269" si="56">+K269*Q269</f>
        <v>0</v>
      </c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Q270" s="91"/>
      <c r="R270" s="75">
        <f>SUM(R5:R269)</f>
        <v>1383.9299999999998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74" t="s">
        <v>212</v>
      </c>
      <c r="L271" s="175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95" t="s">
        <v>202</v>
      </c>
      <c r="M272" s="95"/>
      <c r="N272" s="33">
        <f>SUM(M5:M271)</f>
        <v>3530</v>
      </c>
    </row>
    <row r="273" spans="1:21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>
        <v>15</v>
      </c>
    </row>
    <row r="274" spans="1:21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1070</v>
      </c>
      <c r="O274" s="2">
        <v>100</v>
      </c>
      <c r="P274" s="2">
        <v>250</v>
      </c>
      <c r="Q274" s="88">
        <v>100</v>
      </c>
      <c r="R274" s="2">
        <v>50</v>
      </c>
      <c r="S274" s="2">
        <v>300</v>
      </c>
      <c r="T274" s="2">
        <v>220</v>
      </c>
      <c r="U274" s="2">
        <v>50</v>
      </c>
    </row>
    <row r="275" spans="1:21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21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/>
    </row>
    <row r="277" spans="1:21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50</v>
      </c>
    </row>
    <row r="278" spans="1:21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2395</v>
      </c>
    </row>
    <row r="279" spans="1:21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2395</v>
      </c>
    </row>
    <row r="280" spans="1:21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21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21" x14ac:dyDescent="0.5">
      <c r="J282" s="2"/>
      <c r="L282" s="2"/>
    </row>
    <row r="283" spans="1:21" ht="25.5" x14ac:dyDescent="0.55000000000000004">
      <c r="J283" s="2"/>
      <c r="L283" s="73" t="s">
        <v>272</v>
      </c>
      <c r="M283" s="2" t="s">
        <v>307</v>
      </c>
    </row>
    <row r="284" spans="1:21" x14ac:dyDescent="0.5">
      <c r="J284" s="2"/>
      <c r="L284" s="2"/>
    </row>
    <row r="285" spans="1:21" x14ac:dyDescent="0.5">
      <c r="J285" s="2"/>
      <c r="L285" s="2"/>
    </row>
    <row r="286" spans="1:21" x14ac:dyDescent="0.5">
      <c r="J286" s="2"/>
      <c r="L286" s="2"/>
    </row>
    <row r="287" spans="1:21" x14ac:dyDescent="0.5">
      <c r="J287" s="2"/>
      <c r="L287" s="2"/>
    </row>
    <row r="288" spans="1:21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6">
    <mergeCell ref="Q3:Q4"/>
    <mergeCell ref="R3:R4"/>
    <mergeCell ref="K271:L27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56"/>
  <sheetViews>
    <sheetView zoomScale="70" zoomScaleNormal="70" workbookViewId="0">
      <pane xSplit="10" ySplit="4" topLeftCell="K5" activePane="bottomRight" state="frozen"/>
      <selection activeCell="B263" sqref="B263:N263"/>
      <selection pane="topRight" activeCell="B263" sqref="B263:N263"/>
      <selection pane="bottomLeft" activeCell="B263" sqref="B263:N263"/>
      <selection pane="bottomRight" activeCell="B263" sqref="B263:N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2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2">
        <f t="shared" ref="P6:P80" si="3">SUM(M6-O6)</f>
        <v>100</v>
      </c>
      <c r="Q6" s="12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3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2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2">
        <f t="shared" si="3"/>
        <v>150</v>
      </c>
      <c r="Q18" s="122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20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/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20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122"/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20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122"/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/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20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/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20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/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20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122"/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12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2">
        <f t="shared" si="3"/>
        <v>200</v>
      </c>
      <c r="Q31" s="122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2</v>
      </c>
      <c r="K46" s="72">
        <v>7</v>
      </c>
      <c r="L46" s="15">
        <v>50</v>
      </c>
      <c r="M46" s="65">
        <f t="shared" si="2"/>
        <v>350</v>
      </c>
      <c r="N46" s="17" t="s">
        <v>16</v>
      </c>
      <c r="O46" s="18">
        <v>50</v>
      </c>
      <c r="P46" s="102">
        <f t="shared" si="3"/>
        <v>300</v>
      </c>
      <c r="Q46" s="122">
        <v>17.78</v>
      </c>
      <c r="R46" s="43">
        <f t="shared" si="4"/>
        <v>124.46000000000001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11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>SUM(M48-O48)</f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7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2">
        <f>SUM(M53-O53)</f>
        <v>150</v>
      </c>
      <c r="Q53" s="122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1381</v>
      </c>
      <c r="C76" s="19" t="s">
        <v>1380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1369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1383</v>
      </c>
      <c r="C86" s="19" t="s">
        <v>1382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1408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1409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1384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1386</v>
      </c>
      <c r="C90" s="19" t="s">
        <v>1385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1387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1388</v>
      </c>
      <c r="C100" s="19" t="s">
        <v>1364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1389</v>
      </c>
      <c r="C101" s="19" t="s">
        <v>1365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1378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1390</v>
      </c>
      <c r="C103" s="19" t="s">
        <v>1371</v>
      </c>
      <c r="D103" s="10" t="s">
        <v>1372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1391</v>
      </c>
      <c r="C104" s="19" t="s">
        <v>1370</v>
      </c>
      <c r="D104" s="10" t="s">
        <v>1372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1392</v>
      </c>
      <c r="C105" s="19" t="s">
        <v>1373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5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2">
        <f t="shared" si="8"/>
        <v>110</v>
      </c>
      <c r="Q113" s="122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7</v>
      </c>
      <c r="K116" s="72">
        <v>5</v>
      </c>
      <c r="L116" s="22">
        <v>100</v>
      </c>
      <c r="M116" s="65">
        <f t="shared" si="7"/>
        <v>500</v>
      </c>
      <c r="N116" s="17" t="s">
        <v>16</v>
      </c>
      <c r="O116" s="18"/>
      <c r="P116" s="102">
        <f t="shared" si="8"/>
        <v>500</v>
      </c>
      <c r="Q116" s="90">
        <v>13.03</v>
      </c>
      <c r="R116" s="43">
        <f t="shared" si="9"/>
        <v>65.149999999999991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1393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1395</v>
      </c>
      <c r="C134" s="19" t="s">
        <v>1394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1397</v>
      </c>
      <c r="C135" s="19" t="s">
        <v>1396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1399</v>
      </c>
      <c r="C136" s="19" t="s">
        <v>1398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1400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1404</v>
      </c>
      <c r="C173" s="19" t="s">
        <v>1401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1379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1403</v>
      </c>
      <c r="C176" s="19" t="s">
        <v>1402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8" si="34">+L177*K177</f>
        <v>0</v>
      </c>
      <c r="N177" s="17" t="s">
        <v>16</v>
      </c>
      <c r="O177" s="18"/>
      <c r="P177" s="23">
        <f t="shared" ref="P177:P268" si="35">SUM(M177-O177)</f>
        <v>0</v>
      </c>
      <c r="Q177" s="90"/>
      <c r="R177" s="43">
        <f t="shared" ref="R177:R26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1367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1405</v>
      </c>
      <c r="C187" s="19" t="s">
        <v>1374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1406</v>
      </c>
      <c r="C188" s="19" t="s">
        <v>1375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1407</v>
      </c>
      <c r="C189" s="19" t="s">
        <v>1376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1366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7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1377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68" si="42">E235+F235</f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1410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1412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1413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1414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1415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1416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1417</v>
      </c>
      <c r="D248" s="10" t="s">
        <v>434</v>
      </c>
      <c r="E248" s="64">
        <f>+'7'!J248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1418</v>
      </c>
      <c r="D249" s="10" t="s">
        <v>434</v>
      </c>
      <c r="E249" s="64">
        <f>+'7'!J249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1419</v>
      </c>
      <c r="D250" s="10" t="s">
        <v>434</v>
      </c>
      <c r="E250" s="64">
        <f>+'7'!J250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ref="J252:J268" si="50">+G252-H252-K252-I252</f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+'7'!J254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50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+'7'!J256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50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+'7'!J257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50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4">
        <f>+'7'!J258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50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+'7'!J259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50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+'7'!J260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50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+'7'!J261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50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+'7'!J262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50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+'7'!J263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50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+'7'!J264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50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+'7'!J265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50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+'7'!J266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50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2"/>
        <v>0</v>
      </c>
      <c r="H267" s="78">
        <v>0</v>
      </c>
      <c r="I267" s="76">
        <v>0</v>
      </c>
      <c r="J267" s="46">
        <f t="shared" si="50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>
        <f t="shared" si="42"/>
        <v>0</v>
      </c>
      <c r="H268" s="78">
        <v>0</v>
      </c>
      <c r="I268" s="76">
        <v>0</v>
      </c>
      <c r="J268" s="46">
        <f t="shared" si="50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54">E269+F269</f>
        <v>0</v>
      </c>
      <c r="H269" s="78">
        <v>0</v>
      </c>
      <c r="I269" s="76">
        <v>0</v>
      </c>
      <c r="J269" s="46">
        <f t="shared" ref="J269" si="55">+G269-H269-K269-I269</f>
        <v>0</v>
      </c>
      <c r="K269" s="72"/>
      <c r="L269" s="20"/>
      <c r="M269" s="65">
        <f t="shared" ref="M269" si="56">+L269*K269</f>
        <v>0</v>
      </c>
      <c r="N269" s="17" t="s">
        <v>16</v>
      </c>
      <c r="O269" s="18"/>
      <c r="P269" s="23">
        <f t="shared" ref="P269" si="57">SUM(M269-O269)</f>
        <v>0</v>
      </c>
      <c r="Q269" s="90"/>
      <c r="R269" s="43">
        <f t="shared" ref="R269" si="58">+K269*Q269</f>
        <v>0</v>
      </c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Q270" s="91"/>
      <c r="R270" s="75">
        <f>SUM(R5:R269)</f>
        <v>784.43000000000006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74" t="s">
        <v>212</v>
      </c>
      <c r="L271" s="175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95" t="s">
        <v>202</v>
      </c>
      <c r="M272" s="95"/>
      <c r="N272" s="33">
        <f>SUM(M5:M271)</f>
        <v>2290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>
        <v>15</v>
      </c>
    </row>
    <row r="274" spans="1:18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400</v>
      </c>
      <c r="O274" s="2">
        <v>100</v>
      </c>
      <c r="P274" s="2">
        <v>100</v>
      </c>
      <c r="Q274" s="88">
        <v>100</v>
      </c>
      <c r="R274" s="2">
        <v>100</v>
      </c>
    </row>
    <row r="275" spans="1:18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18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/>
    </row>
    <row r="277" spans="1:18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50</v>
      </c>
    </row>
    <row r="278" spans="1:18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1825</v>
      </c>
    </row>
    <row r="279" spans="1:18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1825</v>
      </c>
    </row>
    <row r="280" spans="1:18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18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18" x14ac:dyDescent="0.5">
      <c r="J282" s="2"/>
      <c r="L282" s="2"/>
    </row>
    <row r="283" spans="1:18" ht="25.5" x14ac:dyDescent="0.55000000000000004">
      <c r="J283" s="2"/>
      <c r="L283" s="73" t="s">
        <v>272</v>
      </c>
      <c r="M283" s="2" t="s">
        <v>307</v>
      </c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6">
    <mergeCell ref="Q3:Q4"/>
    <mergeCell ref="R3:R4"/>
    <mergeCell ref="K271:L27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56"/>
  <sheetViews>
    <sheetView zoomScale="70" zoomScaleNormal="70" workbookViewId="0">
      <pane xSplit="10" ySplit="4" topLeftCell="K5" activePane="bottomRight" state="frozen"/>
      <selection activeCell="B263" sqref="B263:N263"/>
      <selection pane="topRight" activeCell="B263" sqref="B263:N263"/>
      <selection pane="bottomLeft" activeCell="B263" sqref="B263:N263"/>
      <selection pane="bottomRight" activeCell="B263" sqref="B263:N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2</v>
      </c>
      <c r="F5" s="71">
        <v>5</v>
      </c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5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14</v>
      </c>
      <c r="F6" s="71"/>
      <c r="G6" s="46">
        <f t="shared" si="0"/>
        <v>14</v>
      </c>
      <c r="H6" s="78">
        <v>0</v>
      </c>
      <c r="I6" s="76">
        <v>0</v>
      </c>
      <c r="J6" s="46">
        <f t="shared" si="1"/>
        <v>14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2</v>
      </c>
      <c r="F18" s="71">
        <v>5</v>
      </c>
      <c r="G18" s="46">
        <f t="shared" si="0"/>
        <v>7</v>
      </c>
      <c r="H18" s="78">
        <v>0</v>
      </c>
      <c r="I18" s="76">
        <v>0</v>
      </c>
      <c r="J18" s="46">
        <f t="shared" si="1"/>
        <v>5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20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/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20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122"/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20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122"/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3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/>
      <c r="P22" s="102">
        <f t="shared" si="3"/>
        <v>700</v>
      </c>
      <c r="Q22" s="122"/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20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/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20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/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20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122"/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1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2">
        <f t="shared" si="3"/>
        <v>200</v>
      </c>
      <c r="Q28" s="122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12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2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1</v>
      </c>
      <c r="F49" s="71">
        <v>5</v>
      </c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1</v>
      </c>
      <c r="F50" s="71">
        <v>5</v>
      </c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3</v>
      </c>
      <c r="F55" s="71"/>
      <c r="G55" s="46">
        <f t="shared" si="5"/>
        <v>3</v>
      </c>
      <c r="H55" s="78">
        <v>1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>
        <v>3</v>
      </c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>
        <v>3</v>
      </c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0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/>
      <c r="P72" s="102">
        <f t="shared" si="3"/>
        <v>100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1381</v>
      </c>
      <c r="C76" s="19" t="s">
        <v>1380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1369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1383</v>
      </c>
      <c r="C86" s="19" t="s">
        <v>1382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1408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1409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1384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1386</v>
      </c>
      <c r="C90" s="19" t="s">
        <v>1385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1387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1388</v>
      </c>
      <c r="C100" s="19" t="s">
        <v>1364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1389</v>
      </c>
      <c r="C101" s="19" t="s">
        <v>1365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1378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1390</v>
      </c>
      <c r="C103" s="19" t="s">
        <v>1371</v>
      </c>
      <c r="D103" s="10" t="s">
        <v>1372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1391</v>
      </c>
      <c r="C104" s="19" t="s">
        <v>1370</v>
      </c>
      <c r="D104" s="10" t="s">
        <v>1372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1392</v>
      </c>
      <c r="C105" s="19" t="s">
        <v>1373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11</v>
      </c>
      <c r="F112" s="71">
        <v>5</v>
      </c>
      <c r="G112" s="46">
        <f t="shared" si="23"/>
        <v>16</v>
      </c>
      <c r="H112" s="78">
        <v>0</v>
      </c>
      <c r="I112" s="76">
        <v>0</v>
      </c>
      <c r="J112" s="46">
        <f t="shared" si="24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5</v>
      </c>
      <c r="F113" s="71">
        <v>5</v>
      </c>
      <c r="G113" s="46">
        <f t="shared" si="23"/>
        <v>10</v>
      </c>
      <c r="H113" s="78">
        <v>0</v>
      </c>
      <c r="I113" s="76">
        <v>0</v>
      </c>
      <c r="J113" s="46">
        <f t="shared" si="24"/>
        <v>7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02">
        <f t="shared" si="8"/>
        <v>165</v>
      </c>
      <c r="Q113" s="122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1</v>
      </c>
      <c r="F115" s="71">
        <v>10</v>
      </c>
      <c r="G115" s="46">
        <f t="shared" si="23"/>
        <v>11</v>
      </c>
      <c r="H115" s="78">
        <v>0</v>
      </c>
      <c r="I115" s="76">
        <v>0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7</v>
      </c>
      <c r="F116" s="71">
        <v>5</v>
      </c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1393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1395</v>
      </c>
      <c r="C134" s="19" t="s">
        <v>1394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1397</v>
      </c>
      <c r="C135" s="19" t="s">
        <v>1396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1399</v>
      </c>
      <c r="C136" s="19" t="s">
        <v>1398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1400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1404</v>
      </c>
      <c r="C173" s="19" t="s">
        <v>1401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1379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1403</v>
      </c>
      <c r="C176" s="19" t="s">
        <v>1402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8" si="34">+L177*K177</f>
        <v>0</v>
      </c>
      <c r="N177" s="17" t="s">
        <v>16</v>
      </c>
      <c r="O177" s="18"/>
      <c r="P177" s="23">
        <f t="shared" ref="P177:P268" si="35">SUM(M177-O177)</f>
        <v>0</v>
      </c>
      <c r="Q177" s="90"/>
      <c r="R177" s="43">
        <f t="shared" ref="R177:R25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1367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1405</v>
      </c>
      <c r="C187" s="19" t="s">
        <v>1374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1406</v>
      </c>
      <c r="C188" s="19" t="s">
        <v>1375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1407</v>
      </c>
      <c r="C189" s="19" t="s">
        <v>1376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1366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0</v>
      </c>
      <c r="F193" s="71">
        <v>10</v>
      </c>
      <c r="G193" s="46">
        <f t="shared" si="30"/>
        <v>10</v>
      </c>
      <c r="H193" s="78">
        <v>0</v>
      </c>
      <c r="I193" s="76">
        <v>0</v>
      </c>
      <c r="J193" s="46">
        <f t="shared" si="31"/>
        <v>10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1</v>
      </c>
      <c r="F194" s="71">
        <v>10</v>
      </c>
      <c r="G194" s="46">
        <f t="shared" si="30"/>
        <v>11</v>
      </c>
      <c r="H194" s="78">
        <v>0</v>
      </c>
      <c r="I194" s="76">
        <v>0</v>
      </c>
      <c r="J194" s="46">
        <f t="shared" si="31"/>
        <v>8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7</v>
      </c>
      <c r="F205" s="71">
        <v>30</v>
      </c>
      <c r="G205" s="46">
        <f t="shared" si="30"/>
        <v>37</v>
      </c>
      <c r="H205" s="78">
        <v>0</v>
      </c>
      <c r="I205" s="76">
        <v>0</v>
      </c>
      <c r="J205" s="46">
        <f t="shared" si="31"/>
        <v>35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1377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>
        <v>3</v>
      </c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68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1410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1412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1413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1414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1415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1416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1417</v>
      </c>
      <c r="D248" s="10" t="s">
        <v>434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1418</v>
      </c>
      <c r="D249" s="10" t="s">
        <v>434</v>
      </c>
      <c r="E249" s="64">
        <f>+'8'!J249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1419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68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+'8'!J251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+'8'!J252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+'8'!J253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+'8'!J254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50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+'8'!J255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+'8'!J256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50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+'8'!J257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50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:R268" si="54">+K257*Q257</f>
        <v>0</v>
      </c>
    </row>
    <row r="258" spans="1:19" ht="25.5" x14ac:dyDescent="0.55000000000000004">
      <c r="A258" s="10"/>
      <c r="B258" s="10"/>
      <c r="C258" s="19"/>
      <c r="D258" s="10"/>
      <c r="E258" s="64">
        <f>+'8'!J258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50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54"/>
        <v>0</v>
      </c>
    </row>
    <row r="259" spans="1:19" ht="25.5" x14ac:dyDescent="0.55000000000000004">
      <c r="A259" s="10"/>
      <c r="B259" s="10"/>
      <c r="C259" s="19"/>
      <c r="D259" s="10"/>
      <c r="E259" s="64">
        <f>+'8'!J259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50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54"/>
        <v>0</v>
      </c>
    </row>
    <row r="260" spans="1:19" ht="25.5" x14ac:dyDescent="0.55000000000000004">
      <c r="A260" s="10"/>
      <c r="B260" s="10"/>
      <c r="C260" s="19"/>
      <c r="D260" s="10"/>
      <c r="E260" s="64">
        <f>+'8'!J260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50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54"/>
        <v>0</v>
      </c>
    </row>
    <row r="261" spans="1:19" ht="25.5" x14ac:dyDescent="0.55000000000000004">
      <c r="A261" s="10"/>
      <c r="B261" s="10"/>
      <c r="C261" s="19"/>
      <c r="D261" s="10"/>
      <c r="E261" s="64">
        <f>+'8'!J261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50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54"/>
        <v>0</v>
      </c>
    </row>
    <row r="262" spans="1:19" ht="25.5" x14ac:dyDescent="0.55000000000000004">
      <c r="A262" s="10"/>
      <c r="B262" s="10"/>
      <c r="C262" s="19"/>
      <c r="D262" s="10"/>
      <c r="E262" s="64">
        <f>+'8'!J262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50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54"/>
        <v>0</v>
      </c>
    </row>
    <row r="263" spans="1:19" ht="25.5" x14ac:dyDescent="0.55000000000000004">
      <c r="A263" s="10"/>
      <c r="B263" s="10"/>
      <c r="C263" s="19"/>
      <c r="D263" s="10"/>
      <c r="E263" s="64">
        <f>+'8'!J263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50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54"/>
        <v>0</v>
      </c>
    </row>
    <row r="264" spans="1:19" ht="25.5" x14ac:dyDescent="0.55000000000000004">
      <c r="A264" s="10"/>
      <c r="B264" s="10"/>
      <c r="C264" s="19"/>
      <c r="D264" s="10"/>
      <c r="E264" s="64">
        <f>+'8'!J264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50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54"/>
        <v>0</v>
      </c>
    </row>
    <row r="265" spans="1:19" ht="25.5" x14ac:dyDescent="0.55000000000000004">
      <c r="A265" s="10"/>
      <c r="B265" s="10"/>
      <c r="C265" s="19"/>
      <c r="D265" s="10"/>
      <c r="E265" s="64">
        <f>+'8'!J265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50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54"/>
        <v>0</v>
      </c>
    </row>
    <row r="266" spans="1:19" ht="25.5" x14ac:dyDescent="0.55000000000000004">
      <c r="A266" s="10"/>
      <c r="B266" s="10"/>
      <c r="C266" s="19"/>
      <c r="D266" s="10"/>
      <c r="E266" s="64">
        <f>+'8'!J266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50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54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2"/>
        <v>0</v>
      </c>
      <c r="H267" s="78">
        <v>0</v>
      </c>
      <c r="I267" s="76">
        <v>0</v>
      </c>
      <c r="J267" s="46">
        <f t="shared" si="50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54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>
        <f t="shared" si="42"/>
        <v>0</v>
      </c>
      <c r="H268" s="78">
        <v>0</v>
      </c>
      <c r="I268" s="76">
        <v>0</v>
      </c>
      <c r="J268" s="46">
        <f t="shared" si="50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54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55">E269+F269</f>
        <v>0</v>
      </c>
      <c r="H269" s="78">
        <v>0</v>
      </c>
      <c r="I269" s="76">
        <v>0</v>
      </c>
      <c r="J269" s="46">
        <f t="shared" ref="J269" si="56">+G269-H269-K269-I269</f>
        <v>0</v>
      </c>
      <c r="K269" s="72"/>
      <c r="L269" s="20"/>
      <c r="M269" s="65">
        <f t="shared" ref="M269" si="57">+L269*K269</f>
        <v>0</v>
      </c>
      <c r="N269" s="17" t="s">
        <v>16</v>
      </c>
      <c r="O269" s="18"/>
      <c r="P269" s="23">
        <f t="shared" ref="P269" si="58">SUM(M269-O269)</f>
        <v>0</v>
      </c>
      <c r="Q269" s="90"/>
      <c r="R269" s="43">
        <f t="shared" ref="R269" si="59">+K269*Q269</f>
        <v>0</v>
      </c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Q270" s="91"/>
      <c r="R270" s="75">
        <f>SUM(R5:R269)</f>
        <v>576.38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74" t="s">
        <v>212</v>
      </c>
      <c r="L271" s="175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95" t="s">
        <v>202</v>
      </c>
      <c r="M272" s="95"/>
      <c r="N272" s="33">
        <f>SUM(M5:M271)</f>
        <v>2100</v>
      </c>
    </row>
    <row r="273" spans="1:17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>
        <v>15</v>
      </c>
    </row>
    <row r="274" spans="1:17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405</v>
      </c>
      <c r="O274" s="2">
        <v>300</v>
      </c>
      <c r="P274" s="2">
        <v>55</v>
      </c>
      <c r="Q274" s="88">
        <v>50</v>
      </c>
    </row>
    <row r="275" spans="1:17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17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/>
    </row>
    <row r="277" spans="1:17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0</v>
      </c>
    </row>
    <row r="278" spans="1:17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1680</v>
      </c>
    </row>
    <row r="279" spans="1:17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1680</v>
      </c>
    </row>
    <row r="280" spans="1:17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17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17" x14ac:dyDescent="0.5">
      <c r="J282" s="2"/>
      <c r="L282" s="2"/>
    </row>
    <row r="283" spans="1:17" ht="25.5" x14ac:dyDescent="0.55000000000000004">
      <c r="J283" s="2"/>
      <c r="L283" s="73" t="s">
        <v>272</v>
      </c>
      <c r="M283" s="2" t="s">
        <v>307</v>
      </c>
    </row>
    <row r="284" spans="1:17" x14ac:dyDescent="0.5">
      <c r="J284" s="2"/>
      <c r="L284" s="2"/>
    </row>
    <row r="285" spans="1:17" x14ac:dyDescent="0.5">
      <c r="J285" s="2"/>
      <c r="L285" s="2"/>
    </row>
    <row r="286" spans="1:17" x14ac:dyDescent="0.5">
      <c r="J286" s="2"/>
      <c r="L286" s="2"/>
    </row>
    <row r="287" spans="1:17" x14ac:dyDescent="0.5">
      <c r="J287" s="2"/>
      <c r="L287" s="2"/>
    </row>
    <row r="288" spans="1:17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6">
    <mergeCell ref="Q3:Q4"/>
    <mergeCell ref="R3:R4"/>
    <mergeCell ref="K271:L27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T354"/>
  <sheetViews>
    <sheetView zoomScale="70" zoomScaleNormal="70" workbookViewId="0">
      <pane xSplit="10" ySplit="4" topLeftCell="L5" activePane="bottomRight" state="frozen"/>
      <selection activeCell="B263" sqref="B263:N263"/>
      <selection pane="topRight" activeCell="B263" sqref="B263:N263"/>
      <selection pane="bottomLeft" activeCell="B263" sqref="B263:N263"/>
      <selection pane="bottomRight" activeCell="B263" sqref="B263:N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14</v>
      </c>
      <c r="F6" s="71"/>
      <c r="G6" s="46">
        <f t="shared" si="0"/>
        <v>14</v>
      </c>
      <c r="H6" s="78">
        <v>0</v>
      </c>
      <c r="I6" s="76">
        <v>0</v>
      </c>
      <c r="J6" s="46">
        <f t="shared" si="1"/>
        <v>11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80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3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20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/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20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122"/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20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122"/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1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2">
        <f t="shared" si="3"/>
        <v>200</v>
      </c>
      <c r="Q22" s="122"/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20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/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20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/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20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122"/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11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12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4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2">
        <f>SUM(M49-O49)</f>
        <v>100</v>
      </c>
      <c r="Q49" s="122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1381</v>
      </c>
      <c r="C76" s="19" t="s">
        <v>1380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1369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1383</v>
      </c>
      <c r="C86" s="19" t="s">
        <v>1382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1408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1409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1384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1386</v>
      </c>
      <c r="C90" s="19" t="s">
        <v>1385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1387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1388</v>
      </c>
      <c r="C100" s="19" t="s">
        <v>1364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1389</v>
      </c>
      <c r="C101" s="19" t="s">
        <v>1365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1378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1390</v>
      </c>
      <c r="C103" s="19" t="s">
        <v>1371</v>
      </c>
      <c r="D103" s="10" t="s">
        <v>1372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1391</v>
      </c>
      <c r="C104" s="19" t="s">
        <v>1370</v>
      </c>
      <c r="D104" s="10" t="s">
        <v>1372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1392</v>
      </c>
      <c r="C105" s="19" t="s">
        <v>1373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6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2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1393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1395</v>
      </c>
      <c r="C134" s="19" t="s">
        <v>1394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1397</v>
      </c>
      <c r="C135" s="19" t="s">
        <v>1396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1399</v>
      </c>
      <c r="C136" s="19" t="s">
        <v>1398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1400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1404</v>
      </c>
      <c r="C173" s="19" t="s">
        <v>1401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1379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1403</v>
      </c>
      <c r="C176" s="19" t="s">
        <v>1402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6" si="34">+L177*K177</f>
        <v>0</v>
      </c>
      <c r="N177" s="17" t="s">
        <v>16</v>
      </c>
      <c r="O177" s="18"/>
      <c r="P177" s="23">
        <f t="shared" ref="P177:P266" si="35">SUM(M177-O177)</f>
        <v>0</v>
      </c>
      <c r="Q177" s="90"/>
      <c r="R177" s="43">
        <f t="shared" ref="R177:R26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1367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1405</v>
      </c>
      <c r="C187" s="19" t="s">
        <v>1374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1406</v>
      </c>
      <c r="C188" s="19" t="s">
        <v>1375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1407</v>
      </c>
      <c r="C189" s="19" t="s">
        <v>1376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1366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10</v>
      </c>
      <c r="F193" s="71"/>
      <c r="G193" s="46">
        <f t="shared" si="30"/>
        <v>10</v>
      </c>
      <c r="H193" s="78">
        <v>0</v>
      </c>
      <c r="I193" s="76">
        <v>0</v>
      </c>
      <c r="J193" s="46">
        <f t="shared" si="31"/>
        <v>8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2</v>
      </c>
      <c r="K194" s="72">
        <v>6</v>
      </c>
      <c r="L194" s="20">
        <v>120</v>
      </c>
      <c r="M194" s="65">
        <f t="shared" si="34"/>
        <v>720</v>
      </c>
      <c r="N194" s="17" t="s">
        <v>16</v>
      </c>
      <c r="O194" s="18"/>
      <c r="P194" s="102">
        <f t="shared" si="35"/>
        <v>720</v>
      </c>
      <c r="Q194" s="90">
        <v>73</v>
      </c>
      <c r="R194" s="43">
        <f t="shared" si="36"/>
        <v>438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35</v>
      </c>
      <c r="F205" s="71"/>
      <c r="G205" s="46">
        <f t="shared" si="30"/>
        <v>35</v>
      </c>
      <c r="H205" s="78">
        <v>0</v>
      </c>
      <c r="I205" s="76">
        <v>0</v>
      </c>
      <c r="J205" s="46">
        <f t="shared" si="31"/>
        <v>35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1377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1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02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66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1410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1412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1413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1414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1415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1416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1417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1418</v>
      </c>
      <c r="D249" s="10" t="s">
        <v>434</v>
      </c>
      <c r="E249" s="64">
        <f>+'9'!J249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1419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66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+'9'!J251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+'9'!J252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+'9'!J253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+'9'!J254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50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+'9'!J255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+'9'!J256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50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+'9'!J257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50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20" ht="25.5" x14ac:dyDescent="0.55000000000000004">
      <c r="A258" s="10"/>
      <c r="B258" s="10"/>
      <c r="C258" s="19"/>
      <c r="D258" s="10"/>
      <c r="E258" s="64">
        <f>+'9'!J258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50"/>
        <v>0</v>
      </c>
      <c r="K258" s="72"/>
      <c r="L258" s="20"/>
      <c r="M258" s="65">
        <f t="shared" si="34"/>
        <v>0</v>
      </c>
      <c r="N258" s="17"/>
      <c r="O258" s="18"/>
      <c r="P258" s="23">
        <f t="shared" si="35"/>
        <v>0</v>
      </c>
      <c r="Q258" s="90"/>
      <c r="R258" s="43">
        <f t="shared" si="36"/>
        <v>0</v>
      </c>
    </row>
    <row r="259" spans="1:20" ht="25.5" x14ac:dyDescent="0.55000000000000004">
      <c r="A259" s="10"/>
      <c r="B259" s="10"/>
      <c r="C259" s="19"/>
      <c r="D259" s="10"/>
      <c r="E259" s="64">
        <f>+'9'!J259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50"/>
        <v>0</v>
      </c>
      <c r="K259" s="72"/>
      <c r="L259" s="20"/>
      <c r="M259" s="65">
        <f t="shared" si="34"/>
        <v>0</v>
      </c>
      <c r="N259" s="17"/>
      <c r="O259" s="18"/>
      <c r="P259" s="23">
        <f t="shared" si="35"/>
        <v>0</v>
      </c>
      <c r="Q259" s="90"/>
      <c r="R259" s="43">
        <f t="shared" si="36"/>
        <v>0</v>
      </c>
    </row>
    <row r="260" spans="1:20" ht="25.5" x14ac:dyDescent="0.55000000000000004">
      <c r="A260" s="10"/>
      <c r="B260" s="10"/>
      <c r="C260" s="19"/>
      <c r="D260" s="10"/>
      <c r="E260" s="64">
        <f>+'9'!J260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50"/>
        <v>0</v>
      </c>
      <c r="K260" s="72"/>
      <c r="L260" s="20"/>
      <c r="M260" s="65">
        <f t="shared" si="34"/>
        <v>0</v>
      </c>
      <c r="N260" s="17"/>
      <c r="O260" s="18"/>
      <c r="P260" s="23">
        <f t="shared" si="35"/>
        <v>0</v>
      </c>
      <c r="Q260" s="90"/>
      <c r="R260" s="43">
        <f t="shared" si="36"/>
        <v>0</v>
      </c>
    </row>
    <row r="261" spans="1:20" ht="25.5" x14ac:dyDescent="0.55000000000000004">
      <c r="A261" s="10"/>
      <c r="B261" s="10"/>
      <c r="C261" s="19"/>
      <c r="D261" s="10"/>
      <c r="E261" s="64">
        <f>+'9'!J261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50"/>
        <v>0</v>
      </c>
      <c r="K261" s="72"/>
      <c r="L261" s="20"/>
      <c r="M261" s="65">
        <f t="shared" si="34"/>
        <v>0</v>
      </c>
      <c r="N261" s="17"/>
      <c r="O261" s="18"/>
      <c r="P261" s="23">
        <f t="shared" si="35"/>
        <v>0</v>
      </c>
      <c r="Q261" s="90"/>
      <c r="R261" s="43">
        <f t="shared" si="36"/>
        <v>0</v>
      </c>
    </row>
    <row r="262" spans="1:20" ht="25.5" x14ac:dyDescent="0.55000000000000004">
      <c r="A262" s="10"/>
      <c r="B262" s="10"/>
      <c r="C262" s="19"/>
      <c r="D262" s="10"/>
      <c r="E262" s="64">
        <f>+'9'!J262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50"/>
        <v>0</v>
      </c>
      <c r="K262" s="72"/>
      <c r="L262" s="20"/>
      <c r="M262" s="65">
        <f t="shared" si="34"/>
        <v>0</v>
      </c>
      <c r="N262" s="17"/>
      <c r="O262" s="18"/>
      <c r="P262" s="23">
        <f t="shared" si="35"/>
        <v>0</v>
      </c>
      <c r="Q262" s="90"/>
      <c r="R262" s="43">
        <f t="shared" si="36"/>
        <v>0</v>
      </c>
    </row>
    <row r="263" spans="1:20" ht="25.5" x14ac:dyDescent="0.55000000000000004">
      <c r="A263" s="10"/>
      <c r="B263" s="10"/>
      <c r="C263" s="19"/>
      <c r="D263" s="10"/>
      <c r="E263" s="64">
        <f>+'9'!J263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50"/>
        <v>0</v>
      </c>
      <c r="K263" s="72"/>
      <c r="L263" s="20"/>
      <c r="M263" s="65">
        <f t="shared" si="34"/>
        <v>0</v>
      </c>
      <c r="N263" s="17"/>
      <c r="O263" s="18"/>
      <c r="P263" s="23">
        <f t="shared" si="35"/>
        <v>0</v>
      </c>
      <c r="Q263" s="90"/>
      <c r="R263" s="43">
        <f t="shared" si="36"/>
        <v>0</v>
      </c>
    </row>
    <row r="264" spans="1:20" ht="25.5" x14ac:dyDescent="0.55000000000000004">
      <c r="A264" s="10"/>
      <c r="B264" s="10"/>
      <c r="C264" s="19"/>
      <c r="D264" s="10"/>
      <c r="E264" s="64">
        <f>+'9'!J264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50"/>
        <v>0</v>
      </c>
      <c r="K264" s="72"/>
      <c r="L264" s="20"/>
      <c r="M264" s="65">
        <f t="shared" si="34"/>
        <v>0</v>
      </c>
      <c r="N264" s="17"/>
      <c r="O264" s="18"/>
      <c r="P264" s="23">
        <f t="shared" si="35"/>
        <v>0</v>
      </c>
      <c r="Q264" s="90"/>
      <c r="R264" s="43">
        <f t="shared" si="36"/>
        <v>0</v>
      </c>
    </row>
    <row r="265" spans="1:20" ht="25.5" x14ac:dyDescent="0.55000000000000004">
      <c r="A265" s="10"/>
      <c r="B265" s="10"/>
      <c r="C265" s="19"/>
      <c r="D265" s="10"/>
      <c r="E265" s="64">
        <f>+'9'!J265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50"/>
        <v>0</v>
      </c>
      <c r="K265" s="72"/>
      <c r="L265" s="20"/>
      <c r="M265" s="65">
        <f t="shared" si="34"/>
        <v>0</v>
      </c>
      <c r="N265" s="17"/>
      <c r="O265" s="18"/>
      <c r="P265" s="23">
        <f t="shared" si="35"/>
        <v>0</v>
      </c>
      <c r="Q265" s="90"/>
      <c r="R265" s="43">
        <f t="shared" si="36"/>
        <v>0</v>
      </c>
    </row>
    <row r="266" spans="1:20" ht="25.5" x14ac:dyDescent="0.55000000000000004">
      <c r="A266" s="10"/>
      <c r="B266" s="10"/>
      <c r="C266" s="19"/>
      <c r="D266" s="10"/>
      <c r="E266" s="64"/>
      <c r="F266" s="71"/>
      <c r="G266" s="46">
        <f t="shared" si="42"/>
        <v>0</v>
      </c>
      <c r="H266" s="78">
        <v>0</v>
      </c>
      <c r="I266" s="76">
        <v>0</v>
      </c>
      <c r="J266" s="46">
        <f t="shared" si="50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20" ht="24" customHeight="1" x14ac:dyDescent="0.55000000000000004">
      <c r="A267" s="10"/>
      <c r="B267" s="10"/>
      <c r="C267" s="19"/>
      <c r="D267" s="10"/>
      <c r="E267" s="64"/>
      <c r="F267" s="71"/>
      <c r="G267" s="46">
        <f t="shared" ref="G267" si="54">E267+F267</f>
        <v>0</v>
      </c>
      <c r="H267" s="78">
        <v>0</v>
      </c>
      <c r="I267" s="76">
        <v>0</v>
      </c>
      <c r="J267" s="46">
        <f t="shared" ref="J267" si="55">+G267-H267-K267-I267</f>
        <v>0</v>
      </c>
      <c r="K267" s="72"/>
      <c r="L267" s="20"/>
      <c r="M267" s="65">
        <f t="shared" ref="M267" si="56">+L267*K267</f>
        <v>0</v>
      </c>
      <c r="N267" s="17" t="s">
        <v>16</v>
      </c>
      <c r="O267" s="18"/>
      <c r="P267" s="23">
        <f t="shared" ref="P267" si="57">SUM(M267-O267)</f>
        <v>0</v>
      </c>
      <c r="Q267" s="90"/>
      <c r="R267" s="43">
        <f t="shared" ref="R267" si="58">+K267*Q267</f>
        <v>0</v>
      </c>
    </row>
    <row r="268" spans="1:20" ht="25.5" x14ac:dyDescent="0.55000000000000004">
      <c r="A268" s="1"/>
      <c r="E268" s="1"/>
      <c r="F268" s="1"/>
      <c r="G268" s="24"/>
      <c r="H268" s="25"/>
      <c r="I268" s="25"/>
      <c r="J268" s="24"/>
      <c r="K268" s="24"/>
      <c r="L268" s="26"/>
      <c r="M268" s="28"/>
      <c r="N268" s="27"/>
      <c r="O268" s="18">
        <v>0</v>
      </c>
      <c r="P268" s="74" t="s">
        <v>213</v>
      </c>
      <c r="Q268" s="91"/>
      <c r="R268" s="75">
        <f>SUM(R5:R267)</f>
        <v>1170.6400000000001</v>
      </c>
      <c r="S268" s="75"/>
    </row>
    <row r="269" spans="1:20" ht="25.5" customHeight="1" x14ac:dyDescent="0.5">
      <c r="A269" s="1"/>
      <c r="E269" s="1"/>
      <c r="F269" s="1"/>
      <c r="G269" s="24"/>
      <c r="H269" s="25"/>
      <c r="I269" s="25"/>
      <c r="J269" s="24"/>
      <c r="K269" s="174" t="s">
        <v>212</v>
      </c>
      <c r="L269" s="175"/>
      <c r="M269" s="30">
        <f>+O268</f>
        <v>0</v>
      </c>
      <c r="N269" s="27"/>
      <c r="O269" s="29"/>
    </row>
    <row r="270" spans="1:20" ht="25.5" x14ac:dyDescent="0.55000000000000004">
      <c r="A270" s="1"/>
      <c r="E270" s="1"/>
      <c r="F270" s="1"/>
      <c r="G270" s="31"/>
      <c r="J270" s="31"/>
      <c r="K270" s="32"/>
      <c r="L270" s="34" t="s">
        <v>202</v>
      </c>
      <c r="M270" s="35"/>
      <c r="N270" s="33">
        <f>SUM(M5:M269)</f>
        <v>2625</v>
      </c>
    </row>
    <row r="271" spans="1:20" ht="25.5" x14ac:dyDescent="0.55000000000000004">
      <c r="A271" s="1"/>
      <c r="E271" s="1"/>
      <c r="F271" s="1"/>
      <c r="G271" s="31"/>
      <c r="J271" s="31"/>
      <c r="L271" s="34" t="s">
        <v>203</v>
      </c>
      <c r="M271" s="35"/>
      <c r="N271" s="36">
        <v>15</v>
      </c>
    </row>
    <row r="272" spans="1:20" ht="25.5" x14ac:dyDescent="0.55000000000000004">
      <c r="A272" s="1"/>
      <c r="E272" s="1"/>
      <c r="F272" s="1"/>
      <c r="G272" s="31"/>
      <c r="J272" s="31"/>
      <c r="L272" s="34" t="s">
        <v>204</v>
      </c>
      <c r="M272" s="35"/>
      <c r="N272" s="36">
        <f>SUM(O272:AF272)</f>
        <v>820</v>
      </c>
      <c r="O272" s="2">
        <v>120</v>
      </c>
      <c r="P272" s="2">
        <v>110</v>
      </c>
      <c r="Q272" s="88">
        <v>60</v>
      </c>
      <c r="R272" s="2">
        <v>150</v>
      </c>
      <c r="S272" s="2">
        <v>260</v>
      </c>
      <c r="T272" s="2">
        <v>120</v>
      </c>
    </row>
    <row r="273" spans="1:15" ht="25.5" x14ac:dyDescent="0.55000000000000004">
      <c r="A273" s="1"/>
      <c r="E273" s="1"/>
      <c r="F273" s="1"/>
      <c r="G273" s="31"/>
      <c r="J273" s="31"/>
      <c r="L273" s="34" t="s">
        <v>205</v>
      </c>
      <c r="M273" s="35"/>
      <c r="N273" s="36">
        <v>0</v>
      </c>
    </row>
    <row r="274" spans="1:15" ht="25.5" x14ac:dyDescent="0.55000000000000004">
      <c r="A274" s="1"/>
      <c r="E274" s="1"/>
      <c r="F274" s="1"/>
      <c r="G274" s="31"/>
      <c r="J274" s="31"/>
      <c r="L274" s="34" t="s">
        <v>206</v>
      </c>
      <c r="M274" s="35"/>
      <c r="N274" s="36">
        <v>65</v>
      </c>
      <c r="O274" s="2" t="s">
        <v>1436</v>
      </c>
    </row>
    <row r="275" spans="1:15" ht="25.5" x14ac:dyDescent="0.55000000000000004">
      <c r="A275" s="1"/>
      <c r="E275" s="1"/>
      <c r="F275" s="1"/>
      <c r="G275" s="31"/>
      <c r="J275" s="31"/>
      <c r="L275" s="34" t="s">
        <v>207</v>
      </c>
      <c r="M275" s="35"/>
      <c r="N275" s="37">
        <f>SUM(O5:O268)</f>
        <v>0</v>
      </c>
    </row>
    <row r="276" spans="1:15" ht="25.5" x14ac:dyDescent="0.55000000000000004">
      <c r="A276" s="1"/>
      <c r="E276" s="1"/>
      <c r="F276" s="1"/>
      <c r="G276" s="31"/>
      <c r="J276" s="31"/>
      <c r="L276" s="34" t="s">
        <v>208</v>
      </c>
      <c r="M276" s="35"/>
      <c r="N276" s="33">
        <f>N270-N271-N272-N274-N275</f>
        <v>1725</v>
      </c>
    </row>
    <row r="277" spans="1:15" ht="25.5" x14ac:dyDescent="0.55000000000000004">
      <c r="A277" s="1"/>
      <c r="E277" s="1"/>
      <c r="F277" s="1"/>
      <c r="G277" s="31"/>
      <c r="J277" s="31"/>
      <c r="L277" s="34" t="s">
        <v>209</v>
      </c>
      <c r="M277" s="35"/>
      <c r="N277" s="37">
        <v>1725</v>
      </c>
    </row>
    <row r="278" spans="1:15" ht="25.5" x14ac:dyDescent="0.55000000000000004">
      <c r="A278" s="1"/>
      <c r="E278" s="1"/>
      <c r="F278" s="1"/>
      <c r="G278" s="31"/>
      <c r="J278" s="31"/>
      <c r="L278" s="34" t="s">
        <v>210</v>
      </c>
      <c r="M278" s="35"/>
      <c r="N278" s="33">
        <f>+N277-N276</f>
        <v>0</v>
      </c>
    </row>
    <row r="279" spans="1:15" ht="25.5" x14ac:dyDescent="0.55000000000000004">
      <c r="E279" s="1"/>
      <c r="F279" s="1"/>
      <c r="J279" s="2"/>
      <c r="L279" s="34" t="s">
        <v>211</v>
      </c>
      <c r="M279" s="35"/>
      <c r="N279" s="33">
        <f>+N277-N276</f>
        <v>0</v>
      </c>
    </row>
    <row r="280" spans="1:15" x14ac:dyDescent="0.5">
      <c r="J280" s="2"/>
      <c r="L280" s="2"/>
    </row>
    <row r="281" spans="1:15" ht="25.5" x14ac:dyDescent="0.55000000000000004">
      <c r="J281" s="2"/>
      <c r="L281" s="73" t="s">
        <v>272</v>
      </c>
      <c r="M281" s="2" t="s">
        <v>307</v>
      </c>
    </row>
    <row r="282" spans="1:15" x14ac:dyDescent="0.5">
      <c r="J282" s="2"/>
      <c r="L282" s="2"/>
    </row>
    <row r="283" spans="1:15" x14ac:dyDescent="0.5">
      <c r="J283" s="2"/>
      <c r="L283" s="2"/>
    </row>
    <row r="284" spans="1:15" x14ac:dyDescent="0.5">
      <c r="J284" s="2"/>
      <c r="L284" s="2"/>
    </row>
    <row r="285" spans="1:15" x14ac:dyDescent="0.5">
      <c r="J285" s="2"/>
      <c r="L285" s="2"/>
    </row>
    <row r="286" spans="1:15" x14ac:dyDescent="0.5">
      <c r="J286" s="2"/>
      <c r="L286" s="2"/>
    </row>
    <row r="287" spans="1:15" x14ac:dyDescent="0.5">
      <c r="J287" s="2"/>
      <c r="L287" s="2"/>
    </row>
    <row r="288" spans="1:15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</sheetData>
  <autoFilter ref="A1:S279" xr:uid="{A8659A1D-7742-48A0-A8EC-0F2280F9B025}"/>
  <mergeCells count="16">
    <mergeCell ref="Q3:Q4"/>
    <mergeCell ref="R3:R4"/>
    <mergeCell ref="K269:L26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AB356"/>
  <sheetViews>
    <sheetView zoomScale="70" zoomScaleNormal="70" workbookViewId="0">
      <pane xSplit="10" ySplit="4" topLeftCell="K5" activePane="bottomRight" state="frozen"/>
      <selection activeCell="B263" sqref="B263:N263"/>
      <selection pane="topRight" activeCell="B263" sqref="B263:N263"/>
      <selection pane="bottomLeft" activeCell="B263" sqref="B263:N263"/>
      <selection pane="bottomRight" activeCell="B263" sqref="B263:N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4</v>
      </c>
      <c r="F5" s="71">
        <v>10</v>
      </c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11</v>
      </c>
      <c r="F6" s="71">
        <v>15</v>
      </c>
      <c r="G6" s="46">
        <f t="shared" si="0"/>
        <v>26</v>
      </c>
      <c r="H6" s="78">
        <v>0</v>
      </c>
      <c r="I6" s="76">
        <v>0</v>
      </c>
      <c r="J6" s="46">
        <f t="shared" si="1"/>
        <v>23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80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0</v>
      </c>
      <c r="F11" s="71">
        <v>10</v>
      </c>
      <c r="G11" s="46">
        <f t="shared" si="0"/>
        <v>10</v>
      </c>
      <c r="H11" s="78">
        <v>0</v>
      </c>
      <c r="I11" s="76">
        <v>0</v>
      </c>
      <c r="J11" s="46">
        <f t="shared" si="1"/>
        <v>4</v>
      </c>
      <c r="K11" s="72">
        <v>6</v>
      </c>
      <c r="L11" s="15">
        <v>50</v>
      </c>
      <c r="M11" s="65">
        <f t="shared" si="2"/>
        <v>300</v>
      </c>
      <c r="N11" s="17" t="s">
        <v>16</v>
      </c>
      <c r="O11" s="18"/>
      <c r="P11" s="102">
        <f t="shared" si="3"/>
        <v>300</v>
      </c>
      <c r="Q11" s="122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3</v>
      </c>
      <c r="F18" s="71">
        <v>10</v>
      </c>
      <c r="G18" s="46">
        <f t="shared" si="0"/>
        <v>13</v>
      </c>
      <c r="H18" s="78">
        <v>0</v>
      </c>
      <c r="I18" s="76">
        <v>0</v>
      </c>
      <c r="J18" s="46">
        <f t="shared" si="1"/>
        <v>11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20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/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1</v>
      </c>
      <c r="F20" s="71">
        <v>2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20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122"/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20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122"/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1</v>
      </c>
      <c r="F22" s="71">
        <v>5</v>
      </c>
      <c r="G22" s="46">
        <f t="shared" si="0"/>
        <v>6</v>
      </c>
      <c r="H22" s="78">
        <v>0</v>
      </c>
      <c r="I22" s="76">
        <v>0</v>
      </c>
      <c r="J22" s="46">
        <f t="shared" si="1"/>
        <v>3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2">
        <f t="shared" si="3"/>
        <v>300</v>
      </c>
      <c r="Q22" s="122"/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20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/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20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/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20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122"/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1</v>
      </c>
      <c r="F28" s="71">
        <v>5</v>
      </c>
      <c r="G28" s="46">
        <f t="shared" si="5"/>
        <v>6</v>
      </c>
      <c r="H28" s="78">
        <v>0</v>
      </c>
      <c r="I28" s="76">
        <v>0</v>
      </c>
      <c r="J28" s="46">
        <f t="shared" si="6"/>
        <v>3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02">
        <f t="shared" si="3"/>
        <v>300</v>
      </c>
      <c r="Q28" s="122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11</v>
      </c>
      <c r="F31" s="71">
        <v>15</v>
      </c>
      <c r="G31" s="46">
        <f t="shared" si="5"/>
        <v>26</v>
      </c>
      <c r="H31" s="78">
        <v>0</v>
      </c>
      <c r="I31" s="76">
        <v>0</v>
      </c>
      <c r="J31" s="46">
        <f t="shared" si="6"/>
        <v>19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02">
        <f t="shared" si="3"/>
        <v>700</v>
      </c>
      <c r="Q31" s="122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1</v>
      </c>
      <c r="F32" s="71">
        <v>3</v>
      </c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2</v>
      </c>
      <c r="F33" s="71">
        <v>3</v>
      </c>
      <c r="G33" s="46">
        <f t="shared" si="5"/>
        <v>5</v>
      </c>
      <c r="H33" s="78">
        <v>0</v>
      </c>
      <c r="I33" s="76">
        <v>0</v>
      </c>
      <c r="J33" s="46">
        <f t="shared" si="6"/>
        <v>4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1</v>
      </c>
      <c r="F46" s="71">
        <v>4</v>
      </c>
      <c r="G46" s="46">
        <f t="shared" si="5"/>
        <v>5</v>
      </c>
      <c r="H46" s="78">
        <v>0</v>
      </c>
      <c r="I46" s="76">
        <v>0</v>
      </c>
      <c r="J46" s="46">
        <f t="shared" si="6"/>
        <v>3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2">
        <f t="shared" si="3"/>
        <v>100</v>
      </c>
      <c r="Q46" s="122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2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02">
        <f t="shared" si="3"/>
        <v>150</v>
      </c>
      <c r="Q47" s="122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10</v>
      </c>
      <c r="F48" s="71">
        <v>10</v>
      </c>
      <c r="G48" s="46">
        <f t="shared" si="5"/>
        <v>20</v>
      </c>
      <c r="H48" s="78">
        <v>0</v>
      </c>
      <c r="I48" s="76">
        <v>0</v>
      </c>
      <c r="J48" s="46">
        <f t="shared" si="6"/>
        <v>17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2">
        <f>SUM(M48-O48)</f>
        <v>150</v>
      </c>
      <c r="Q48" s="122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4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>SUM(M53-O53)</f>
        <v>100</v>
      </c>
      <c r="Q53" s="12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2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2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1381</v>
      </c>
      <c r="C76" s="19" t="s">
        <v>1380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1369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1383</v>
      </c>
      <c r="C86" s="19" t="s">
        <v>1382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1408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1409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1384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1386</v>
      </c>
      <c r="C90" s="19" t="s">
        <v>1385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1387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1388</v>
      </c>
      <c r="C100" s="19" t="s">
        <v>1364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1389</v>
      </c>
      <c r="C101" s="19" t="s">
        <v>1365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1378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1390</v>
      </c>
      <c r="C103" s="19" t="s">
        <v>1371</v>
      </c>
      <c r="D103" s="10" t="s">
        <v>1372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1391</v>
      </c>
      <c r="C104" s="19" t="s">
        <v>1370</v>
      </c>
      <c r="D104" s="10" t="s">
        <v>1372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1392</v>
      </c>
      <c r="C105" s="19" t="s">
        <v>1373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5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2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8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2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11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1393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1395</v>
      </c>
      <c r="C134" s="19" t="s">
        <v>1394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1397</v>
      </c>
      <c r="C135" s="19" t="s">
        <v>1396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1399</v>
      </c>
      <c r="C136" s="19" t="s">
        <v>1398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1400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1404</v>
      </c>
      <c r="C173" s="19" t="s">
        <v>1401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1379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1403</v>
      </c>
      <c r="C176" s="19" t="s">
        <v>1402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8" si="34">+L177*K177</f>
        <v>0</v>
      </c>
      <c r="N177" s="17" t="s">
        <v>16</v>
      </c>
      <c r="O177" s="18"/>
      <c r="P177" s="23">
        <f t="shared" ref="P177:P268" si="35">SUM(M177-O177)</f>
        <v>0</v>
      </c>
      <c r="Q177" s="90"/>
      <c r="R177" s="43">
        <f t="shared" ref="R177:R25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1367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1405</v>
      </c>
      <c r="C187" s="19" t="s">
        <v>1374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1406</v>
      </c>
      <c r="C188" s="19" t="s">
        <v>1375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1407</v>
      </c>
      <c r="C189" s="19" t="s">
        <v>1376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1366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8</v>
      </c>
      <c r="F193" s="71">
        <v>10</v>
      </c>
      <c r="G193" s="46">
        <f t="shared" si="30"/>
        <v>18</v>
      </c>
      <c r="H193" s="78">
        <v>0</v>
      </c>
      <c r="I193" s="76">
        <v>0</v>
      </c>
      <c r="J193" s="46">
        <f t="shared" si="31"/>
        <v>18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2</v>
      </c>
      <c r="F194" s="71">
        <v>10</v>
      </c>
      <c r="G194" s="46">
        <f t="shared" si="30"/>
        <v>12</v>
      </c>
      <c r="H194" s="78">
        <v>0</v>
      </c>
      <c r="I194" s="76">
        <v>0</v>
      </c>
      <c r="J194" s="46">
        <f t="shared" si="31"/>
        <v>10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35</v>
      </c>
      <c r="F205" s="71"/>
      <c r="G205" s="46">
        <f t="shared" si="30"/>
        <v>35</v>
      </c>
      <c r="H205" s="78">
        <v>0</v>
      </c>
      <c r="I205" s="76">
        <v>0</v>
      </c>
      <c r="J205" s="46">
        <f t="shared" si="31"/>
        <v>32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2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1377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68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1410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1412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1413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1414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1415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1416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1417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1418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1419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65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+'10'!J251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+'10'!J252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+'10'!J253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+'10'!J254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50"/>
        <v>0</v>
      </c>
      <c r="K254" s="72"/>
      <c r="L254" s="20">
        <v>15</v>
      </c>
      <c r="M254" s="65">
        <f t="shared" si="34"/>
        <v>0</v>
      </c>
      <c r="N254" s="17" t="s">
        <v>1438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+'10'!J255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1438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+'10'!J256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50"/>
        <v>0</v>
      </c>
      <c r="K256" s="72"/>
      <c r="L256" s="20">
        <v>29</v>
      </c>
      <c r="M256" s="65">
        <f t="shared" si="34"/>
        <v>0</v>
      </c>
      <c r="N256" s="17" t="s">
        <v>1438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+'10'!J257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50"/>
        <v>0</v>
      </c>
      <c r="K257" s="72"/>
      <c r="L257" s="20">
        <v>29</v>
      </c>
      <c r="M257" s="65">
        <f t="shared" si="34"/>
        <v>0</v>
      </c>
      <c r="N257" s="17" t="s">
        <v>1438</v>
      </c>
      <c r="O257" s="18"/>
      <c r="P257" s="23">
        <f t="shared" si="35"/>
        <v>0</v>
      </c>
      <c r="Q257" s="90"/>
      <c r="R257" s="43">
        <f t="shared" ref="R257:R268" si="54">+K257*Q257</f>
        <v>0</v>
      </c>
    </row>
    <row r="258" spans="1:19" ht="25.5" x14ac:dyDescent="0.55000000000000004">
      <c r="A258" s="10"/>
      <c r="B258" s="10">
        <v>1114501</v>
      </c>
      <c r="C258" s="19" t="s">
        <v>1437</v>
      </c>
      <c r="D258" s="10" t="s">
        <v>434</v>
      </c>
      <c r="E258" s="64">
        <f>+'10'!J258</f>
        <v>0</v>
      </c>
      <c r="F258" s="71">
        <v>10</v>
      </c>
      <c r="G258" s="46">
        <f t="shared" si="42"/>
        <v>10</v>
      </c>
      <c r="H258" s="78">
        <v>0</v>
      </c>
      <c r="I258" s="76">
        <v>0</v>
      </c>
      <c r="J258" s="46">
        <f t="shared" si="50"/>
        <v>6</v>
      </c>
      <c r="K258" s="72">
        <v>4</v>
      </c>
      <c r="L258" s="20">
        <v>19</v>
      </c>
      <c r="M258" s="65">
        <f t="shared" si="34"/>
        <v>76</v>
      </c>
      <c r="N258" s="17" t="s">
        <v>1438</v>
      </c>
      <c r="O258" s="18"/>
      <c r="P258" s="102">
        <f t="shared" si="35"/>
        <v>76</v>
      </c>
      <c r="Q258" s="90"/>
      <c r="R258" s="43">
        <f t="shared" si="54"/>
        <v>0</v>
      </c>
    </row>
    <row r="259" spans="1:19" ht="25.5" x14ac:dyDescent="0.55000000000000004">
      <c r="A259" s="10"/>
      <c r="B259" s="10">
        <v>1114502</v>
      </c>
      <c r="C259" s="19" t="s">
        <v>1437</v>
      </c>
      <c r="D259" s="10" t="s">
        <v>434</v>
      </c>
      <c r="E259" s="64">
        <f>+'10'!J259</f>
        <v>0</v>
      </c>
      <c r="F259" s="71">
        <v>10</v>
      </c>
      <c r="G259" s="46">
        <f t="shared" si="42"/>
        <v>10</v>
      </c>
      <c r="H259" s="78">
        <v>0</v>
      </c>
      <c r="I259" s="76">
        <v>0</v>
      </c>
      <c r="J259" s="46">
        <f t="shared" si="50"/>
        <v>7</v>
      </c>
      <c r="K259" s="72">
        <v>3</v>
      </c>
      <c r="L259" s="20">
        <v>19</v>
      </c>
      <c r="M259" s="65">
        <f t="shared" si="34"/>
        <v>57</v>
      </c>
      <c r="N259" s="17" t="s">
        <v>1438</v>
      </c>
      <c r="O259" s="18"/>
      <c r="P259" s="102">
        <f t="shared" si="35"/>
        <v>57</v>
      </c>
      <c r="Q259" s="90"/>
      <c r="R259" s="43">
        <f t="shared" si="54"/>
        <v>0</v>
      </c>
    </row>
    <row r="260" spans="1:19" ht="25.5" x14ac:dyDescent="0.55000000000000004">
      <c r="A260" s="10"/>
      <c r="B260" s="10">
        <v>1114503</v>
      </c>
      <c r="C260" s="19" t="s">
        <v>1437</v>
      </c>
      <c r="D260" s="10" t="s">
        <v>434</v>
      </c>
      <c r="E260" s="64">
        <f>+'10'!J260</f>
        <v>0</v>
      </c>
      <c r="F260" s="71">
        <v>10</v>
      </c>
      <c r="G260" s="46">
        <f t="shared" si="42"/>
        <v>10</v>
      </c>
      <c r="H260" s="78">
        <v>0</v>
      </c>
      <c r="I260" s="76">
        <v>0</v>
      </c>
      <c r="J260" s="46">
        <f t="shared" si="50"/>
        <v>5</v>
      </c>
      <c r="K260" s="72">
        <v>5</v>
      </c>
      <c r="L260" s="20">
        <v>19</v>
      </c>
      <c r="M260" s="65">
        <f t="shared" si="34"/>
        <v>95</v>
      </c>
      <c r="N260" s="17" t="s">
        <v>1438</v>
      </c>
      <c r="O260" s="18"/>
      <c r="P260" s="102">
        <f t="shared" si="35"/>
        <v>95</v>
      </c>
      <c r="Q260" s="90"/>
      <c r="R260" s="43">
        <f t="shared" si="54"/>
        <v>0</v>
      </c>
    </row>
    <row r="261" spans="1:19" ht="25.5" x14ac:dyDescent="0.55000000000000004">
      <c r="A261" s="10"/>
      <c r="B261" s="10">
        <v>20059076</v>
      </c>
      <c r="C261" s="19" t="s">
        <v>1439</v>
      </c>
      <c r="D261" s="10" t="s">
        <v>434</v>
      </c>
      <c r="E261" s="64">
        <f>+'10'!J261</f>
        <v>0</v>
      </c>
      <c r="F261" s="71">
        <v>5</v>
      </c>
      <c r="G261" s="46">
        <f t="shared" si="42"/>
        <v>5</v>
      </c>
      <c r="H261" s="78">
        <v>0</v>
      </c>
      <c r="I261" s="76">
        <v>0</v>
      </c>
      <c r="J261" s="46">
        <f t="shared" si="50"/>
        <v>4</v>
      </c>
      <c r="K261" s="72">
        <v>1</v>
      </c>
      <c r="L261" s="20">
        <v>19</v>
      </c>
      <c r="M261" s="65">
        <f t="shared" si="34"/>
        <v>19</v>
      </c>
      <c r="N261" s="17" t="s">
        <v>1438</v>
      </c>
      <c r="O261" s="18"/>
      <c r="P261" s="102">
        <f t="shared" si="35"/>
        <v>19</v>
      </c>
      <c r="Q261" s="90"/>
      <c r="R261" s="43">
        <f t="shared" si="54"/>
        <v>0</v>
      </c>
    </row>
    <row r="262" spans="1:19" ht="25.5" x14ac:dyDescent="0.55000000000000004">
      <c r="A262" s="10"/>
      <c r="B262" s="10">
        <v>20060020</v>
      </c>
      <c r="C262" s="19" t="s">
        <v>1440</v>
      </c>
      <c r="D262" s="10" t="s">
        <v>434</v>
      </c>
      <c r="E262" s="64">
        <f>+'10'!J262</f>
        <v>0</v>
      </c>
      <c r="F262" s="71">
        <v>9</v>
      </c>
      <c r="G262" s="46">
        <f t="shared" si="42"/>
        <v>9</v>
      </c>
      <c r="H262" s="78">
        <v>0</v>
      </c>
      <c r="I262" s="76">
        <v>0</v>
      </c>
      <c r="J262" s="46">
        <f t="shared" si="50"/>
        <v>6</v>
      </c>
      <c r="K262" s="72">
        <v>3</v>
      </c>
      <c r="L262" s="20">
        <v>19</v>
      </c>
      <c r="M262" s="65">
        <f t="shared" si="34"/>
        <v>57</v>
      </c>
      <c r="N262" s="17" t="s">
        <v>1438</v>
      </c>
      <c r="O262" s="18"/>
      <c r="P262" s="102">
        <f t="shared" si="35"/>
        <v>57</v>
      </c>
      <c r="Q262" s="90"/>
      <c r="R262" s="43">
        <f t="shared" si="54"/>
        <v>0</v>
      </c>
    </row>
    <row r="263" spans="1:19" ht="25.5" x14ac:dyDescent="0.55000000000000004">
      <c r="A263" s="10"/>
      <c r="B263" s="10"/>
      <c r="C263" s="19"/>
      <c r="D263" s="10"/>
      <c r="E263" s="64">
        <f>+'10'!J263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50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54"/>
        <v>0</v>
      </c>
    </row>
    <row r="264" spans="1:19" ht="25.5" x14ac:dyDescent="0.55000000000000004">
      <c r="A264" s="10"/>
      <c r="B264" s="10"/>
      <c r="C264" s="19"/>
      <c r="D264" s="10"/>
      <c r="E264" s="64">
        <f>+'10'!J264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50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54"/>
        <v>0</v>
      </c>
    </row>
    <row r="265" spans="1:19" ht="25.5" x14ac:dyDescent="0.55000000000000004">
      <c r="A265" s="10"/>
      <c r="B265" s="10"/>
      <c r="C265" s="19"/>
      <c r="D265" s="10"/>
      <c r="E265" s="64">
        <f>+'10'!J265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50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54"/>
        <v>0</v>
      </c>
    </row>
    <row r="266" spans="1:19" ht="25.5" x14ac:dyDescent="0.55000000000000004">
      <c r="A266" s="10"/>
      <c r="B266" s="10"/>
      <c r="C266" s="19"/>
      <c r="D266" s="10"/>
      <c r="E266" s="64">
        <f>+'10'!J266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ref="J266:J268" si="55">+G266-H266-K266-I266</f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54"/>
        <v>0</v>
      </c>
    </row>
    <row r="267" spans="1:19" ht="25.5" x14ac:dyDescent="0.55000000000000004">
      <c r="A267" s="10"/>
      <c r="B267" s="10"/>
      <c r="C267" s="19"/>
      <c r="D267" s="10"/>
      <c r="E267" s="64">
        <f>+'10'!J267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55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54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>
        <f t="shared" si="42"/>
        <v>0</v>
      </c>
      <c r="H268" s="78">
        <v>0</v>
      </c>
      <c r="I268" s="76">
        <v>0</v>
      </c>
      <c r="J268" s="46">
        <f t="shared" si="55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54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56">E269+F269</f>
        <v>0</v>
      </c>
      <c r="H269" s="78">
        <v>0</v>
      </c>
      <c r="I269" s="76">
        <v>0</v>
      </c>
      <c r="J269" s="46">
        <f t="shared" ref="J269" si="57">+G269-H269-K269-I269</f>
        <v>0</v>
      </c>
      <c r="K269" s="72"/>
      <c r="L269" s="20"/>
      <c r="M269" s="65">
        <f t="shared" ref="M269" si="58">+L269*K269</f>
        <v>0</v>
      </c>
      <c r="N269" s="17" t="s">
        <v>16</v>
      </c>
      <c r="O269" s="18"/>
      <c r="P269" s="23">
        <f t="shared" ref="P269" si="59">SUM(M269-O269)</f>
        <v>0</v>
      </c>
      <c r="Q269" s="90"/>
      <c r="R269" s="43">
        <f t="shared" ref="R269" si="60">+K269*Q269</f>
        <v>0</v>
      </c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Q270" s="91"/>
      <c r="R270" s="75">
        <f>SUM(R5:R269)</f>
        <v>1427.35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74" t="s">
        <v>212</v>
      </c>
      <c r="L271" s="175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34" t="s">
        <v>202</v>
      </c>
      <c r="M272" s="35"/>
      <c r="N272" s="33">
        <f>SUM(M5:M271)</f>
        <v>4374</v>
      </c>
    </row>
    <row r="273" spans="1:28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>
        <v>15</v>
      </c>
    </row>
    <row r="274" spans="1:28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2252</v>
      </c>
      <c r="O274" s="2">
        <v>100</v>
      </c>
      <c r="P274" s="2">
        <v>300</v>
      </c>
      <c r="Q274" s="88">
        <v>200</v>
      </c>
      <c r="R274" s="2">
        <v>95</v>
      </c>
      <c r="S274" s="2">
        <v>230</v>
      </c>
      <c r="T274" s="2">
        <v>57</v>
      </c>
      <c r="U274" s="2">
        <v>220</v>
      </c>
      <c r="V274" s="2">
        <v>60</v>
      </c>
      <c r="W274" s="2">
        <v>200</v>
      </c>
      <c r="X274" s="2">
        <v>300</v>
      </c>
      <c r="Y274" s="2">
        <v>130</v>
      </c>
      <c r="Z274" s="2">
        <v>100</v>
      </c>
      <c r="AA274" s="2">
        <v>160</v>
      </c>
      <c r="AB274" s="2">
        <v>100</v>
      </c>
    </row>
    <row r="275" spans="1:28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28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/>
    </row>
    <row r="277" spans="1:28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0</v>
      </c>
    </row>
    <row r="278" spans="1:28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2107</v>
      </c>
    </row>
    <row r="279" spans="1:28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2107</v>
      </c>
    </row>
    <row r="280" spans="1:28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28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28" x14ac:dyDescent="0.5">
      <c r="J282" s="2"/>
      <c r="L282" s="2"/>
    </row>
    <row r="283" spans="1:28" ht="25.5" x14ac:dyDescent="0.55000000000000004">
      <c r="J283" s="2"/>
      <c r="L283" s="73" t="s">
        <v>272</v>
      </c>
      <c r="M283" s="2" t="s">
        <v>307</v>
      </c>
    </row>
    <row r="284" spans="1:28" x14ac:dyDescent="0.5">
      <c r="J284" s="2"/>
      <c r="L284" s="2"/>
    </row>
    <row r="285" spans="1:28" x14ac:dyDescent="0.5">
      <c r="J285" s="2"/>
      <c r="L285" s="2"/>
    </row>
    <row r="286" spans="1:28" x14ac:dyDescent="0.5">
      <c r="J286" s="2"/>
      <c r="L286" s="2"/>
    </row>
    <row r="287" spans="1:28" x14ac:dyDescent="0.5">
      <c r="J287" s="2"/>
      <c r="L287" s="2"/>
    </row>
    <row r="288" spans="1:2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6">
    <mergeCell ref="Q3:Q4"/>
    <mergeCell ref="R3:R4"/>
    <mergeCell ref="K271:L27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AD355"/>
  <sheetViews>
    <sheetView zoomScale="70" zoomScaleNormal="70" workbookViewId="0">
      <pane xSplit="10" ySplit="4" topLeftCell="M5" activePane="bottomRight" state="frozen"/>
      <selection activeCell="B263" sqref="B263:N263"/>
      <selection pane="topRight" activeCell="B263" sqref="B263:N263"/>
      <selection pane="bottomLeft" activeCell="B263" sqref="B263:N263"/>
      <selection pane="bottomRight" activeCell="B263" sqref="B263:N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5</v>
      </c>
      <c r="K5" s="72">
        <v>8</v>
      </c>
      <c r="L5" s="15">
        <v>50</v>
      </c>
      <c r="M5" s="65">
        <f>+L5*K5</f>
        <v>400</v>
      </c>
      <c r="N5" s="17" t="s">
        <v>16</v>
      </c>
      <c r="O5" s="18">
        <v>100</v>
      </c>
      <c r="P5" s="102">
        <f>SUM(M5-O5)</f>
        <v>300</v>
      </c>
      <c r="Q5" s="122">
        <v>18.97</v>
      </c>
      <c r="R5" s="43">
        <f>+K5*Q5</f>
        <v>151.76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20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80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4</v>
      </c>
      <c r="F11" s="71">
        <v>5</v>
      </c>
      <c r="G11" s="46">
        <f t="shared" si="0"/>
        <v>9</v>
      </c>
      <c r="H11" s="78">
        <v>0</v>
      </c>
      <c r="I11" s="76">
        <v>0</v>
      </c>
      <c r="J11" s="46">
        <f t="shared" si="1"/>
        <v>4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02">
        <f t="shared" si="3"/>
        <v>250</v>
      </c>
      <c r="Q11" s="122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9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20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/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20">
        <v>65</v>
      </c>
      <c r="M20" s="65">
        <f t="shared" si="2"/>
        <v>195</v>
      </c>
      <c r="N20" s="17" t="s">
        <v>16</v>
      </c>
      <c r="O20" s="18"/>
      <c r="P20" s="102">
        <f t="shared" si="3"/>
        <v>195</v>
      </c>
      <c r="Q20" s="122"/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20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122"/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0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2">
        <f t="shared" si="3"/>
        <v>300</v>
      </c>
      <c r="Q22" s="122"/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20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/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20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/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20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122"/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0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02">
        <f t="shared" si="3"/>
        <v>300</v>
      </c>
      <c r="Q28" s="122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13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02">
        <f t="shared" si="3"/>
        <v>600</v>
      </c>
      <c r="Q31" s="122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0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02">
        <f t="shared" si="3"/>
        <v>150</v>
      </c>
      <c r="Q46" s="122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17</v>
      </c>
      <c r="F48" s="71"/>
      <c r="G48" s="46">
        <f t="shared" si="5"/>
        <v>17</v>
      </c>
      <c r="H48" s="78">
        <v>0</v>
      </c>
      <c r="I48" s="76">
        <v>0</v>
      </c>
      <c r="J48" s="46">
        <f t="shared" si="6"/>
        <v>10</v>
      </c>
      <c r="K48" s="72">
        <v>7</v>
      </c>
      <c r="L48" s="20">
        <v>50</v>
      </c>
      <c r="M48" s="65">
        <f>+L48*K48</f>
        <v>350</v>
      </c>
      <c r="N48" s="17" t="s">
        <v>16</v>
      </c>
      <c r="O48" s="18">
        <v>50</v>
      </c>
      <c r="P48" s="102">
        <f>SUM(M48-O48)</f>
        <v>300</v>
      </c>
      <c r="Q48" s="122">
        <v>18.32</v>
      </c>
      <c r="R48" s="43">
        <f>+K48*Q48</f>
        <v>128.24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0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02">
        <f>SUM(M49-O49)</f>
        <v>150</v>
      </c>
      <c r="Q49" s="122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1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/>
      <c r="P50" s="102">
        <f t="shared" si="3"/>
        <v>150</v>
      </c>
      <c r="Q50" s="122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0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02">
        <f>SUM(M53-O53)</f>
        <v>200</v>
      </c>
      <c r="Q53" s="122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1381</v>
      </c>
      <c r="C76" s="19" t="s">
        <v>1380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1369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1383</v>
      </c>
      <c r="C86" s="19" t="s">
        <v>1382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1408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1409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1384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1386</v>
      </c>
      <c r="C90" s="19" t="s">
        <v>1385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1387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1388</v>
      </c>
      <c r="C100" s="19" t="s">
        <v>1364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1389</v>
      </c>
      <c r="C101" s="19" t="s">
        <v>1365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1378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1390</v>
      </c>
      <c r="C103" s="19" t="s">
        <v>1371</v>
      </c>
      <c r="D103" s="10" t="s">
        <v>1372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1391</v>
      </c>
      <c r="C104" s="19" t="s">
        <v>1370</v>
      </c>
      <c r="D104" s="10" t="s">
        <v>1372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1392</v>
      </c>
      <c r="C105" s="19" t="s">
        <v>1373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12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>SUM(M112-O112)</f>
        <v>200</v>
      </c>
      <c r="Q112" s="122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0</v>
      </c>
      <c r="K113" s="72">
        <v>5</v>
      </c>
      <c r="L113" s="20">
        <v>55</v>
      </c>
      <c r="M113" s="65">
        <f t="shared" si="7"/>
        <v>275</v>
      </c>
      <c r="N113" s="17" t="s">
        <v>16</v>
      </c>
      <c r="O113" s="18"/>
      <c r="P113" s="102">
        <f t="shared" si="8"/>
        <v>275</v>
      </c>
      <c r="Q113" s="122">
        <v>22.55</v>
      </c>
      <c r="R113" s="43">
        <f t="shared" si="9"/>
        <v>112.75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7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6</v>
      </c>
      <c r="K116" s="72">
        <v>5</v>
      </c>
      <c r="L116" s="22">
        <v>100</v>
      </c>
      <c r="M116" s="65">
        <f t="shared" si="7"/>
        <v>500</v>
      </c>
      <c r="N116" s="17" t="s">
        <v>16</v>
      </c>
      <c r="O116" s="18"/>
      <c r="P116" s="102">
        <f t="shared" si="8"/>
        <v>500</v>
      </c>
      <c r="Q116" s="90">
        <v>13.03</v>
      </c>
      <c r="R116" s="43">
        <f t="shared" si="9"/>
        <v>65.149999999999991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1393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1395</v>
      </c>
      <c r="C134" s="19" t="s">
        <v>1394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1397</v>
      </c>
      <c r="C135" s="19" t="s">
        <v>1396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1399</v>
      </c>
      <c r="C136" s="19" t="s">
        <v>1398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1400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1404</v>
      </c>
      <c r="C173" s="19" t="s">
        <v>1401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1379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1403</v>
      </c>
      <c r="C176" s="19" t="s">
        <v>1402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7" si="34">+L177*K177</f>
        <v>0</v>
      </c>
      <c r="N177" s="17" t="s">
        <v>16</v>
      </c>
      <c r="O177" s="18"/>
      <c r="P177" s="23">
        <f t="shared" ref="P177:P267" si="35">SUM(M177-O177)</f>
        <v>0</v>
      </c>
      <c r="Q177" s="90"/>
      <c r="R177" s="43">
        <f t="shared" ref="R177:R26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1367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1405</v>
      </c>
      <c r="C187" s="19" t="s">
        <v>1374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1406</v>
      </c>
      <c r="C188" s="19" t="s">
        <v>1375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1407</v>
      </c>
      <c r="C189" s="19" t="s">
        <v>1376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1366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18</v>
      </c>
      <c r="F193" s="71"/>
      <c r="G193" s="46">
        <f t="shared" si="30"/>
        <v>18</v>
      </c>
      <c r="H193" s="78">
        <v>0</v>
      </c>
      <c r="I193" s="76">
        <v>0</v>
      </c>
      <c r="J193" s="46">
        <f t="shared" si="31"/>
        <v>17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7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32</v>
      </c>
      <c r="F205" s="71"/>
      <c r="G205" s="46">
        <f t="shared" si="30"/>
        <v>32</v>
      </c>
      <c r="H205" s="78">
        <v>0</v>
      </c>
      <c r="I205" s="76">
        <v>0</v>
      </c>
      <c r="J205" s="46">
        <f t="shared" si="31"/>
        <v>32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1377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67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67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1410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1412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1413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1414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1415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1416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1417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1418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1419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66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+'11'!J251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+'11'!J252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+'11'!J253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+'11'!J254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50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+'11'!J255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+'11'!J256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50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+'11'!J257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50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1114501</v>
      </c>
      <c r="C258" s="19" t="s">
        <v>1437</v>
      </c>
      <c r="D258" s="10" t="s">
        <v>434</v>
      </c>
      <c r="E258" s="64">
        <f>+'11'!J258</f>
        <v>6</v>
      </c>
      <c r="F258" s="71"/>
      <c r="G258" s="46">
        <f t="shared" si="42"/>
        <v>6</v>
      </c>
      <c r="H258" s="78">
        <v>0</v>
      </c>
      <c r="I258" s="76">
        <v>0</v>
      </c>
      <c r="J258" s="46">
        <f t="shared" si="50"/>
        <v>0</v>
      </c>
      <c r="K258" s="72">
        <v>6</v>
      </c>
      <c r="L258" s="20">
        <v>19</v>
      </c>
      <c r="M258" s="65">
        <f t="shared" si="34"/>
        <v>114</v>
      </c>
      <c r="N258" s="17" t="s">
        <v>1438</v>
      </c>
      <c r="O258" s="18"/>
      <c r="P258" s="102">
        <f t="shared" si="35"/>
        <v>114</v>
      </c>
      <c r="Q258" s="90"/>
      <c r="R258" s="43">
        <f t="shared" si="36"/>
        <v>0</v>
      </c>
    </row>
    <row r="259" spans="1:19" ht="25.5" x14ac:dyDescent="0.55000000000000004">
      <c r="A259" s="10"/>
      <c r="B259" s="10">
        <v>1114502</v>
      </c>
      <c r="C259" s="19" t="s">
        <v>1437</v>
      </c>
      <c r="D259" s="10" t="s">
        <v>434</v>
      </c>
      <c r="E259" s="64">
        <f>+'11'!J259</f>
        <v>7</v>
      </c>
      <c r="F259" s="71"/>
      <c r="G259" s="46">
        <f t="shared" si="42"/>
        <v>7</v>
      </c>
      <c r="H259" s="78">
        <v>0</v>
      </c>
      <c r="I259" s="76">
        <v>0</v>
      </c>
      <c r="J259" s="46">
        <f t="shared" si="50"/>
        <v>0</v>
      </c>
      <c r="K259" s="72">
        <v>7</v>
      </c>
      <c r="L259" s="20">
        <v>19</v>
      </c>
      <c r="M259" s="65">
        <f t="shared" si="34"/>
        <v>133</v>
      </c>
      <c r="N259" s="17" t="s">
        <v>1438</v>
      </c>
      <c r="O259" s="18"/>
      <c r="P259" s="102">
        <f t="shared" si="35"/>
        <v>133</v>
      </c>
      <c r="Q259" s="90"/>
      <c r="R259" s="43">
        <f t="shared" si="36"/>
        <v>0</v>
      </c>
    </row>
    <row r="260" spans="1:19" ht="25.5" x14ac:dyDescent="0.55000000000000004">
      <c r="A260" s="10"/>
      <c r="B260" s="10">
        <v>1114503</v>
      </c>
      <c r="C260" s="19" t="s">
        <v>1437</v>
      </c>
      <c r="D260" s="10" t="s">
        <v>434</v>
      </c>
      <c r="E260" s="64">
        <f>+'11'!J260</f>
        <v>5</v>
      </c>
      <c r="F260" s="71"/>
      <c r="G260" s="46">
        <f t="shared" si="42"/>
        <v>5</v>
      </c>
      <c r="H260" s="78">
        <v>0</v>
      </c>
      <c r="I260" s="76">
        <v>0</v>
      </c>
      <c r="J260" s="46">
        <f t="shared" si="50"/>
        <v>0</v>
      </c>
      <c r="K260" s="72">
        <v>5</v>
      </c>
      <c r="L260" s="20">
        <v>19</v>
      </c>
      <c r="M260" s="65">
        <f t="shared" si="34"/>
        <v>95</v>
      </c>
      <c r="N260" s="17" t="s">
        <v>1438</v>
      </c>
      <c r="O260" s="18"/>
      <c r="P260" s="102">
        <f t="shared" si="35"/>
        <v>95</v>
      </c>
      <c r="Q260" s="90"/>
      <c r="R260" s="43">
        <f t="shared" si="36"/>
        <v>0</v>
      </c>
    </row>
    <row r="261" spans="1:19" ht="25.5" x14ac:dyDescent="0.55000000000000004">
      <c r="A261" s="10"/>
      <c r="B261" s="10">
        <v>20059076</v>
      </c>
      <c r="C261" s="19" t="s">
        <v>1439</v>
      </c>
      <c r="D261" s="10" t="s">
        <v>434</v>
      </c>
      <c r="E261" s="64">
        <f>+'11'!J261</f>
        <v>4</v>
      </c>
      <c r="F261" s="71"/>
      <c r="G261" s="46">
        <f t="shared" si="42"/>
        <v>4</v>
      </c>
      <c r="H261" s="78">
        <v>0</v>
      </c>
      <c r="I261" s="76">
        <v>0</v>
      </c>
      <c r="J261" s="46">
        <f t="shared" si="50"/>
        <v>0</v>
      </c>
      <c r="K261" s="72">
        <v>4</v>
      </c>
      <c r="L261" s="20">
        <v>19</v>
      </c>
      <c r="M261" s="65">
        <f t="shared" si="34"/>
        <v>76</v>
      </c>
      <c r="N261" s="17" t="s">
        <v>1438</v>
      </c>
      <c r="O261" s="18"/>
      <c r="P261" s="102">
        <f t="shared" si="35"/>
        <v>76</v>
      </c>
      <c r="Q261" s="90"/>
      <c r="R261" s="43">
        <f t="shared" si="36"/>
        <v>0</v>
      </c>
    </row>
    <row r="262" spans="1:19" ht="25.5" x14ac:dyDescent="0.55000000000000004">
      <c r="A262" s="10"/>
      <c r="B262" s="10">
        <v>20060020</v>
      </c>
      <c r="C262" s="19" t="s">
        <v>1440</v>
      </c>
      <c r="D262" s="10" t="s">
        <v>434</v>
      </c>
      <c r="E262" s="64">
        <f>+'11'!J262</f>
        <v>6</v>
      </c>
      <c r="F262" s="71"/>
      <c r="G262" s="46">
        <f t="shared" si="42"/>
        <v>6</v>
      </c>
      <c r="H262" s="78">
        <v>0</v>
      </c>
      <c r="I262" s="76">
        <v>0</v>
      </c>
      <c r="J262" s="46">
        <f t="shared" si="50"/>
        <v>0</v>
      </c>
      <c r="K262" s="72">
        <v>6</v>
      </c>
      <c r="L262" s="20">
        <v>19</v>
      </c>
      <c r="M262" s="65">
        <f t="shared" si="34"/>
        <v>114</v>
      </c>
      <c r="N262" s="17" t="s">
        <v>1438</v>
      </c>
      <c r="O262" s="18"/>
      <c r="P262" s="102">
        <f t="shared" si="35"/>
        <v>114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+'11'!J263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50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+'11'!J264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50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+'11'!J265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50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+'11'!J266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50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+'11'!J267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41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4">E268+F268</f>
        <v>0</v>
      </c>
      <c r="H268" s="78">
        <v>0</v>
      </c>
      <c r="I268" s="76">
        <v>0</v>
      </c>
      <c r="J268" s="46">
        <f t="shared" ref="J268" si="55">+G268-H268-K268-I268</f>
        <v>0</v>
      </c>
      <c r="K268" s="72"/>
      <c r="L268" s="20"/>
      <c r="M268" s="65">
        <f t="shared" ref="M268" si="56">+L268*K268</f>
        <v>0</v>
      </c>
      <c r="N268" s="17" t="s">
        <v>16</v>
      </c>
      <c r="O268" s="18"/>
      <c r="P268" s="23">
        <f t="shared" ref="P268" si="57">SUM(M268-O268)</f>
        <v>0</v>
      </c>
      <c r="Q268" s="90"/>
      <c r="R268" s="43">
        <f t="shared" ref="R268" si="58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1696.88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74" t="s">
        <v>212</v>
      </c>
      <c r="L270" s="175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5742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>
        <v>15</v>
      </c>
    </row>
    <row r="273" spans="1:30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2800</v>
      </c>
      <c r="O273" s="2">
        <v>100</v>
      </c>
      <c r="P273" s="2">
        <v>100</v>
      </c>
      <c r="Q273" s="88">
        <v>300</v>
      </c>
      <c r="R273" s="2">
        <v>100</v>
      </c>
      <c r="S273" s="2">
        <v>55</v>
      </c>
      <c r="T273" s="2">
        <v>530</v>
      </c>
      <c r="U273" s="2">
        <v>130</v>
      </c>
      <c r="V273" s="2">
        <v>100</v>
      </c>
      <c r="W273" s="2">
        <v>100</v>
      </c>
      <c r="X273" s="2">
        <v>50</v>
      </c>
      <c r="Y273" s="2">
        <v>100</v>
      </c>
      <c r="Z273" s="2">
        <v>100</v>
      </c>
      <c r="AA273" s="2">
        <v>100</v>
      </c>
      <c r="AB273" s="2">
        <v>165</v>
      </c>
      <c r="AC273" s="2">
        <v>270</v>
      </c>
      <c r="AD273" s="2">
        <v>500</v>
      </c>
    </row>
    <row r="274" spans="1:30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30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30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150</v>
      </c>
    </row>
    <row r="277" spans="1:30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2777</v>
      </c>
    </row>
    <row r="278" spans="1:30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2777</v>
      </c>
    </row>
    <row r="279" spans="1:30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30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30" x14ac:dyDescent="0.5">
      <c r="J281" s="2"/>
      <c r="L281" s="2"/>
    </row>
    <row r="282" spans="1:30" ht="25.5" x14ac:dyDescent="0.55000000000000004">
      <c r="J282" s="2"/>
      <c r="L282" s="73" t="s">
        <v>272</v>
      </c>
      <c r="M282" s="2" t="s">
        <v>307</v>
      </c>
    </row>
    <row r="283" spans="1:30" x14ac:dyDescent="0.5">
      <c r="J283" s="2"/>
      <c r="L283" s="2"/>
    </row>
    <row r="284" spans="1:30" x14ac:dyDescent="0.5">
      <c r="J284" s="2"/>
      <c r="L284" s="2"/>
    </row>
    <row r="285" spans="1:30" x14ac:dyDescent="0.5">
      <c r="J285" s="2"/>
      <c r="L285" s="2"/>
    </row>
    <row r="286" spans="1:30" x14ac:dyDescent="0.5">
      <c r="J286" s="2"/>
      <c r="L286" s="2"/>
    </row>
    <row r="287" spans="1:30" x14ac:dyDescent="0.5">
      <c r="J287" s="2"/>
      <c r="L287" s="2"/>
    </row>
    <row r="288" spans="1:30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Z355"/>
  <sheetViews>
    <sheetView zoomScale="70" zoomScaleNormal="70" workbookViewId="0">
      <pane xSplit="10" ySplit="4" topLeftCell="L5" activePane="bottomRight" state="frozen"/>
      <selection activeCell="B263" sqref="B263:N263"/>
      <selection pane="topRight" activeCell="B263" sqref="B263:N263"/>
      <selection pane="bottomLeft" activeCell="B263" sqref="B263:N263"/>
      <selection pane="bottomRight" activeCell="B263" sqref="B263:N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1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2">
        <f>SUM(M5-O5)</f>
        <v>200</v>
      </c>
      <c r="Q5" s="122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15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2">
        <f t="shared" ref="P6:P80" si="3">SUM(M6-O6)</f>
        <v>500</v>
      </c>
      <c r="Q6" s="122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0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02">
        <f t="shared" si="3"/>
        <v>200</v>
      </c>
      <c r="Q11" s="122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1</v>
      </c>
      <c r="K18" s="72">
        <v>8</v>
      </c>
      <c r="L18" s="15">
        <v>50</v>
      </c>
      <c r="M18" s="65">
        <f t="shared" si="2"/>
        <v>400</v>
      </c>
      <c r="N18" s="17" t="s">
        <v>16</v>
      </c>
      <c r="O18" s="18"/>
      <c r="P18" s="102">
        <f t="shared" si="3"/>
        <v>400</v>
      </c>
      <c r="Q18" s="122">
        <v>19.12</v>
      </c>
      <c r="R18" s="43">
        <f t="shared" si="4"/>
        <v>152.96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20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/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20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122"/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20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122"/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0</v>
      </c>
      <c r="F22" s="71">
        <v>5</v>
      </c>
      <c r="G22" s="46">
        <f t="shared" si="0"/>
        <v>5</v>
      </c>
      <c r="H22" s="78">
        <v>0</v>
      </c>
      <c r="I22" s="76">
        <v>0</v>
      </c>
      <c r="J22" s="46">
        <f t="shared" si="1"/>
        <v>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2">
        <f t="shared" si="3"/>
        <v>200</v>
      </c>
      <c r="Q22" s="122"/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20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/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20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/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20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122"/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13</v>
      </c>
      <c r="F31" s="71">
        <v>5</v>
      </c>
      <c r="G31" s="46">
        <f t="shared" si="5"/>
        <v>18</v>
      </c>
      <c r="H31" s="78">
        <v>0</v>
      </c>
      <c r="I31" s="76">
        <v>0</v>
      </c>
      <c r="J31" s="46">
        <f t="shared" si="6"/>
        <v>8</v>
      </c>
      <c r="K31" s="72">
        <v>10</v>
      </c>
      <c r="L31" s="15">
        <v>100</v>
      </c>
      <c r="M31" s="65">
        <f t="shared" si="2"/>
        <v>1000</v>
      </c>
      <c r="N31" s="17" t="s">
        <v>16</v>
      </c>
      <c r="O31" s="18"/>
      <c r="P31" s="102">
        <f t="shared" si="3"/>
        <v>1000</v>
      </c>
      <c r="Q31" s="122">
        <v>34.64</v>
      </c>
      <c r="R31" s="43">
        <f t="shared" si="4"/>
        <v>346.4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2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2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</v>
      </c>
      <c r="K48" s="72">
        <v>9</v>
      </c>
      <c r="L48" s="20">
        <v>50</v>
      </c>
      <c r="M48" s="65">
        <f>+L48*K48</f>
        <v>450</v>
      </c>
      <c r="N48" s="17" t="s">
        <v>16</v>
      </c>
      <c r="O48" s="18">
        <v>50</v>
      </c>
      <c r="P48" s="102">
        <f>SUM(M48-O48)</f>
        <v>400</v>
      </c>
      <c r="Q48" s="122">
        <v>18.32</v>
      </c>
      <c r="R48" s="43">
        <f>+K48*Q48</f>
        <v>164.88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1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1381</v>
      </c>
      <c r="C76" s="19" t="s">
        <v>1380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1369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1383</v>
      </c>
      <c r="C86" s="19" t="s">
        <v>1382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1408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1409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1384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1386</v>
      </c>
      <c r="C90" s="19" t="s">
        <v>1385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1387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1388</v>
      </c>
      <c r="C100" s="19" t="s">
        <v>1364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1389</v>
      </c>
      <c r="C101" s="19" t="s">
        <v>1365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1378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1390</v>
      </c>
      <c r="C103" s="19" t="s">
        <v>1371</v>
      </c>
      <c r="D103" s="10" t="s">
        <v>1372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1391</v>
      </c>
      <c r="C104" s="19" t="s">
        <v>1370</v>
      </c>
      <c r="D104" s="10" t="s">
        <v>1372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1392</v>
      </c>
      <c r="C105" s="19" t="s">
        <v>1373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10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>SUM(M112-O112)</f>
        <v>200</v>
      </c>
      <c r="Q112" s="122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2</v>
      </c>
      <c r="K115" s="72">
        <v>5</v>
      </c>
      <c r="L115" s="22">
        <v>60</v>
      </c>
      <c r="M115" s="65">
        <f t="shared" si="7"/>
        <v>300</v>
      </c>
      <c r="N115" s="17" t="s">
        <v>16</v>
      </c>
      <c r="O115" s="18"/>
      <c r="P115" s="102">
        <f t="shared" si="8"/>
        <v>300</v>
      </c>
      <c r="Q115" s="90">
        <v>23.61</v>
      </c>
      <c r="R115" s="43">
        <f t="shared" si="9"/>
        <v>118.05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4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1393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1395</v>
      </c>
      <c r="C134" s="19" t="s">
        <v>1394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1397</v>
      </c>
      <c r="C135" s="19" t="s">
        <v>1396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1399</v>
      </c>
      <c r="C136" s="19" t="s">
        <v>1398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1400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1404</v>
      </c>
      <c r="C173" s="19" t="s">
        <v>1401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1379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1403</v>
      </c>
      <c r="C176" s="19" t="s">
        <v>1402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7" si="34">+L177*K177</f>
        <v>0</v>
      </c>
      <c r="N177" s="17" t="s">
        <v>16</v>
      </c>
      <c r="O177" s="18"/>
      <c r="P177" s="23">
        <f t="shared" ref="P177:P267" si="35">SUM(M177-O177)</f>
        <v>0</v>
      </c>
      <c r="Q177" s="90"/>
      <c r="R177" s="43">
        <f t="shared" ref="R177:R26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1367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1405</v>
      </c>
      <c r="C187" s="19" t="s">
        <v>1374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1406</v>
      </c>
      <c r="C188" s="19" t="s">
        <v>1375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1407</v>
      </c>
      <c r="C189" s="19" t="s">
        <v>1376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1366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17</v>
      </c>
      <c r="F193" s="71"/>
      <c r="G193" s="46">
        <f t="shared" si="30"/>
        <v>17</v>
      </c>
      <c r="H193" s="78">
        <v>0</v>
      </c>
      <c r="I193" s="76">
        <v>0</v>
      </c>
      <c r="J193" s="46">
        <f t="shared" si="31"/>
        <v>10</v>
      </c>
      <c r="K193" s="72">
        <v>7</v>
      </c>
      <c r="L193" s="20">
        <v>60</v>
      </c>
      <c r="M193" s="65">
        <f t="shared" si="34"/>
        <v>420</v>
      </c>
      <c r="N193" s="17" t="s">
        <v>16</v>
      </c>
      <c r="O193" s="18"/>
      <c r="P193" s="102">
        <f t="shared" si="35"/>
        <v>420</v>
      </c>
      <c r="Q193" s="90">
        <v>38</v>
      </c>
      <c r="R193" s="43">
        <f t="shared" si="36"/>
        <v>266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0</v>
      </c>
      <c r="K194" s="72">
        <v>7</v>
      </c>
      <c r="L194" s="20">
        <v>120</v>
      </c>
      <c r="M194" s="65">
        <f t="shared" si="34"/>
        <v>840</v>
      </c>
      <c r="N194" s="17" t="s">
        <v>16</v>
      </c>
      <c r="O194" s="18"/>
      <c r="P194" s="102">
        <f t="shared" si="35"/>
        <v>840</v>
      </c>
      <c r="Q194" s="90">
        <v>73</v>
      </c>
      <c r="R194" s="43">
        <f t="shared" si="36"/>
        <v>511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32</v>
      </c>
      <c r="F205" s="71"/>
      <c r="G205" s="46">
        <f t="shared" si="30"/>
        <v>32</v>
      </c>
      <c r="H205" s="78">
        <v>0</v>
      </c>
      <c r="I205" s="76">
        <v>0</v>
      </c>
      <c r="J205" s="46">
        <f t="shared" si="31"/>
        <v>32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1377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67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67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1410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1412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1413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1414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1415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1416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1417</v>
      </c>
      <c r="D248" s="10" t="s">
        <v>434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1418</v>
      </c>
      <c r="D249" s="10" t="s">
        <v>434</v>
      </c>
      <c r="E249" s="64">
        <f>+'12'!J249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1419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66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+'12'!J251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+'12'!J252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+'12'!J253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+'12'!J254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50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+'12'!J255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+'12'!J256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50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+'12'!J257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50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1114501</v>
      </c>
      <c r="C258" s="19" t="s">
        <v>1437</v>
      </c>
      <c r="D258" s="10" t="s">
        <v>434</v>
      </c>
      <c r="E258" s="64">
        <f>+'12'!J258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50"/>
        <v>0</v>
      </c>
      <c r="K258" s="72"/>
      <c r="L258" s="20">
        <v>60</v>
      </c>
      <c r="M258" s="65">
        <f t="shared" si="34"/>
        <v>0</v>
      </c>
      <c r="N258" s="17" t="s">
        <v>1438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>
        <v>1114502</v>
      </c>
      <c r="C259" s="19" t="s">
        <v>1437</v>
      </c>
      <c r="D259" s="10" t="s">
        <v>434</v>
      </c>
      <c r="E259" s="64">
        <f>+'12'!J259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50"/>
        <v>0</v>
      </c>
      <c r="K259" s="72"/>
      <c r="L259" s="20">
        <v>60</v>
      </c>
      <c r="M259" s="65">
        <f t="shared" si="34"/>
        <v>0</v>
      </c>
      <c r="N259" s="17" t="s">
        <v>1438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>
        <v>1114503</v>
      </c>
      <c r="C260" s="19" t="s">
        <v>1437</v>
      </c>
      <c r="D260" s="10" t="s">
        <v>434</v>
      </c>
      <c r="E260" s="64">
        <f>+'12'!J260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50"/>
        <v>0</v>
      </c>
      <c r="K260" s="72"/>
      <c r="L260" s="20">
        <v>60</v>
      </c>
      <c r="M260" s="65">
        <f t="shared" si="34"/>
        <v>0</v>
      </c>
      <c r="N260" s="17" t="s">
        <v>1438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>
        <v>20059076</v>
      </c>
      <c r="C261" s="19" t="s">
        <v>1439</v>
      </c>
      <c r="D261" s="10" t="s">
        <v>434</v>
      </c>
      <c r="E261" s="64">
        <f>+'12'!J261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50"/>
        <v>0</v>
      </c>
      <c r="K261" s="72"/>
      <c r="L261" s="20">
        <v>45</v>
      </c>
      <c r="M261" s="65">
        <f t="shared" si="34"/>
        <v>0</v>
      </c>
      <c r="N261" s="17" t="s">
        <v>1438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>
        <v>20060020</v>
      </c>
      <c r="C262" s="19" t="s">
        <v>1440</v>
      </c>
      <c r="D262" s="10" t="s">
        <v>434</v>
      </c>
      <c r="E262" s="64">
        <f>+'12'!J262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50"/>
        <v>0</v>
      </c>
      <c r="K262" s="72"/>
      <c r="L262" s="20">
        <v>35</v>
      </c>
      <c r="M262" s="65">
        <f t="shared" si="34"/>
        <v>0</v>
      </c>
      <c r="N262" s="17" t="s">
        <v>1438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+'12'!J263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50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+'12'!J264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50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+'12'!J265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50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+'12'!J266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50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2"/>
        <v>0</v>
      </c>
      <c r="H267" s="78">
        <v>0</v>
      </c>
      <c r="I267" s="76">
        <v>0</v>
      </c>
      <c r="J267" s="46">
        <f t="shared" si="41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4">E268+F268</f>
        <v>0</v>
      </c>
      <c r="H268" s="78">
        <v>0</v>
      </c>
      <c r="I268" s="76">
        <v>0</v>
      </c>
      <c r="J268" s="46">
        <f t="shared" ref="J268" si="55">+G268-H268-K268-I268</f>
        <v>0</v>
      </c>
      <c r="K268" s="72"/>
      <c r="L268" s="20"/>
      <c r="M268" s="65">
        <f t="shared" ref="M268" si="56">+L268*K268</f>
        <v>0</v>
      </c>
      <c r="N268" s="17" t="s">
        <v>16</v>
      </c>
      <c r="O268" s="18"/>
      <c r="P268" s="23">
        <f t="shared" ref="P268" si="57">SUM(M268-O268)</f>
        <v>0</v>
      </c>
      <c r="Q268" s="90"/>
      <c r="R268" s="43">
        <f t="shared" ref="R268" si="58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2256.0599999999995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74" t="s">
        <v>212</v>
      </c>
      <c r="L270" s="175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5780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>
        <v>15</v>
      </c>
    </row>
    <row r="273" spans="1:26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1340</v>
      </c>
      <c r="O273" s="2">
        <v>100</v>
      </c>
      <c r="P273" s="2">
        <v>60</v>
      </c>
      <c r="Q273" s="88">
        <v>60</v>
      </c>
      <c r="R273" s="2">
        <v>100</v>
      </c>
      <c r="S273" s="2">
        <v>100</v>
      </c>
      <c r="T273" s="2">
        <v>100</v>
      </c>
      <c r="U273" s="2">
        <v>180</v>
      </c>
      <c r="V273" s="2">
        <v>100</v>
      </c>
      <c r="W273" s="2">
        <v>50</v>
      </c>
      <c r="X273" s="2">
        <v>100</v>
      </c>
      <c r="Y273" s="2">
        <v>200</v>
      </c>
      <c r="Z273" s="2">
        <v>190</v>
      </c>
    </row>
    <row r="274" spans="1:26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26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26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50</v>
      </c>
    </row>
    <row r="277" spans="1:26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4375</v>
      </c>
    </row>
    <row r="278" spans="1:26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4375</v>
      </c>
    </row>
    <row r="279" spans="1:26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26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26" x14ac:dyDescent="0.5">
      <c r="J281" s="2"/>
      <c r="L281" s="2"/>
    </row>
    <row r="282" spans="1:26" ht="25.5" x14ac:dyDescent="0.55000000000000004">
      <c r="J282" s="2"/>
      <c r="L282" s="73" t="s">
        <v>272</v>
      </c>
      <c r="M282" s="2" t="s">
        <v>307</v>
      </c>
    </row>
    <row r="283" spans="1:26" x14ac:dyDescent="0.5">
      <c r="J283" s="2"/>
      <c r="L283" s="2"/>
    </row>
    <row r="284" spans="1:26" x14ac:dyDescent="0.5">
      <c r="J284" s="2"/>
      <c r="L284" s="2"/>
    </row>
    <row r="285" spans="1:26" x14ac:dyDescent="0.5">
      <c r="J285" s="2"/>
      <c r="L285" s="2"/>
    </row>
    <row r="286" spans="1:26" x14ac:dyDescent="0.5">
      <c r="J286" s="2"/>
      <c r="L286" s="2"/>
    </row>
    <row r="287" spans="1:26" x14ac:dyDescent="0.5">
      <c r="J287" s="2"/>
      <c r="L287" s="2"/>
    </row>
    <row r="288" spans="1:26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55"/>
  <sheetViews>
    <sheetView zoomScale="70" zoomScaleNormal="70" workbookViewId="0">
      <pane xSplit="10" ySplit="4" topLeftCell="K275" activePane="bottomRight" state="frozen"/>
      <selection activeCell="B263" sqref="B263:N263"/>
      <selection pane="topRight" activeCell="B263" sqref="B263:N263"/>
      <selection pane="bottomLeft" activeCell="B263" sqref="B263:N263"/>
      <selection pane="bottomRight" activeCell="B263" sqref="B263:N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1</v>
      </c>
      <c r="F5" s="71">
        <v>10</v>
      </c>
      <c r="G5" s="46">
        <f t="shared" ref="G5:G26" si="0">E5+F5</f>
        <v>11</v>
      </c>
      <c r="H5" s="78">
        <v>1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15</v>
      </c>
      <c r="F6" s="71">
        <v>10</v>
      </c>
      <c r="G6" s="46">
        <f t="shared" si="0"/>
        <v>25</v>
      </c>
      <c r="H6" s="78">
        <v>0</v>
      </c>
      <c r="I6" s="76">
        <v>0</v>
      </c>
      <c r="J6" s="46">
        <f t="shared" si="1"/>
        <v>18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02">
        <f t="shared" ref="P6:P80" si="3">SUM(M6-O6)</f>
        <v>700</v>
      </c>
      <c r="Q6" s="122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0</v>
      </c>
      <c r="F11" s="71">
        <v>10</v>
      </c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1</v>
      </c>
      <c r="F18" s="71">
        <v>10</v>
      </c>
      <c r="G18" s="46">
        <f t="shared" si="0"/>
        <v>11</v>
      </c>
      <c r="H18" s="78">
        <v>0</v>
      </c>
      <c r="I18" s="76">
        <v>0</v>
      </c>
      <c r="J18" s="46">
        <f t="shared" si="1"/>
        <v>9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20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/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20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122"/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20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122"/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3</v>
      </c>
      <c r="F22" s="71">
        <v>10</v>
      </c>
      <c r="G22" s="46">
        <f t="shared" si="0"/>
        <v>13</v>
      </c>
      <c r="H22" s="78">
        <v>0</v>
      </c>
      <c r="I22" s="76">
        <v>0</v>
      </c>
      <c r="J22" s="46">
        <f t="shared" si="1"/>
        <v>9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02">
        <f t="shared" si="3"/>
        <v>400</v>
      </c>
      <c r="Q22" s="122"/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20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/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20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/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20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122"/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0</v>
      </c>
      <c r="F28" s="71">
        <v>10</v>
      </c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8</v>
      </c>
      <c r="F31" s="71">
        <v>10</v>
      </c>
      <c r="G31" s="46">
        <f t="shared" si="5"/>
        <v>18</v>
      </c>
      <c r="H31" s="78">
        <v>0</v>
      </c>
      <c r="I31" s="76">
        <v>0</v>
      </c>
      <c r="J31" s="46">
        <f t="shared" si="6"/>
        <v>10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/>
      <c r="P31" s="102">
        <f t="shared" si="3"/>
        <v>800</v>
      </c>
      <c r="Q31" s="122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2</v>
      </c>
      <c r="F33" s="71">
        <v>1</v>
      </c>
      <c r="G33" s="46">
        <f t="shared" si="5"/>
        <v>3</v>
      </c>
      <c r="H33" s="78">
        <v>0</v>
      </c>
      <c r="I33" s="76">
        <v>0</v>
      </c>
      <c r="J33" s="46">
        <f t="shared" si="6"/>
        <v>2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1</v>
      </c>
      <c r="F35" s="71">
        <v>3</v>
      </c>
      <c r="G35" s="46">
        <f t="shared" si="5"/>
        <v>4</v>
      </c>
      <c r="H35" s="78">
        <v>0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0</v>
      </c>
      <c r="F46" s="71">
        <v>5</v>
      </c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1</v>
      </c>
      <c r="F48" s="71">
        <v>5</v>
      </c>
      <c r="G48" s="46">
        <f t="shared" si="5"/>
        <v>6</v>
      </c>
      <c r="H48" s="78">
        <v>0</v>
      </c>
      <c r="I48" s="76">
        <v>0</v>
      </c>
      <c r="J48" s="46">
        <f t="shared" si="6"/>
        <v>5</v>
      </c>
      <c r="K48" s="72">
        <v>1</v>
      </c>
      <c r="L48" s="20">
        <v>50</v>
      </c>
      <c r="M48" s="65">
        <f>+L48*K48</f>
        <v>50</v>
      </c>
      <c r="N48" s="17" t="s">
        <v>1441</v>
      </c>
      <c r="O48" s="18">
        <v>50</v>
      </c>
      <c r="P48" s="23">
        <f>SUM(M48-O48)</f>
        <v>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0</v>
      </c>
      <c r="F53" s="71">
        <v>5</v>
      </c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0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1381</v>
      </c>
      <c r="C76" s="19" t="s">
        <v>1380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1369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1383</v>
      </c>
      <c r="C86" s="19" t="s">
        <v>1382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1408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1409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1384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1386</v>
      </c>
      <c r="C90" s="19" t="s">
        <v>1385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1387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1388</v>
      </c>
      <c r="C100" s="19" t="s">
        <v>1364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1389</v>
      </c>
      <c r="C101" s="19" t="s">
        <v>1365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1378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1390</v>
      </c>
      <c r="C103" s="19" t="s">
        <v>1371</v>
      </c>
      <c r="D103" s="10" t="s">
        <v>1372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1391</v>
      </c>
      <c r="C104" s="19" t="s">
        <v>1370</v>
      </c>
      <c r="D104" s="10" t="s">
        <v>1372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1392</v>
      </c>
      <c r="C105" s="19" t="s">
        <v>1373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1393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1395</v>
      </c>
      <c r="C134" s="19" t="s">
        <v>1394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1397</v>
      </c>
      <c r="C135" s="19" t="s">
        <v>1396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1399</v>
      </c>
      <c r="C136" s="19" t="s">
        <v>1398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1400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1404</v>
      </c>
      <c r="C173" s="19" t="s">
        <v>1401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1379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1403</v>
      </c>
      <c r="C176" s="19" t="s">
        <v>1402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7" si="34">+L177*K177</f>
        <v>0</v>
      </c>
      <c r="N177" s="17" t="s">
        <v>16</v>
      </c>
      <c r="O177" s="18"/>
      <c r="P177" s="23">
        <f t="shared" ref="P177:P267" si="35">SUM(M177-O177)</f>
        <v>0</v>
      </c>
      <c r="Q177" s="90"/>
      <c r="R177" s="43">
        <f t="shared" ref="R177:R26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1367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1405</v>
      </c>
      <c r="C187" s="19" t="s">
        <v>1374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1406</v>
      </c>
      <c r="C188" s="19" t="s">
        <v>1375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1407</v>
      </c>
      <c r="C189" s="19" t="s">
        <v>1376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1366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10</v>
      </c>
      <c r="F193" s="71"/>
      <c r="G193" s="46">
        <f t="shared" si="30"/>
        <v>10</v>
      </c>
      <c r="H193" s="78">
        <v>0</v>
      </c>
      <c r="I193" s="76">
        <v>0</v>
      </c>
      <c r="J193" s="46">
        <f t="shared" si="31"/>
        <v>7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02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32</v>
      </c>
      <c r="F205" s="71"/>
      <c r="G205" s="46">
        <f t="shared" si="30"/>
        <v>32</v>
      </c>
      <c r="H205" s="78">
        <v>0</v>
      </c>
      <c r="I205" s="76">
        <v>0</v>
      </c>
      <c r="J205" s="46">
        <f t="shared" si="31"/>
        <v>29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2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1377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67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1410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1412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1413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1414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1415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1416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1417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1418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1419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67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+'13'!J251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+'13'!J252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+'13'!J253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+'13'!J254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50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+'13'!J255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+'13'!J256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50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+'13'!J257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50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1114501</v>
      </c>
      <c r="C258" s="19" t="s">
        <v>1437</v>
      </c>
      <c r="D258" s="10" t="s">
        <v>434</v>
      </c>
      <c r="E258" s="64">
        <f>+'13'!J258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50"/>
        <v>0</v>
      </c>
      <c r="K258" s="72"/>
      <c r="L258" s="20">
        <v>60</v>
      </c>
      <c r="M258" s="65">
        <f t="shared" si="34"/>
        <v>0</v>
      </c>
      <c r="N258" s="17" t="s">
        <v>1438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>
        <v>1114502</v>
      </c>
      <c r="C259" s="19" t="s">
        <v>1437</v>
      </c>
      <c r="D259" s="10" t="s">
        <v>434</v>
      </c>
      <c r="E259" s="64">
        <f>+'13'!J259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50"/>
        <v>0</v>
      </c>
      <c r="K259" s="72"/>
      <c r="L259" s="20">
        <v>60</v>
      </c>
      <c r="M259" s="65">
        <f t="shared" si="34"/>
        <v>0</v>
      </c>
      <c r="N259" s="17" t="s">
        <v>1438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>
        <v>1114503</v>
      </c>
      <c r="C260" s="19" t="s">
        <v>1437</v>
      </c>
      <c r="D260" s="10" t="s">
        <v>434</v>
      </c>
      <c r="E260" s="64">
        <f>+'13'!J260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50"/>
        <v>0</v>
      </c>
      <c r="K260" s="72"/>
      <c r="L260" s="20">
        <v>60</v>
      </c>
      <c r="M260" s="65">
        <f t="shared" si="34"/>
        <v>0</v>
      </c>
      <c r="N260" s="17" t="s">
        <v>1438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>
        <v>20059076</v>
      </c>
      <c r="C261" s="19" t="s">
        <v>1439</v>
      </c>
      <c r="D261" s="10" t="s">
        <v>434</v>
      </c>
      <c r="E261" s="64">
        <f>+'13'!J261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50"/>
        <v>0</v>
      </c>
      <c r="K261" s="72"/>
      <c r="L261" s="20">
        <v>45</v>
      </c>
      <c r="M261" s="65">
        <f t="shared" si="34"/>
        <v>0</v>
      </c>
      <c r="N261" s="17" t="s">
        <v>1438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>
        <v>20060020</v>
      </c>
      <c r="C262" s="19" t="s">
        <v>1440</v>
      </c>
      <c r="D262" s="10" t="s">
        <v>434</v>
      </c>
      <c r="E262" s="64">
        <f>+'13'!J262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50"/>
        <v>0</v>
      </c>
      <c r="K262" s="72"/>
      <c r="L262" s="20">
        <v>35</v>
      </c>
      <c r="M262" s="65">
        <f t="shared" si="34"/>
        <v>0</v>
      </c>
      <c r="N262" s="17" t="s">
        <v>1438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+'13'!J263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50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+'13'!J264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50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+'13'!J265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50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+'13'!J266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50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2"/>
        <v>0</v>
      </c>
      <c r="H267" s="78">
        <v>0</v>
      </c>
      <c r="I267" s="76">
        <v>0</v>
      </c>
      <c r="J267" s="46">
        <f t="shared" si="50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4">E268+F268</f>
        <v>0</v>
      </c>
      <c r="H268" s="78">
        <v>0</v>
      </c>
      <c r="I268" s="76">
        <v>0</v>
      </c>
      <c r="J268" s="46">
        <f t="shared" ref="J268" si="55">+G268-H268-K268-I268</f>
        <v>0</v>
      </c>
      <c r="K268" s="72"/>
      <c r="L268" s="20"/>
      <c r="M268" s="65">
        <f t="shared" ref="M268" si="56">+L268*K268</f>
        <v>0</v>
      </c>
      <c r="N268" s="17" t="s">
        <v>16</v>
      </c>
      <c r="O268" s="18"/>
      <c r="P268" s="23">
        <f t="shared" ref="P268" si="57">SUM(M268-O268)</f>
        <v>0</v>
      </c>
      <c r="Q268" s="90"/>
      <c r="R268" s="43">
        <f t="shared" ref="R268" si="58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931.79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74" t="s">
        <v>212</v>
      </c>
      <c r="L270" s="175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2875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>
        <v>15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750</v>
      </c>
      <c r="O273" s="2">
        <v>150</v>
      </c>
      <c r="P273" s="2">
        <v>200</v>
      </c>
      <c r="Q273" s="88">
        <v>150</v>
      </c>
      <c r="R273" s="2">
        <v>250</v>
      </c>
    </row>
    <row r="274" spans="1:18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18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18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50</v>
      </c>
    </row>
    <row r="277" spans="1:18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2060</v>
      </c>
    </row>
    <row r="278" spans="1:18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2060</v>
      </c>
    </row>
    <row r="279" spans="1:18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18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18" x14ac:dyDescent="0.5">
      <c r="J281" s="2"/>
      <c r="L281" s="2"/>
    </row>
    <row r="282" spans="1:18" ht="25.5" x14ac:dyDescent="0.55000000000000004">
      <c r="J282" s="2"/>
      <c r="L282" s="73" t="s">
        <v>272</v>
      </c>
      <c r="M282" s="2" t="s">
        <v>307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55"/>
  <sheetViews>
    <sheetView zoomScale="70" zoomScaleNormal="70" workbookViewId="0">
      <pane xSplit="10" ySplit="4" topLeftCell="K5" activePane="bottomRight" state="frozen"/>
      <selection activeCell="B263" sqref="B263:N263"/>
      <selection pane="topRight" activeCell="B263" sqref="B263:N263"/>
      <selection pane="bottomLeft" activeCell="B263" sqref="B263:N263"/>
      <selection pane="bottomRight" activeCell="B263" sqref="B263:N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18</v>
      </c>
      <c r="F6" s="71"/>
      <c r="G6" s="46">
        <f t="shared" si="0"/>
        <v>18</v>
      </c>
      <c r="H6" s="78">
        <v>0</v>
      </c>
      <c r="I6" s="76">
        <v>0</v>
      </c>
      <c r="J6" s="46">
        <f t="shared" si="1"/>
        <v>16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2">
        <f t="shared" ref="P6:P80" si="3">SUM(M6-O6)</f>
        <v>200</v>
      </c>
      <c r="Q6" s="122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8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20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/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20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122"/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20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122"/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2"/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20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/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20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/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20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122"/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0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2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1381</v>
      </c>
      <c r="C76" s="19" t="s">
        <v>1380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1369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1383</v>
      </c>
      <c r="C86" s="19" t="s">
        <v>1382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1408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1409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1384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1386</v>
      </c>
      <c r="C90" s="19" t="s">
        <v>1385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1387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1388</v>
      </c>
      <c r="C100" s="19" t="s">
        <v>1364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1389</v>
      </c>
      <c r="C101" s="19" t="s">
        <v>1365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1378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1390</v>
      </c>
      <c r="C103" s="19" t="s">
        <v>1371</v>
      </c>
      <c r="D103" s="10" t="s">
        <v>1372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1391</v>
      </c>
      <c r="C104" s="19" t="s">
        <v>1370</v>
      </c>
      <c r="D104" s="10" t="s">
        <v>1372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1392</v>
      </c>
      <c r="C105" s="19" t="s">
        <v>1373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1393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1395</v>
      </c>
      <c r="C134" s="19" t="s">
        <v>1394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1397</v>
      </c>
      <c r="C135" s="19" t="s">
        <v>1396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1399</v>
      </c>
      <c r="C136" s="19" t="s">
        <v>1398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1400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1404</v>
      </c>
      <c r="C173" s="19" t="s">
        <v>1401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1379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1403</v>
      </c>
      <c r="C176" s="19" t="s">
        <v>1402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7" si="34">+L177*K177</f>
        <v>0</v>
      </c>
      <c r="N177" s="17" t="s">
        <v>16</v>
      </c>
      <c r="O177" s="18"/>
      <c r="P177" s="23">
        <f t="shared" ref="P177:P267" si="35">SUM(M177-O177)</f>
        <v>0</v>
      </c>
      <c r="Q177" s="90"/>
      <c r="R177" s="43">
        <f t="shared" ref="R177:R26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1367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1405</v>
      </c>
      <c r="C187" s="19" t="s">
        <v>1374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1406</v>
      </c>
      <c r="C188" s="19" t="s">
        <v>1375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1407</v>
      </c>
      <c r="C189" s="19" t="s">
        <v>1376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1366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4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02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29</v>
      </c>
      <c r="F205" s="71"/>
      <c r="G205" s="46">
        <f t="shared" si="30"/>
        <v>29</v>
      </c>
      <c r="H205" s="78">
        <v>0</v>
      </c>
      <c r="I205" s="76">
        <v>0</v>
      </c>
      <c r="J205" s="46">
        <f t="shared" si="31"/>
        <v>29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1377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67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66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1410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1412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1413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1414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1415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1416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1417</v>
      </c>
      <c r="D248" s="10" t="s">
        <v>434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1418</v>
      </c>
      <c r="D249" s="10" t="s">
        <v>434</v>
      </c>
      <c r="E249" s="64">
        <f>+'14'!J249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1419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67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+'14'!J251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+'14'!J252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+'14'!J253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+'14'!J254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50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+'14'!J255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+'14'!J256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50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+'14'!J257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50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1114501</v>
      </c>
      <c r="C258" s="19" t="s">
        <v>1437</v>
      </c>
      <c r="D258" s="10" t="s">
        <v>434</v>
      </c>
      <c r="E258" s="64">
        <f>+'14'!J258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50"/>
        <v>0</v>
      </c>
      <c r="K258" s="72"/>
      <c r="L258" s="20">
        <v>60</v>
      </c>
      <c r="M258" s="65">
        <f t="shared" si="34"/>
        <v>0</v>
      </c>
      <c r="N258" s="17" t="s">
        <v>1438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>
        <v>1114502</v>
      </c>
      <c r="C259" s="19" t="s">
        <v>1437</v>
      </c>
      <c r="D259" s="10" t="s">
        <v>434</v>
      </c>
      <c r="E259" s="64">
        <f>+'14'!J259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50"/>
        <v>0</v>
      </c>
      <c r="K259" s="72"/>
      <c r="L259" s="20">
        <v>60</v>
      </c>
      <c r="M259" s="65">
        <f t="shared" si="34"/>
        <v>0</v>
      </c>
      <c r="N259" s="17" t="s">
        <v>1438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>
        <v>1114503</v>
      </c>
      <c r="C260" s="19" t="s">
        <v>1437</v>
      </c>
      <c r="D260" s="10" t="s">
        <v>434</v>
      </c>
      <c r="E260" s="64">
        <f>+'14'!J260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50"/>
        <v>0</v>
      </c>
      <c r="K260" s="72"/>
      <c r="L260" s="20">
        <v>60</v>
      </c>
      <c r="M260" s="65">
        <f t="shared" si="34"/>
        <v>0</v>
      </c>
      <c r="N260" s="17" t="s">
        <v>1438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>
        <v>20059076</v>
      </c>
      <c r="C261" s="19" t="s">
        <v>1439</v>
      </c>
      <c r="D261" s="10" t="s">
        <v>434</v>
      </c>
      <c r="E261" s="64">
        <f>+'14'!J261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50"/>
        <v>0</v>
      </c>
      <c r="K261" s="72"/>
      <c r="L261" s="20">
        <v>45</v>
      </c>
      <c r="M261" s="65">
        <f t="shared" si="34"/>
        <v>0</v>
      </c>
      <c r="N261" s="17" t="s">
        <v>1438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>
        <v>20060020</v>
      </c>
      <c r="C262" s="19" t="s">
        <v>1440</v>
      </c>
      <c r="D262" s="10" t="s">
        <v>434</v>
      </c>
      <c r="E262" s="64">
        <f>+'14'!J262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50"/>
        <v>0</v>
      </c>
      <c r="K262" s="72"/>
      <c r="L262" s="20">
        <v>35</v>
      </c>
      <c r="M262" s="65">
        <f t="shared" si="34"/>
        <v>0</v>
      </c>
      <c r="N262" s="17" t="s">
        <v>1438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>
        <v>20059085</v>
      </c>
      <c r="C263" s="19" t="s">
        <v>1442</v>
      </c>
      <c r="D263" s="10" t="s">
        <v>434</v>
      </c>
      <c r="E263" s="64">
        <f>+'14'!J263</f>
        <v>0</v>
      </c>
      <c r="F263" s="71">
        <v>30</v>
      </c>
      <c r="G263" s="46">
        <f t="shared" si="42"/>
        <v>30</v>
      </c>
      <c r="H263" s="78">
        <v>0</v>
      </c>
      <c r="I263" s="76">
        <v>0</v>
      </c>
      <c r="J263" s="46">
        <f t="shared" si="50"/>
        <v>30</v>
      </c>
      <c r="K263" s="72"/>
      <c r="L263" s="20">
        <v>10</v>
      </c>
      <c r="M263" s="65">
        <f t="shared" si="34"/>
        <v>0</v>
      </c>
      <c r="N263" s="17" t="s">
        <v>1438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+'14'!J264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50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+'14'!J265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50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+'14'!J266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50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0"/>
        <v>0</v>
      </c>
      <c r="H267" s="78">
        <v>0</v>
      </c>
      <c r="I267" s="76">
        <v>0</v>
      </c>
      <c r="J267" s="46">
        <f t="shared" si="50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4">E268+F268</f>
        <v>0</v>
      </c>
      <c r="H268" s="78">
        <v>0</v>
      </c>
      <c r="I268" s="76">
        <v>0</v>
      </c>
      <c r="J268" s="46">
        <f t="shared" ref="J268" si="55">+G268-H268-K268-I268</f>
        <v>0</v>
      </c>
      <c r="K268" s="72"/>
      <c r="L268" s="20"/>
      <c r="M268" s="65">
        <f t="shared" ref="M268" si="56">+L268*K268</f>
        <v>0</v>
      </c>
      <c r="N268" s="17" t="s">
        <v>16</v>
      </c>
      <c r="O268" s="18"/>
      <c r="P268" s="23">
        <f t="shared" ref="P268" si="57">SUM(M268-O268)</f>
        <v>0</v>
      </c>
      <c r="Q268" s="90"/>
      <c r="R268" s="43">
        <f t="shared" ref="R268" si="58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413.59999999999997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74" t="s">
        <v>212</v>
      </c>
      <c r="L270" s="175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1170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>
        <v>15</v>
      </c>
    </row>
    <row r="273" spans="1:15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60</v>
      </c>
      <c r="O273" s="2">
        <v>60</v>
      </c>
    </row>
    <row r="274" spans="1:15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15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15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0</v>
      </c>
    </row>
    <row r="277" spans="1:15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1095</v>
      </c>
    </row>
    <row r="278" spans="1:15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1095</v>
      </c>
    </row>
    <row r="279" spans="1:15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15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15" x14ac:dyDescent="0.5">
      <c r="J281" s="2"/>
      <c r="L281" s="2"/>
    </row>
    <row r="282" spans="1:15" ht="25.5" x14ac:dyDescent="0.55000000000000004">
      <c r="J282" s="2"/>
      <c r="L282" s="73" t="s">
        <v>272</v>
      </c>
      <c r="M282" s="2" t="s">
        <v>307</v>
      </c>
    </row>
    <row r="283" spans="1:15" x14ac:dyDescent="0.5">
      <c r="J283" s="2"/>
      <c r="L283" s="2"/>
    </row>
    <row r="284" spans="1:15" x14ac:dyDescent="0.5">
      <c r="J284" s="2"/>
      <c r="L284" s="2"/>
    </row>
    <row r="285" spans="1:15" x14ac:dyDescent="0.5">
      <c r="J285" s="2"/>
      <c r="L285" s="2"/>
    </row>
    <row r="286" spans="1:15" x14ac:dyDescent="0.5">
      <c r="J286" s="2"/>
      <c r="L286" s="2"/>
    </row>
    <row r="287" spans="1:15" x14ac:dyDescent="0.5">
      <c r="J287" s="2"/>
      <c r="L287" s="2"/>
    </row>
    <row r="288" spans="1:15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56"/>
  <sheetViews>
    <sheetView zoomScale="70" zoomScaleNormal="70" workbookViewId="0">
      <pane xSplit="10" ySplit="4" topLeftCell="K5" activePane="bottomRight" state="frozen"/>
      <selection activeCell="B263" sqref="B263:N263"/>
      <selection pane="topRight" activeCell="B263" sqref="B263:N263"/>
      <selection pane="bottomLeft" activeCell="B263" sqref="B263:N263"/>
      <selection pane="bottomRight" activeCell="B263" sqref="B263:N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13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80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5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2">
        <f t="shared" si="3"/>
        <v>150</v>
      </c>
      <c r="Q18" s="122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20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/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20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122"/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20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122"/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5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2">
        <f t="shared" si="3"/>
        <v>300</v>
      </c>
      <c r="Q22" s="122"/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20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/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20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/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20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122"/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>
        <v>2</v>
      </c>
      <c r="G33" s="46">
        <f t="shared" si="5"/>
        <v>2</v>
      </c>
      <c r="H33" s="78">
        <v>0</v>
      </c>
      <c r="I33" s="76">
        <v>0</v>
      </c>
      <c r="J33" s="46">
        <f t="shared" si="6"/>
        <v>1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2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02">
        <f t="shared" si="3"/>
        <v>150</v>
      </c>
      <c r="Q46" s="122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>SUM(M48-O48)</f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0</v>
      </c>
      <c r="F49" s="71">
        <v>5</v>
      </c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0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02">
        <f>SUM(M53-O53)</f>
        <v>200</v>
      </c>
      <c r="Q53" s="122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2</v>
      </c>
      <c r="F55" s="71"/>
      <c r="G55" s="46">
        <f t="shared" si="5"/>
        <v>2</v>
      </c>
      <c r="H55" s="78">
        <v>2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>
        <v>3</v>
      </c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2</v>
      </c>
      <c r="F68" s="71">
        <v>2</v>
      </c>
      <c r="G68" s="46">
        <f t="shared" si="5"/>
        <v>4</v>
      </c>
      <c r="H68" s="78">
        <v>0</v>
      </c>
      <c r="I68" s="76">
        <v>0</v>
      </c>
      <c r="J68" s="46">
        <f t="shared" si="6"/>
        <v>4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1381</v>
      </c>
      <c r="C76" s="19" t="s">
        <v>1380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1369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1383</v>
      </c>
      <c r="C86" s="19" t="s">
        <v>1382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1408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1409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1384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1386</v>
      </c>
      <c r="C90" s="19" t="s">
        <v>1385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1387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1388</v>
      </c>
      <c r="C100" s="19" t="s">
        <v>1364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1389</v>
      </c>
      <c r="C101" s="19" t="s">
        <v>1365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1378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1390</v>
      </c>
      <c r="C103" s="19" t="s">
        <v>1371</v>
      </c>
      <c r="D103" s="10" t="s">
        <v>1372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1391</v>
      </c>
      <c r="C104" s="19" t="s">
        <v>1370</v>
      </c>
      <c r="D104" s="10" t="s">
        <v>1372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1392</v>
      </c>
      <c r="C105" s="19" t="s">
        <v>1373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9</v>
      </c>
      <c r="F112" s="71">
        <v>10</v>
      </c>
      <c r="G112" s="46">
        <f t="shared" si="23"/>
        <v>19</v>
      </c>
      <c r="H112" s="78">
        <v>0</v>
      </c>
      <c r="I112" s="76">
        <v>0</v>
      </c>
      <c r="J112" s="46">
        <f t="shared" si="24"/>
        <v>19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0</v>
      </c>
      <c r="F113" s="71">
        <v>10</v>
      </c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2</v>
      </c>
      <c r="F115" s="71">
        <v>10</v>
      </c>
      <c r="G115" s="46">
        <f t="shared" si="23"/>
        <v>12</v>
      </c>
      <c r="H115" s="78">
        <v>0</v>
      </c>
      <c r="I115" s="76">
        <v>0</v>
      </c>
      <c r="J115" s="46">
        <f t="shared" si="24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3</v>
      </c>
      <c r="F116" s="71">
        <v>10</v>
      </c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1393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1395</v>
      </c>
      <c r="C134" s="19" t="s">
        <v>1394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1397</v>
      </c>
      <c r="C135" s="19" t="s">
        <v>1396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1399</v>
      </c>
      <c r="C136" s="19" t="s">
        <v>1398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1400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1404</v>
      </c>
      <c r="C173" s="19" t="s">
        <v>1401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1379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1403</v>
      </c>
      <c r="C176" s="19" t="s">
        <v>1402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8" si="34">+L177*K177</f>
        <v>0</v>
      </c>
      <c r="N177" s="17" t="s">
        <v>16</v>
      </c>
      <c r="O177" s="18"/>
      <c r="P177" s="23">
        <f t="shared" ref="P177:P268" si="35">SUM(M177-O177)</f>
        <v>0</v>
      </c>
      <c r="Q177" s="90"/>
      <c r="R177" s="43">
        <f t="shared" ref="R177:R26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1367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1405</v>
      </c>
      <c r="C187" s="19" t="s">
        <v>1374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1406</v>
      </c>
      <c r="C188" s="19" t="s">
        <v>1375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1407</v>
      </c>
      <c r="C189" s="19" t="s">
        <v>1376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1366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4</v>
      </c>
      <c r="F193" s="71">
        <v>10</v>
      </c>
      <c r="G193" s="46">
        <f t="shared" si="30"/>
        <v>14</v>
      </c>
      <c r="H193" s="78">
        <v>0</v>
      </c>
      <c r="I193" s="76">
        <v>0</v>
      </c>
      <c r="J193" s="46">
        <f t="shared" si="31"/>
        <v>14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0</v>
      </c>
      <c r="F194" s="71">
        <v>10</v>
      </c>
      <c r="G194" s="46">
        <f t="shared" si="30"/>
        <v>10</v>
      </c>
      <c r="H194" s="78">
        <v>0</v>
      </c>
      <c r="I194" s="76">
        <v>0</v>
      </c>
      <c r="J194" s="46">
        <f t="shared" si="31"/>
        <v>10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29</v>
      </c>
      <c r="F205" s="71"/>
      <c r="G205" s="46">
        <f t="shared" si="30"/>
        <v>29</v>
      </c>
      <c r="H205" s="78">
        <v>0</v>
      </c>
      <c r="I205" s="76">
        <v>0</v>
      </c>
      <c r="J205" s="46">
        <f t="shared" si="31"/>
        <v>29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1377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>
        <v>3</v>
      </c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68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1410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1412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1413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1414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1415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1416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1417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1418</v>
      </c>
      <c r="D249" s="10" t="s">
        <v>434</v>
      </c>
      <c r="E249" s="64">
        <f>+'15'!J249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1419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68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+'15'!J251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+'15'!J252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+'15'!J253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+'15'!J254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50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+'15'!J255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+'15'!J256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50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+'15'!J257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50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1114501</v>
      </c>
      <c r="C258" s="19" t="s">
        <v>1437</v>
      </c>
      <c r="D258" s="10" t="s">
        <v>434</v>
      </c>
      <c r="E258" s="64">
        <f>+'15'!J258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50"/>
        <v>0</v>
      </c>
      <c r="K258" s="72"/>
      <c r="L258" s="20">
        <v>60</v>
      </c>
      <c r="M258" s="65">
        <f t="shared" si="34"/>
        <v>0</v>
      </c>
      <c r="N258" s="17" t="s">
        <v>1438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>
        <v>1114502</v>
      </c>
      <c r="C259" s="19" t="s">
        <v>1437</v>
      </c>
      <c r="D259" s="10" t="s">
        <v>434</v>
      </c>
      <c r="E259" s="64">
        <f>+'15'!J259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50"/>
        <v>0</v>
      </c>
      <c r="K259" s="72"/>
      <c r="L259" s="20">
        <v>60</v>
      </c>
      <c r="M259" s="65">
        <f t="shared" si="34"/>
        <v>0</v>
      </c>
      <c r="N259" s="17" t="s">
        <v>1438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>
        <v>1114503</v>
      </c>
      <c r="C260" s="19" t="s">
        <v>1437</v>
      </c>
      <c r="D260" s="10" t="s">
        <v>434</v>
      </c>
      <c r="E260" s="64">
        <f>+'15'!J260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50"/>
        <v>0</v>
      </c>
      <c r="K260" s="72"/>
      <c r="L260" s="20">
        <v>60</v>
      </c>
      <c r="M260" s="65">
        <f t="shared" si="34"/>
        <v>0</v>
      </c>
      <c r="N260" s="17" t="s">
        <v>1438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>
        <v>20059076</v>
      </c>
      <c r="C261" s="19" t="s">
        <v>1439</v>
      </c>
      <c r="D261" s="10" t="s">
        <v>434</v>
      </c>
      <c r="E261" s="64">
        <f>+'15'!J261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50"/>
        <v>0</v>
      </c>
      <c r="K261" s="72"/>
      <c r="L261" s="20">
        <v>45</v>
      </c>
      <c r="M261" s="65">
        <f t="shared" si="34"/>
        <v>0</v>
      </c>
      <c r="N261" s="17" t="s">
        <v>1438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>
        <v>20060020</v>
      </c>
      <c r="C262" s="19" t="s">
        <v>1440</v>
      </c>
      <c r="D262" s="10" t="s">
        <v>434</v>
      </c>
      <c r="E262" s="64">
        <f>+'15'!J262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50"/>
        <v>0</v>
      </c>
      <c r="K262" s="72"/>
      <c r="L262" s="20">
        <v>35</v>
      </c>
      <c r="M262" s="65">
        <f t="shared" si="34"/>
        <v>0</v>
      </c>
      <c r="N262" s="17" t="s">
        <v>1438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>
        <v>20059085</v>
      </c>
      <c r="C263" s="19" t="s">
        <v>1442</v>
      </c>
      <c r="D263" s="10" t="s">
        <v>434</v>
      </c>
      <c r="E263" s="64">
        <f>+'15'!J263</f>
        <v>30</v>
      </c>
      <c r="F263" s="71"/>
      <c r="G263" s="46">
        <f t="shared" si="42"/>
        <v>30</v>
      </c>
      <c r="H263" s="78">
        <v>0</v>
      </c>
      <c r="I263" s="76">
        <v>0</v>
      </c>
      <c r="J263" s="46">
        <f t="shared" si="50"/>
        <v>0</v>
      </c>
      <c r="K263" s="72">
        <v>30</v>
      </c>
      <c r="L263" s="20">
        <v>10</v>
      </c>
      <c r="M263" s="65">
        <f t="shared" si="34"/>
        <v>300</v>
      </c>
      <c r="N263" s="17" t="s">
        <v>1438</v>
      </c>
      <c r="O263" s="18"/>
      <c r="P263" s="102">
        <f t="shared" si="35"/>
        <v>300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+'15'!J264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50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+'15'!J265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50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+'15'!J266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50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+'15'!J267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50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>
        <f t="shared" si="42"/>
        <v>0</v>
      </c>
      <c r="H268" s="78">
        <v>0</v>
      </c>
      <c r="I268" s="76">
        <v>0</v>
      </c>
      <c r="J268" s="46">
        <f t="shared" si="50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54">E269+F269</f>
        <v>0</v>
      </c>
      <c r="H269" s="78">
        <v>0</v>
      </c>
      <c r="I269" s="76">
        <v>0</v>
      </c>
      <c r="J269" s="46">
        <f t="shared" ref="J269" si="55">+G269-H269-K269-I269</f>
        <v>0</v>
      </c>
      <c r="K269" s="72"/>
      <c r="L269" s="20"/>
      <c r="M269" s="65">
        <f t="shared" ref="M269" si="56">+L269*K269</f>
        <v>0</v>
      </c>
      <c r="N269" s="17" t="s">
        <v>16</v>
      </c>
      <c r="O269" s="18"/>
      <c r="P269" s="23">
        <f t="shared" ref="P269" si="57">SUM(M269-O269)</f>
        <v>0</v>
      </c>
      <c r="Q269" s="90"/>
      <c r="R269" s="43">
        <f t="shared" ref="R269" si="58">+K269*Q269</f>
        <v>0</v>
      </c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Q270" s="91"/>
      <c r="R270" s="75">
        <f>SUM(R5:R269)</f>
        <v>425.37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74" t="s">
        <v>212</v>
      </c>
      <c r="L271" s="175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95" t="s">
        <v>202</v>
      </c>
      <c r="M272" s="95"/>
      <c r="N272" s="33">
        <f>SUM(M5:M271)</f>
        <v>1810</v>
      </c>
    </row>
    <row r="273" spans="1:17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>
        <v>15</v>
      </c>
    </row>
    <row r="274" spans="1:17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350</v>
      </c>
      <c r="O274" s="2">
        <v>100</v>
      </c>
      <c r="P274" s="2">
        <v>150</v>
      </c>
      <c r="Q274" s="88">
        <v>100</v>
      </c>
    </row>
    <row r="275" spans="1:17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17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/>
    </row>
    <row r="277" spans="1:17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0</v>
      </c>
    </row>
    <row r="278" spans="1:17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1445</v>
      </c>
    </row>
    <row r="279" spans="1:17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1445</v>
      </c>
    </row>
    <row r="280" spans="1:17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17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17" x14ac:dyDescent="0.5">
      <c r="J282" s="2"/>
      <c r="L282" s="2"/>
    </row>
    <row r="283" spans="1:17" ht="25.5" x14ac:dyDescent="0.55000000000000004">
      <c r="J283" s="2"/>
      <c r="L283" s="73" t="s">
        <v>272</v>
      </c>
      <c r="M283" s="2" t="s">
        <v>307</v>
      </c>
    </row>
    <row r="284" spans="1:17" x14ac:dyDescent="0.5">
      <c r="J284" s="2"/>
      <c r="L284" s="2"/>
    </row>
    <row r="285" spans="1:17" x14ac:dyDescent="0.5">
      <c r="J285" s="2"/>
      <c r="L285" s="2"/>
    </row>
    <row r="286" spans="1:17" x14ac:dyDescent="0.5">
      <c r="J286" s="2"/>
      <c r="L286" s="2"/>
    </row>
    <row r="287" spans="1:17" x14ac:dyDescent="0.5">
      <c r="J287" s="2"/>
      <c r="L287" s="2"/>
    </row>
    <row r="288" spans="1:17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6">
    <mergeCell ref="Q3:Q4"/>
    <mergeCell ref="R3:R4"/>
    <mergeCell ref="K271:L27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T356"/>
  <sheetViews>
    <sheetView zoomScale="70" zoomScaleNormal="70" workbookViewId="0">
      <pane xSplit="10" ySplit="4" topLeftCell="K5" activePane="bottomRight" state="frozen"/>
      <selection activeCell="B263" sqref="B263:N263"/>
      <selection pane="topRight" activeCell="B263" sqref="B263:N263"/>
      <selection pane="bottomLeft" activeCell="B263" sqref="B263:N263"/>
      <selection pane="bottomRight" activeCell="B263" sqref="B263:N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13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3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20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/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20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122"/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20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122"/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2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2">
        <f t="shared" si="3"/>
        <v>300</v>
      </c>
      <c r="Q22" s="122"/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20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/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20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/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20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122"/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7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02">
        <f t="shared" si="3"/>
        <v>300</v>
      </c>
      <c r="Q28" s="122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12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1</v>
      </c>
      <c r="K67" s="72">
        <v>2</v>
      </c>
      <c r="L67" s="15">
        <v>70</v>
      </c>
      <c r="M67" s="65">
        <f t="shared" si="2"/>
        <v>140</v>
      </c>
      <c r="N67" s="17" t="s">
        <v>16</v>
      </c>
      <c r="O67" s="18"/>
      <c r="P67" s="102">
        <f t="shared" si="3"/>
        <v>140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4</v>
      </c>
      <c r="F68" s="71"/>
      <c r="G68" s="46">
        <f t="shared" si="5"/>
        <v>4</v>
      </c>
      <c r="H68" s="78">
        <v>0</v>
      </c>
      <c r="I68" s="76">
        <v>0</v>
      </c>
      <c r="J68" s="46">
        <f t="shared" si="6"/>
        <v>2</v>
      </c>
      <c r="K68" s="72">
        <v>2</v>
      </c>
      <c r="L68" s="15">
        <v>80</v>
      </c>
      <c r="M68" s="65">
        <f t="shared" si="2"/>
        <v>160</v>
      </c>
      <c r="N68" s="17" t="s">
        <v>16</v>
      </c>
      <c r="O68" s="18"/>
      <c r="P68" s="102">
        <f t="shared" si="3"/>
        <v>160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1381</v>
      </c>
      <c r="C76" s="19" t="s">
        <v>1380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1369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1383</v>
      </c>
      <c r="C86" s="19" t="s">
        <v>1382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1408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1409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1384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1386</v>
      </c>
      <c r="C90" s="19" t="s">
        <v>1385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1387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1388</v>
      </c>
      <c r="C100" s="19" t="s">
        <v>1364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1389</v>
      </c>
      <c r="C101" s="19" t="s">
        <v>1365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1378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1390</v>
      </c>
      <c r="C103" s="19" t="s">
        <v>1371</v>
      </c>
      <c r="D103" s="10" t="s">
        <v>1372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1391</v>
      </c>
      <c r="C104" s="19" t="s">
        <v>1370</v>
      </c>
      <c r="D104" s="10" t="s">
        <v>1372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1392</v>
      </c>
      <c r="C105" s="19" t="s">
        <v>1373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19</v>
      </c>
      <c r="F112" s="71"/>
      <c r="G112" s="46">
        <f t="shared" si="23"/>
        <v>19</v>
      </c>
      <c r="H112" s="78">
        <v>0</v>
      </c>
      <c r="I112" s="76">
        <v>0</v>
      </c>
      <c r="J112" s="46">
        <f t="shared" si="24"/>
        <v>18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9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2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8</v>
      </c>
      <c r="K115" s="72">
        <v>4</v>
      </c>
      <c r="L115" s="22">
        <v>60</v>
      </c>
      <c r="M115" s="65">
        <f t="shared" si="7"/>
        <v>240</v>
      </c>
      <c r="N115" s="17" t="s">
        <v>16</v>
      </c>
      <c r="O115" s="18"/>
      <c r="P115" s="102">
        <f t="shared" si="8"/>
        <v>240</v>
      </c>
      <c r="Q115" s="90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1393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1395</v>
      </c>
      <c r="C134" s="19" t="s">
        <v>1394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1397</v>
      </c>
      <c r="C135" s="19" t="s">
        <v>1396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1399</v>
      </c>
      <c r="C136" s="19" t="s">
        <v>1398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1400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1404</v>
      </c>
      <c r="C173" s="19" t="s">
        <v>1401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1379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1403</v>
      </c>
      <c r="C176" s="19" t="s">
        <v>1402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8" si="34">+L177*K177</f>
        <v>0</v>
      </c>
      <c r="N177" s="17" t="s">
        <v>16</v>
      </c>
      <c r="O177" s="18"/>
      <c r="P177" s="23">
        <f t="shared" ref="P177:P268" si="35">SUM(M177-O177)</f>
        <v>0</v>
      </c>
      <c r="Q177" s="90"/>
      <c r="R177" s="43">
        <f t="shared" ref="R177:R26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1367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1405</v>
      </c>
      <c r="C187" s="19" t="s">
        <v>1374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1406</v>
      </c>
      <c r="C188" s="19" t="s">
        <v>1375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1407</v>
      </c>
      <c r="C189" s="19" t="s">
        <v>1376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1366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14</v>
      </c>
      <c r="F193" s="71"/>
      <c r="G193" s="46">
        <f t="shared" si="30"/>
        <v>14</v>
      </c>
      <c r="H193" s="78">
        <v>0</v>
      </c>
      <c r="I193" s="76">
        <v>0</v>
      </c>
      <c r="J193" s="46">
        <f t="shared" si="31"/>
        <v>14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29</v>
      </c>
      <c r="F205" s="71"/>
      <c r="G205" s="46">
        <f t="shared" si="30"/>
        <v>29</v>
      </c>
      <c r="H205" s="78">
        <v>0</v>
      </c>
      <c r="I205" s="76">
        <v>0</v>
      </c>
      <c r="J205" s="46">
        <f t="shared" si="31"/>
        <v>28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1377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2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68" si="40">E231+F231</f>
        <v>0</v>
      </c>
      <c r="H231" s="78">
        <v>0</v>
      </c>
      <c r="I231" s="76">
        <v>0</v>
      </c>
      <c r="J231" s="46">
        <f t="shared" ref="J231:J26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67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1410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1412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1413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1414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1415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1416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1417</v>
      </c>
      <c r="D248" s="10" t="s">
        <v>434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1418</v>
      </c>
      <c r="D249" s="10" t="s">
        <v>434</v>
      </c>
      <c r="E249" s="64">
        <f>+'16'!J249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1419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67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+'16'!J251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+'16'!J252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+'16'!J253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ref="M253:M267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+'16'!J254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50"/>
        <v>0</v>
      </c>
      <c r="K254" s="72"/>
      <c r="L254" s="20">
        <v>15</v>
      </c>
      <c r="M254" s="65">
        <f t="shared" si="5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+'16'!J255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5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+'16'!J256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50"/>
        <v>0</v>
      </c>
      <c r="K256" s="72"/>
      <c r="L256" s="20">
        <v>29</v>
      </c>
      <c r="M256" s="65">
        <f t="shared" si="5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+'16'!J257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50"/>
        <v>0</v>
      </c>
      <c r="K257" s="72"/>
      <c r="L257" s="20">
        <v>29</v>
      </c>
      <c r="M257" s="65">
        <f t="shared" si="5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1114501</v>
      </c>
      <c r="C258" s="19" t="s">
        <v>1437</v>
      </c>
      <c r="D258" s="10" t="s">
        <v>434</v>
      </c>
      <c r="E258" s="64">
        <f>+'16'!J258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50"/>
        <v>0</v>
      </c>
      <c r="K258" s="72"/>
      <c r="L258" s="20">
        <v>60</v>
      </c>
      <c r="M258" s="65">
        <f t="shared" si="51"/>
        <v>0</v>
      </c>
      <c r="N258" s="17" t="s">
        <v>1438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>
        <v>1114502</v>
      </c>
      <c r="C259" s="19" t="s">
        <v>1437</v>
      </c>
      <c r="D259" s="10" t="s">
        <v>434</v>
      </c>
      <c r="E259" s="64">
        <f>+'16'!J259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50"/>
        <v>0</v>
      </c>
      <c r="K259" s="72"/>
      <c r="L259" s="20">
        <v>60</v>
      </c>
      <c r="M259" s="65">
        <f t="shared" si="51"/>
        <v>0</v>
      </c>
      <c r="N259" s="17" t="s">
        <v>1438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>
        <v>1114503</v>
      </c>
      <c r="C260" s="19" t="s">
        <v>1437</v>
      </c>
      <c r="D260" s="10" t="s">
        <v>434</v>
      </c>
      <c r="E260" s="64">
        <f>+'16'!J260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50"/>
        <v>0</v>
      </c>
      <c r="K260" s="72"/>
      <c r="L260" s="20">
        <v>60</v>
      </c>
      <c r="M260" s="65">
        <f t="shared" si="51"/>
        <v>0</v>
      </c>
      <c r="N260" s="17" t="s">
        <v>1438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>
        <v>20059076</v>
      </c>
      <c r="C261" s="19" t="s">
        <v>1439</v>
      </c>
      <c r="D261" s="10" t="s">
        <v>434</v>
      </c>
      <c r="E261" s="64">
        <f>+'16'!J261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50"/>
        <v>0</v>
      </c>
      <c r="K261" s="72"/>
      <c r="L261" s="20">
        <v>45</v>
      </c>
      <c r="M261" s="65">
        <f t="shared" si="51"/>
        <v>0</v>
      </c>
      <c r="N261" s="17" t="s">
        <v>1438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>
        <v>20060020</v>
      </c>
      <c r="C262" s="19" t="s">
        <v>1440</v>
      </c>
      <c r="D262" s="10" t="s">
        <v>434</v>
      </c>
      <c r="E262" s="64">
        <f>+'16'!J262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50"/>
        <v>0</v>
      </c>
      <c r="K262" s="72"/>
      <c r="L262" s="20">
        <v>35</v>
      </c>
      <c r="M262" s="65">
        <f t="shared" si="51"/>
        <v>0</v>
      </c>
      <c r="N262" s="17" t="s">
        <v>1438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>
        <v>20059085</v>
      </c>
      <c r="C263" s="19" t="s">
        <v>1442</v>
      </c>
      <c r="D263" s="10" t="s">
        <v>434</v>
      </c>
      <c r="E263" s="64">
        <f>+'16'!J263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50"/>
        <v>0</v>
      </c>
      <c r="K263" s="72"/>
      <c r="L263" s="20">
        <v>10</v>
      </c>
      <c r="M263" s="65">
        <f t="shared" si="51"/>
        <v>0</v>
      </c>
      <c r="N263" s="17" t="s">
        <v>1438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+'16'!J264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50"/>
        <v>0</v>
      </c>
      <c r="K264" s="72"/>
      <c r="L264" s="20"/>
      <c r="M264" s="65">
        <f t="shared" si="51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+'16'!J265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50"/>
        <v>0</v>
      </c>
      <c r="K265" s="72"/>
      <c r="L265" s="20"/>
      <c r="M265" s="65">
        <f t="shared" si="51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+'16'!J266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50"/>
        <v>0</v>
      </c>
      <c r="K266" s="72"/>
      <c r="L266" s="20"/>
      <c r="M266" s="65">
        <f t="shared" si="51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+'16'!J267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50"/>
        <v>0</v>
      </c>
      <c r="K267" s="72"/>
      <c r="L267" s="20"/>
      <c r="M267" s="65">
        <f t="shared" si="51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5.5" x14ac:dyDescent="0.55000000000000004">
      <c r="A268" s="10"/>
      <c r="B268" s="10"/>
      <c r="C268" s="19"/>
      <c r="D268" s="10"/>
      <c r="E268" s="64">
        <f>+'16'!J268</f>
        <v>0</v>
      </c>
      <c r="F268" s="71"/>
      <c r="G268" s="46">
        <f t="shared" si="40"/>
        <v>0</v>
      </c>
      <c r="H268" s="78">
        <v>0</v>
      </c>
      <c r="I268" s="76">
        <v>0</v>
      </c>
      <c r="J268" s="46">
        <f t="shared" si="41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54">E269+F269</f>
        <v>0</v>
      </c>
      <c r="H269" s="78">
        <v>0</v>
      </c>
      <c r="I269" s="76">
        <v>0</v>
      </c>
      <c r="J269" s="46">
        <f t="shared" ref="J269" si="55">+G269-H269-K269-I269</f>
        <v>0</v>
      </c>
      <c r="K269" s="72"/>
      <c r="L269" s="20"/>
      <c r="M269" s="65">
        <f t="shared" ref="M269" si="56">+L269*K269</f>
        <v>0</v>
      </c>
      <c r="N269" s="17" t="s">
        <v>16</v>
      </c>
      <c r="O269" s="18"/>
      <c r="P269" s="23">
        <f t="shared" ref="P269" si="57">SUM(M269-O269)</f>
        <v>0</v>
      </c>
      <c r="Q269" s="90"/>
      <c r="R269" s="43">
        <f t="shared" ref="R269" si="58">+K269*Q269</f>
        <v>0</v>
      </c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Q270" s="91"/>
      <c r="R270" s="75">
        <f>SUM(R5:R269)</f>
        <v>615.39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74" t="s">
        <v>212</v>
      </c>
      <c r="L271" s="175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95" t="s">
        <v>202</v>
      </c>
      <c r="M272" s="95"/>
      <c r="N272" s="33">
        <f>SUM(M5:M271)</f>
        <v>2070</v>
      </c>
    </row>
    <row r="273" spans="1:20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>
        <v>15</v>
      </c>
    </row>
    <row r="274" spans="1:20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595</v>
      </c>
      <c r="O274" s="2">
        <v>50</v>
      </c>
      <c r="P274" s="2">
        <v>55</v>
      </c>
      <c r="Q274" s="88">
        <v>50</v>
      </c>
      <c r="R274" s="2">
        <v>100</v>
      </c>
      <c r="S274" s="2">
        <v>240</v>
      </c>
      <c r="T274" s="2">
        <v>100</v>
      </c>
    </row>
    <row r="275" spans="1:20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20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/>
    </row>
    <row r="277" spans="1:20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0</v>
      </c>
    </row>
    <row r="278" spans="1:20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1460</v>
      </c>
    </row>
    <row r="279" spans="1:20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1460</v>
      </c>
    </row>
    <row r="280" spans="1:20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20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20" x14ac:dyDescent="0.5">
      <c r="J282" s="2"/>
      <c r="L282" s="2"/>
    </row>
    <row r="283" spans="1:20" ht="25.5" x14ac:dyDescent="0.55000000000000004">
      <c r="J283" s="2"/>
      <c r="L283" s="73" t="s">
        <v>272</v>
      </c>
      <c r="M283" s="2" t="s">
        <v>307</v>
      </c>
    </row>
    <row r="284" spans="1:20" x14ac:dyDescent="0.5">
      <c r="J284" s="2"/>
      <c r="L284" s="2"/>
    </row>
    <row r="285" spans="1:20" x14ac:dyDescent="0.5">
      <c r="J285" s="2"/>
      <c r="L285" s="2"/>
    </row>
    <row r="286" spans="1:20" x14ac:dyDescent="0.5">
      <c r="J286" s="2"/>
      <c r="L286" s="2"/>
    </row>
    <row r="287" spans="1:20" x14ac:dyDescent="0.5">
      <c r="J287" s="2"/>
      <c r="L287" s="2"/>
    </row>
    <row r="288" spans="1:20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6">
    <mergeCell ref="Q3:Q4"/>
    <mergeCell ref="R3:R4"/>
    <mergeCell ref="K271:L27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X355"/>
  <sheetViews>
    <sheetView zoomScale="70" zoomScaleNormal="70" workbookViewId="0">
      <pane xSplit="10" ySplit="4" topLeftCell="K5" activePane="bottomRight" state="frozen"/>
      <selection activeCell="B263" sqref="B263:N263"/>
      <selection pane="topRight" activeCell="B263" sqref="B263:N263"/>
      <selection pane="bottomLeft" activeCell="B263" sqref="B263:N263"/>
      <selection pane="bottomRight" activeCell="B263" sqref="B263:N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9</v>
      </c>
      <c r="F5" s="71">
        <v>5</v>
      </c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13</v>
      </c>
      <c r="F6" s="71">
        <v>15</v>
      </c>
      <c r="G6" s="46">
        <f t="shared" si="0"/>
        <v>28</v>
      </c>
      <c r="H6" s="78">
        <v>0</v>
      </c>
      <c r="I6" s="76">
        <v>0</v>
      </c>
      <c r="J6" s="46">
        <f t="shared" si="1"/>
        <v>27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2">
        <f t="shared" ref="P6:P80" si="3">SUM(M6-O6)</f>
        <v>100</v>
      </c>
      <c r="Q6" s="12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8</v>
      </c>
      <c r="F11" s="71">
        <v>10</v>
      </c>
      <c r="G11" s="46">
        <f t="shared" si="0"/>
        <v>18</v>
      </c>
      <c r="H11" s="78">
        <v>0</v>
      </c>
      <c r="I11" s="76">
        <v>0</v>
      </c>
      <c r="J11" s="46">
        <f t="shared" si="1"/>
        <v>17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20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/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20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122"/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20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122"/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2</v>
      </c>
      <c r="F22" s="71"/>
      <c r="G22" s="46">
        <f t="shared" si="0"/>
        <v>2</v>
      </c>
      <c r="H22" s="78">
        <v>0</v>
      </c>
      <c r="I22" s="76">
        <v>0</v>
      </c>
      <c r="J22" s="46">
        <f t="shared" si="1"/>
        <v>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2">
        <f t="shared" si="3"/>
        <v>200</v>
      </c>
      <c r="Q22" s="122"/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20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/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20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/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20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122"/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7</v>
      </c>
      <c r="F28" s="71">
        <v>5</v>
      </c>
      <c r="G28" s="46">
        <f t="shared" si="5"/>
        <v>12</v>
      </c>
      <c r="H28" s="78">
        <v>0</v>
      </c>
      <c r="I28" s="76">
        <v>0</v>
      </c>
      <c r="J28" s="46">
        <f t="shared" si="6"/>
        <v>12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9</v>
      </c>
      <c r="F31" s="71">
        <v>15</v>
      </c>
      <c r="G31" s="46">
        <f t="shared" si="5"/>
        <v>24</v>
      </c>
      <c r="H31" s="78">
        <v>0</v>
      </c>
      <c r="I31" s="76">
        <v>0</v>
      </c>
      <c r="J31" s="46">
        <f t="shared" si="6"/>
        <v>17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02">
        <f t="shared" si="3"/>
        <v>700</v>
      </c>
      <c r="Q31" s="122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1</v>
      </c>
      <c r="F33" s="71">
        <v>3</v>
      </c>
      <c r="G33" s="46">
        <f t="shared" si="5"/>
        <v>4</v>
      </c>
      <c r="H33" s="78">
        <v>0</v>
      </c>
      <c r="I33" s="76">
        <v>0</v>
      </c>
      <c r="J33" s="46">
        <f t="shared" si="6"/>
        <v>2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2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2</v>
      </c>
      <c r="F35" s="71">
        <v>2</v>
      </c>
      <c r="G35" s="46">
        <f t="shared" si="5"/>
        <v>4</v>
      </c>
      <c r="H35" s="78">
        <v>0</v>
      </c>
      <c r="I35" s="76">
        <v>0</v>
      </c>
      <c r="J35" s="46">
        <f t="shared" si="6"/>
        <v>2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0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2</v>
      </c>
      <c r="F46" s="71">
        <v>5</v>
      </c>
      <c r="G46" s="46">
        <f t="shared" si="5"/>
        <v>7</v>
      </c>
      <c r="H46" s="78">
        <v>0</v>
      </c>
      <c r="I46" s="76">
        <v>0</v>
      </c>
      <c r="J46" s="46">
        <f t="shared" si="6"/>
        <v>5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2">
        <f t="shared" si="3"/>
        <v>100</v>
      </c>
      <c r="Q46" s="122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0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02">
        <f t="shared" si="3"/>
        <v>150</v>
      </c>
      <c r="Q47" s="122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2</v>
      </c>
      <c r="F48" s="71">
        <v>10</v>
      </c>
      <c r="G48" s="46">
        <f t="shared" si="5"/>
        <v>12</v>
      </c>
      <c r="H48" s="78">
        <v>0</v>
      </c>
      <c r="I48" s="76">
        <v>0</v>
      </c>
      <c r="J48" s="46">
        <f t="shared" si="6"/>
        <v>9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2">
        <f>SUM(M48-O48)</f>
        <v>150</v>
      </c>
      <c r="Q48" s="122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0</v>
      </c>
      <c r="F50" s="71">
        <v>5</v>
      </c>
      <c r="G50" s="46">
        <f t="shared" si="5"/>
        <v>5</v>
      </c>
      <c r="H50" s="78">
        <v>0</v>
      </c>
      <c r="I50" s="76">
        <v>0</v>
      </c>
      <c r="J50" s="46">
        <f t="shared" si="6"/>
        <v>3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2">
        <f t="shared" si="3"/>
        <v>100</v>
      </c>
      <c r="Q50" s="122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0</v>
      </c>
      <c r="F53" s="71">
        <v>10</v>
      </c>
      <c r="G53" s="46">
        <f t="shared" si="5"/>
        <v>10</v>
      </c>
      <c r="H53" s="78">
        <v>0</v>
      </c>
      <c r="I53" s="76">
        <v>0</v>
      </c>
      <c r="J53" s="46">
        <f t="shared" si="6"/>
        <v>6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02">
        <f>SUM(M53-O53)</f>
        <v>200</v>
      </c>
      <c r="Q53" s="122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2</v>
      </c>
      <c r="F74" s="71">
        <v>2</v>
      </c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1381</v>
      </c>
      <c r="C76" s="19" t="s">
        <v>1380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1369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1383</v>
      </c>
      <c r="C86" s="19" t="s">
        <v>1382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1408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1409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1384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1386</v>
      </c>
      <c r="C90" s="19" t="s">
        <v>1385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1387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1388</v>
      </c>
      <c r="C100" s="19" t="s">
        <v>1364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1389</v>
      </c>
      <c r="C101" s="19" t="s">
        <v>1365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1378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1390</v>
      </c>
      <c r="C103" s="19" t="s">
        <v>1371</v>
      </c>
      <c r="D103" s="10" t="s">
        <v>1372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1391</v>
      </c>
      <c r="C104" s="19" t="s">
        <v>1370</v>
      </c>
      <c r="D104" s="10" t="s">
        <v>1372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1392</v>
      </c>
      <c r="C105" s="19" t="s">
        <v>1373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18</v>
      </c>
      <c r="F112" s="71"/>
      <c r="G112" s="46">
        <f t="shared" si="23"/>
        <v>18</v>
      </c>
      <c r="H112" s="78">
        <v>0</v>
      </c>
      <c r="I112" s="76">
        <v>0</v>
      </c>
      <c r="J112" s="46">
        <f t="shared" si="24"/>
        <v>16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>SUM(M112-O112)</f>
        <v>200</v>
      </c>
      <c r="Q112" s="122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8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2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7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10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02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1393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1395</v>
      </c>
      <c r="C134" s="19" t="s">
        <v>1394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1397</v>
      </c>
      <c r="C135" s="19" t="s">
        <v>1396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1399</v>
      </c>
      <c r="C136" s="19" t="s">
        <v>1398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1400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1404</v>
      </c>
      <c r="C173" s="19" t="s">
        <v>1401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1379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1403</v>
      </c>
      <c r="C176" s="19" t="s">
        <v>1402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7" si="34">+L177*K177</f>
        <v>0</v>
      </c>
      <c r="N177" s="17" t="s">
        <v>16</v>
      </c>
      <c r="O177" s="18"/>
      <c r="P177" s="23">
        <f t="shared" ref="P177:P267" si="35">SUM(M177-O177)</f>
        <v>0</v>
      </c>
      <c r="Q177" s="90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1367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1405</v>
      </c>
      <c r="C187" s="19" t="s">
        <v>1374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1406</v>
      </c>
      <c r="C188" s="19" t="s">
        <v>1375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1407</v>
      </c>
      <c r="C189" s="19" t="s">
        <v>1376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1366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14</v>
      </c>
      <c r="F193" s="71"/>
      <c r="G193" s="46">
        <f t="shared" si="30"/>
        <v>14</v>
      </c>
      <c r="H193" s="78">
        <v>0</v>
      </c>
      <c r="I193" s="76">
        <v>0</v>
      </c>
      <c r="J193" s="46">
        <f t="shared" si="31"/>
        <v>13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6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28</v>
      </c>
      <c r="F205" s="71"/>
      <c r="G205" s="46">
        <f t="shared" si="30"/>
        <v>28</v>
      </c>
      <c r="H205" s="78">
        <v>0</v>
      </c>
      <c r="I205" s="76">
        <v>0</v>
      </c>
      <c r="J205" s="46">
        <f t="shared" si="31"/>
        <v>28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1377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67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67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1410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1412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1413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1414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1415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1416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1417</v>
      </c>
      <c r="D248" s="10" t="s">
        <v>434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1418</v>
      </c>
      <c r="D249" s="10" t="s">
        <v>434</v>
      </c>
      <c r="E249" s="64">
        <f>+'17'!J249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1419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66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+'17'!J251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+'17'!J252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+'17'!J253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:R267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+'17'!J254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50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53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+'17'!J255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53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+'17'!J256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50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53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+'17'!J257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50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53"/>
        <v>0</v>
      </c>
    </row>
    <row r="258" spans="1:19" ht="25.5" x14ac:dyDescent="0.55000000000000004">
      <c r="A258" s="10"/>
      <c r="B258" s="10">
        <v>1114501</v>
      </c>
      <c r="C258" s="19" t="s">
        <v>1437</v>
      </c>
      <c r="D258" s="10" t="s">
        <v>434</v>
      </c>
      <c r="E258" s="64">
        <f>+'17'!J258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50"/>
        <v>0</v>
      </c>
      <c r="K258" s="72"/>
      <c r="L258" s="20">
        <v>60</v>
      </c>
      <c r="M258" s="65">
        <f t="shared" si="34"/>
        <v>0</v>
      </c>
      <c r="N258" s="17" t="s">
        <v>1438</v>
      </c>
      <c r="O258" s="18"/>
      <c r="P258" s="23">
        <f t="shared" si="35"/>
        <v>0</v>
      </c>
      <c r="Q258" s="90"/>
      <c r="R258" s="43">
        <f t="shared" si="53"/>
        <v>0</v>
      </c>
    </row>
    <row r="259" spans="1:19" ht="25.5" x14ac:dyDescent="0.55000000000000004">
      <c r="A259" s="10"/>
      <c r="B259" s="10">
        <v>1114502</v>
      </c>
      <c r="C259" s="19" t="s">
        <v>1437</v>
      </c>
      <c r="D259" s="10" t="s">
        <v>434</v>
      </c>
      <c r="E259" s="64">
        <f>+'17'!J259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50"/>
        <v>0</v>
      </c>
      <c r="K259" s="72"/>
      <c r="L259" s="20">
        <v>60</v>
      </c>
      <c r="M259" s="65">
        <f t="shared" si="34"/>
        <v>0</v>
      </c>
      <c r="N259" s="17" t="s">
        <v>1438</v>
      </c>
      <c r="O259" s="18"/>
      <c r="P259" s="23">
        <f t="shared" si="35"/>
        <v>0</v>
      </c>
      <c r="Q259" s="90"/>
      <c r="R259" s="43">
        <f t="shared" si="53"/>
        <v>0</v>
      </c>
    </row>
    <row r="260" spans="1:19" ht="25.5" x14ac:dyDescent="0.55000000000000004">
      <c r="A260" s="10"/>
      <c r="B260" s="10">
        <v>1114503</v>
      </c>
      <c r="C260" s="19" t="s">
        <v>1437</v>
      </c>
      <c r="D260" s="10" t="s">
        <v>434</v>
      </c>
      <c r="E260" s="64">
        <f>+'17'!J260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50"/>
        <v>0</v>
      </c>
      <c r="K260" s="72"/>
      <c r="L260" s="20">
        <v>60</v>
      </c>
      <c r="M260" s="65">
        <f t="shared" si="34"/>
        <v>0</v>
      </c>
      <c r="N260" s="17" t="s">
        <v>1438</v>
      </c>
      <c r="O260" s="18"/>
      <c r="P260" s="23">
        <f t="shared" si="35"/>
        <v>0</v>
      </c>
      <c r="Q260" s="90"/>
      <c r="R260" s="43">
        <f t="shared" si="53"/>
        <v>0</v>
      </c>
    </row>
    <row r="261" spans="1:19" ht="25.5" x14ac:dyDescent="0.55000000000000004">
      <c r="A261" s="10"/>
      <c r="B261" s="10">
        <v>20059076</v>
      </c>
      <c r="C261" s="19" t="s">
        <v>1439</v>
      </c>
      <c r="D261" s="10" t="s">
        <v>434</v>
      </c>
      <c r="E261" s="64">
        <f>+'17'!J261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50"/>
        <v>0</v>
      </c>
      <c r="K261" s="72"/>
      <c r="L261" s="20">
        <v>45</v>
      </c>
      <c r="M261" s="65">
        <f t="shared" si="34"/>
        <v>0</v>
      </c>
      <c r="N261" s="17" t="s">
        <v>1438</v>
      </c>
      <c r="O261" s="18"/>
      <c r="P261" s="23">
        <f t="shared" si="35"/>
        <v>0</v>
      </c>
      <c r="Q261" s="90"/>
      <c r="R261" s="43">
        <f t="shared" si="53"/>
        <v>0</v>
      </c>
    </row>
    <row r="262" spans="1:19" ht="25.5" x14ac:dyDescent="0.55000000000000004">
      <c r="A262" s="10"/>
      <c r="B262" s="10">
        <v>20060020</v>
      </c>
      <c r="C262" s="19" t="s">
        <v>1440</v>
      </c>
      <c r="D262" s="10" t="s">
        <v>434</v>
      </c>
      <c r="E262" s="64">
        <f>+'17'!J262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50"/>
        <v>0</v>
      </c>
      <c r="K262" s="72"/>
      <c r="L262" s="20">
        <v>35</v>
      </c>
      <c r="M262" s="65">
        <f t="shared" si="34"/>
        <v>0</v>
      </c>
      <c r="N262" s="17" t="s">
        <v>1438</v>
      </c>
      <c r="O262" s="18"/>
      <c r="P262" s="23">
        <f t="shared" si="35"/>
        <v>0</v>
      </c>
      <c r="Q262" s="90"/>
      <c r="R262" s="43">
        <f t="shared" si="53"/>
        <v>0</v>
      </c>
    </row>
    <row r="263" spans="1:19" ht="25.5" x14ac:dyDescent="0.55000000000000004">
      <c r="A263" s="10"/>
      <c r="B263" s="10">
        <v>20059085</v>
      </c>
      <c r="C263" s="19" t="s">
        <v>1442</v>
      </c>
      <c r="D263" s="10" t="s">
        <v>434</v>
      </c>
      <c r="E263" s="64">
        <f>+'17'!J263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50"/>
        <v>0</v>
      </c>
      <c r="K263" s="72"/>
      <c r="L263" s="20">
        <v>10</v>
      </c>
      <c r="M263" s="65">
        <f t="shared" si="34"/>
        <v>0</v>
      </c>
      <c r="N263" s="17" t="s">
        <v>1438</v>
      </c>
      <c r="O263" s="18"/>
      <c r="P263" s="23">
        <f t="shared" si="35"/>
        <v>0</v>
      </c>
      <c r="Q263" s="90"/>
      <c r="R263" s="43">
        <f t="shared" si="53"/>
        <v>0</v>
      </c>
    </row>
    <row r="264" spans="1:19" ht="25.5" x14ac:dyDescent="0.55000000000000004">
      <c r="A264" s="10"/>
      <c r="B264" s="10"/>
      <c r="C264" s="19"/>
      <c r="D264" s="10"/>
      <c r="E264" s="64">
        <f>+'17'!J264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50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53"/>
        <v>0</v>
      </c>
    </row>
    <row r="265" spans="1:19" ht="25.5" x14ac:dyDescent="0.55000000000000004">
      <c r="A265" s="10"/>
      <c r="B265" s="10"/>
      <c r="C265" s="19"/>
      <c r="D265" s="10"/>
      <c r="E265" s="64">
        <f>+'17'!J265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50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53"/>
        <v>0</v>
      </c>
    </row>
    <row r="266" spans="1:19" ht="25.5" x14ac:dyDescent="0.55000000000000004">
      <c r="A266" s="10"/>
      <c r="B266" s="10"/>
      <c r="C266" s="19"/>
      <c r="D266" s="10"/>
      <c r="E266" s="64">
        <f>+'17'!J266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50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53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2"/>
        <v>0</v>
      </c>
      <c r="H267" s="78">
        <v>0</v>
      </c>
      <c r="I267" s="76">
        <v>0</v>
      </c>
      <c r="J267" s="46">
        <f t="shared" si="41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53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4">E268+F268</f>
        <v>0</v>
      </c>
      <c r="H268" s="78">
        <v>0</v>
      </c>
      <c r="I268" s="76">
        <v>0</v>
      </c>
      <c r="J268" s="46">
        <f t="shared" ref="J268" si="55">+G268-H268-K268-I268</f>
        <v>0</v>
      </c>
      <c r="K268" s="72"/>
      <c r="L268" s="20"/>
      <c r="M268" s="65">
        <f t="shared" ref="M268" si="56">+L268*K268</f>
        <v>0</v>
      </c>
      <c r="N268" s="17" t="s">
        <v>16</v>
      </c>
      <c r="O268" s="18"/>
      <c r="P268" s="23">
        <f t="shared" ref="P268" si="57">SUM(M268-O268)</f>
        <v>0</v>
      </c>
      <c r="Q268" s="90"/>
      <c r="R268" s="43">
        <f t="shared" ref="R268" si="58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1157.1199999999999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74" t="s">
        <v>212</v>
      </c>
      <c r="L270" s="175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3405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>
        <v>15</v>
      </c>
    </row>
    <row r="273" spans="1:24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1455</v>
      </c>
      <c r="O273" s="2">
        <v>150</v>
      </c>
      <c r="P273" s="2">
        <v>100</v>
      </c>
      <c r="Q273" s="88">
        <v>230</v>
      </c>
      <c r="R273" s="2">
        <v>100</v>
      </c>
      <c r="S273" s="2">
        <v>60</v>
      </c>
      <c r="T273" s="2">
        <v>120</v>
      </c>
      <c r="U273" s="2">
        <v>310</v>
      </c>
      <c r="V273" s="2">
        <v>155</v>
      </c>
      <c r="W273" s="2">
        <v>100</v>
      </c>
      <c r="X273" s="2">
        <v>130</v>
      </c>
    </row>
    <row r="274" spans="1:24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24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24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0</v>
      </c>
    </row>
    <row r="277" spans="1:24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1935</v>
      </c>
    </row>
    <row r="278" spans="1:24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1935</v>
      </c>
    </row>
    <row r="279" spans="1:24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24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24" x14ac:dyDescent="0.5">
      <c r="J281" s="2"/>
      <c r="L281" s="2"/>
    </row>
    <row r="282" spans="1:24" ht="25.5" x14ac:dyDescent="0.55000000000000004">
      <c r="J282" s="2"/>
      <c r="L282" s="73" t="s">
        <v>272</v>
      </c>
      <c r="M282" s="2" t="s">
        <v>307</v>
      </c>
    </row>
    <row r="283" spans="1:24" x14ac:dyDescent="0.5">
      <c r="J283" s="2"/>
      <c r="L283" s="2"/>
    </row>
    <row r="284" spans="1:24" x14ac:dyDescent="0.5">
      <c r="J284" s="2"/>
      <c r="L284" s="2"/>
    </row>
    <row r="285" spans="1:24" x14ac:dyDescent="0.5">
      <c r="J285" s="2"/>
      <c r="L285" s="2"/>
    </row>
    <row r="286" spans="1:24" x14ac:dyDescent="0.5">
      <c r="J286" s="2"/>
      <c r="L286" s="2"/>
    </row>
    <row r="287" spans="1:24" x14ac:dyDescent="0.5">
      <c r="J287" s="2"/>
      <c r="L287" s="2"/>
    </row>
    <row r="288" spans="1:2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U356"/>
  <sheetViews>
    <sheetView zoomScale="70" zoomScaleNormal="70" workbookViewId="0">
      <pane xSplit="10" ySplit="4" topLeftCell="L110" activePane="bottomRight" state="frozen"/>
      <selection activeCell="B263" sqref="B263:N263"/>
      <selection pane="topRight" activeCell="B263" sqref="B263:N263"/>
      <selection pane="bottomLeft" activeCell="B263" sqref="B263:N263"/>
      <selection pane="bottomRight" activeCell="B263" sqref="B263:N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68" si="1">+G5-H5-K5-I5</f>
        <v>10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50</v>
      </c>
      <c r="P5" s="102">
        <f>SUM(M5-O5)</f>
        <v>100</v>
      </c>
      <c r="Q5" s="122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27</v>
      </c>
      <c r="F6" s="71"/>
      <c r="G6" s="46">
        <f t="shared" si="0"/>
        <v>27</v>
      </c>
      <c r="H6" s="78">
        <v>0</v>
      </c>
      <c r="I6" s="76">
        <v>0</v>
      </c>
      <c r="J6" s="46">
        <f t="shared" si="1"/>
        <v>21</v>
      </c>
      <c r="K6" s="72">
        <v>6</v>
      </c>
      <c r="L6" s="15">
        <v>100</v>
      </c>
      <c r="M6" s="65">
        <f t="shared" ref="M6:M69" si="2">+L6*K6</f>
        <v>600</v>
      </c>
      <c r="N6" s="17" t="s">
        <v>16</v>
      </c>
      <c r="O6" s="18"/>
      <c r="P6" s="102">
        <f t="shared" ref="P6:P80" si="3">SUM(M6-O6)</f>
        <v>600</v>
      </c>
      <c r="Q6" s="122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17</v>
      </c>
      <c r="F11" s="71"/>
      <c r="G11" s="46">
        <f t="shared" si="0"/>
        <v>17</v>
      </c>
      <c r="H11" s="78">
        <v>0</v>
      </c>
      <c r="I11" s="76">
        <v>0</v>
      </c>
      <c r="J11" s="46">
        <f t="shared" si="1"/>
        <v>16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50</v>
      </c>
      <c r="P11" s="23">
        <f t="shared" si="3"/>
        <v>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50</v>
      </c>
      <c r="P18" s="23">
        <f t="shared" si="3"/>
        <v>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20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/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2</v>
      </c>
      <c r="F20" s="71">
        <v>2</v>
      </c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20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122"/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20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122"/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0</v>
      </c>
      <c r="F22" s="71">
        <v>5</v>
      </c>
      <c r="G22" s="46">
        <f t="shared" si="0"/>
        <v>5</v>
      </c>
      <c r="H22" s="78">
        <v>0</v>
      </c>
      <c r="I22" s="76">
        <v>0</v>
      </c>
      <c r="J22" s="46">
        <f t="shared" si="1"/>
        <v>0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02">
        <f t="shared" si="3"/>
        <v>500</v>
      </c>
      <c r="Q22" s="122"/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20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/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20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/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20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122"/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1"/>
        <v>4</v>
      </c>
      <c r="K28" s="72">
        <v>8</v>
      </c>
      <c r="L28" s="15">
        <v>100</v>
      </c>
      <c r="M28" s="65">
        <f t="shared" si="2"/>
        <v>800</v>
      </c>
      <c r="N28" s="17" t="s">
        <v>16</v>
      </c>
      <c r="O28" s="18"/>
      <c r="P28" s="102">
        <f t="shared" si="3"/>
        <v>800</v>
      </c>
      <c r="Q28" s="122">
        <v>30.86</v>
      </c>
      <c r="R28" s="43">
        <f t="shared" si="4"/>
        <v>246.88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1"/>
        <v>12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02">
        <f t="shared" si="3"/>
        <v>500</v>
      </c>
      <c r="Q31" s="122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0</v>
      </c>
      <c r="F32" s="71">
        <v>1</v>
      </c>
      <c r="G32" s="46">
        <f t="shared" si="5"/>
        <v>1</v>
      </c>
      <c r="H32" s="78">
        <v>0</v>
      </c>
      <c r="I32" s="76">
        <v>0</v>
      </c>
      <c r="J32" s="46">
        <f t="shared" si="1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1"/>
        <v>0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2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1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1"/>
        <v>3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2">
        <f t="shared" si="3"/>
        <v>100</v>
      </c>
      <c r="Q46" s="122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1"/>
        <v>5</v>
      </c>
      <c r="K48" s="72">
        <v>4</v>
      </c>
      <c r="L48" s="20">
        <v>50</v>
      </c>
      <c r="M48" s="65">
        <f t="shared" si="2"/>
        <v>200</v>
      </c>
      <c r="N48" s="17" t="s">
        <v>16</v>
      </c>
      <c r="O48" s="18"/>
      <c r="P48" s="102">
        <f>SUM(M48-O48)</f>
        <v>200</v>
      </c>
      <c r="Q48" s="122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1"/>
        <v>3</v>
      </c>
      <c r="K49" s="72">
        <v>2</v>
      </c>
      <c r="L49" s="20">
        <v>50</v>
      </c>
      <c r="M49" s="65">
        <f t="shared" si="2"/>
        <v>100</v>
      </c>
      <c r="N49" s="17" t="s">
        <v>16</v>
      </c>
      <c r="O49" s="18"/>
      <c r="P49" s="102">
        <f>SUM(M49-O49)</f>
        <v>100</v>
      </c>
      <c r="Q49" s="122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1"/>
        <v>1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2">
        <f t="shared" si="3"/>
        <v>100</v>
      </c>
      <c r="Q50" s="122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1"/>
        <v>4</v>
      </c>
      <c r="K53" s="72">
        <v>2</v>
      </c>
      <c r="L53" s="20">
        <v>50</v>
      </c>
      <c r="M53" s="65">
        <f t="shared" si="2"/>
        <v>100</v>
      </c>
      <c r="N53" s="17" t="s">
        <v>16</v>
      </c>
      <c r="O53" s="18"/>
      <c r="P53" s="102">
        <f>SUM(M53-O53)</f>
        <v>100</v>
      </c>
      <c r="Q53" s="12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1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1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1381</v>
      </c>
      <c r="C76" s="19" t="s">
        <v>1380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7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1369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1383</v>
      </c>
      <c r="C86" s="19" t="s">
        <v>1382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1408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1409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1384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1386</v>
      </c>
      <c r="C90" s="19" t="s">
        <v>1385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1387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8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9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7" t="s">
        <v>1388</v>
      </c>
      <c r="C100" s="19" t="s">
        <v>1364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9"/>
      <c r="R100" s="43">
        <f t="shared" si="20"/>
        <v>0</v>
      </c>
    </row>
    <row r="101" spans="1:18" ht="25.5" x14ac:dyDescent="0.55000000000000004">
      <c r="A101" s="10">
        <v>97</v>
      </c>
      <c r="B101" s="117" t="s">
        <v>1389</v>
      </c>
      <c r="C101" s="19" t="s">
        <v>1365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9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1378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9"/>
      <c r="R102" s="43">
        <f t="shared" si="20"/>
        <v>0</v>
      </c>
    </row>
    <row r="103" spans="1:18" ht="22.9" customHeight="1" x14ac:dyDescent="0.55000000000000004">
      <c r="A103" s="10">
        <v>99</v>
      </c>
      <c r="B103" s="117" t="s">
        <v>1390</v>
      </c>
      <c r="C103" s="19" t="s">
        <v>1371</v>
      </c>
      <c r="D103" s="10" t="s">
        <v>1372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7" t="s">
        <v>1391</v>
      </c>
      <c r="C104" s="19" t="s">
        <v>1370</v>
      </c>
      <c r="D104" s="10" t="s">
        <v>1372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7" t="s">
        <v>1392</v>
      </c>
      <c r="C105" s="19" t="s">
        <v>1373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16</v>
      </c>
      <c r="F112" s="71"/>
      <c r="G112" s="46">
        <f t="shared" si="18"/>
        <v>16</v>
      </c>
      <c r="H112" s="78">
        <v>0</v>
      </c>
      <c r="I112" s="76">
        <v>0</v>
      </c>
      <c r="J112" s="46">
        <f t="shared" si="6"/>
        <v>13</v>
      </c>
      <c r="K112" s="72">
        <v>3</v>
      </c>
      <c r="L112" s="20">
        <v>100</v>
      </c>
      <c r="M112" s="65">
        <f t="shared" si="7"/>
        <v>300</v>
      </c>
      <c r="N112" s="17" t="s">
        <v>16</v>
      </c>
      <c r="O112" s="18"/>
      <c r="P112" s="102">
        <f>SUM(M112-O112)</f>
        <v>300</v>
      </c>
      <c r="Q112" s="122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8</v>
      </c>
      <c r="F113" s="71"/>
      <c r="G113" s="46">
        <f t="shared" si="18"/>
        <v>8</v>
      </c>
      <c r="H113" s="78">
        <v>0</v>
      </c>
      <c r="I113" s="76">
        <v>0</v>
      </c>
      <c r="J113" s="46">
        <f t="shared" si="6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7</v>
      </c>
      <c r="F115" s="71"/>
      <c r="G115" s="46">
        <f t="shared" si="18"/>
        <v>7</v>
      </c>
      <c r="H115" s="78">
        <v>0</v>
      </c>
      <c r="I115" s="76">
        <v>0</v>
      </c>
      <c r="J115" s="46">
        <f t="shared" si="6"/>
        <v>3</v>
      </c>
      <c r="K115" s="72">
        <v>4</v>
      </c>
      <c r="L115" s="22">
        <v>60</v>
      </c>
      <c r="M115" s="65">
        <f t="shared" si="7"/>
        <v>240</v>
      </c>
      <c r="N115" s="17" t="s">
        <v>16</v>
      </c>
      <c r="O115" s="18"/>
      <c r="P115" s="102">
        <f t="shared" si="8"/>
        <v>240</v>
      </c>
      <c r="Q115" s="90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10</v>
      </c>
      <c r="F116" s="71"/>
      <c r="G116" s="46">
        <f t="shared" si="18"/>
        <v>10</v>
      </c>
      <c r="H116" s="78">
        <v>0</v>
      </c>
      <c r="I116" s="76">
        <v>0</v>
      </c>
      <c r="J116" s="46">
        <f t="shared" si="6"/>
        <v>6</v>
      </c>
      <c r="K116" s="72">
        <v>4</v>
      </c>
      <c r="L116" s="22">
        <v>100</v>
      </c>
      <c r="M116" s="65">
        <f t="shared" si="7"/>
        <v>400</v>
      </c>
      <c r="N116" s="17" t="s">
        <v>16</v>
      </c>
      <c r="O116" s="18"/>
      <c r="P116" s="102">
        <f t="shared" si="8"/>
        <v>400</v>
      </c>
      <c r="Q116" s="90">
        <v>13.03</v>
      </c>
      <c r="R116" s="43">
        <f t="shared" si="9"/>
        <v>52.12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18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1393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18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8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0</v>
      </c>
      <c r="F131" s="71"/>
      <c r="G131" s="46">
        <f t="shared" si="18"/>
        <v>0</v>
      </c>
      <c r="H131" s="78">
        <v>0</v>
      </c>
      <c r="I131" s="76">
        <v>0</v>
      </c>
      <c r="J131" s="46">
        <f t="shared" si="6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18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0</v>
      </c>
      <c r="F133" s="71"/>
      <c r="G133" s="46">
        <f t="shared" si="18"/>
        <v>0</v>
      </c>
      <c r="H133" s="78">
        <v>0</v>
      </c>
      <c r="I133" s="76">
        <v>0</v>
      </c>
      <c r="J133" s="46">
        <f t="shared" ref="J133:J196" si="22">+G133-H133-K133-I133</f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1395</v>
      </c>
      <c r="C134" s="19" t="s">
        <v>1394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1397</v>
      </c>
      <c r="C135" s="19" t="s">
        <v>1396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1399</v>
      </c>
      <c r="C136" s="19" t="s">
        <v>1398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1400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1404</v>
      </c>
      <c r="C173" s="19" t="s">
        <v>1401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1379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0</v>
      </c>
      <c r="F175" s="71"/>
      <c r="G175" s="46">
        <f t="shared" si="24"/>
        <v>0</v>
      </c>
      <c r="H175" s="78">
        <v>0</v>
      </c>
      <c r="I175" s="76">
        <v>0</v>
      </c>
      <c r="J175" s="46">
        <f t="shared" si="22"/>
        <v>0</v>
      </c>
      <c r="K175" s="72"/>
      <c r="L175" s="15">
        <v>50</v>
      </c>
      <c r="M175" s="65">
        <f t="shared" si="23"/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1403</v>
      </c>
      <c r="C176" s="19" t="s">
        <v>1402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68" si="26">SUM(M177-O177)</f>
        <v>0</v>
      </c>
      <c r="Q177" s="90"/>
      <c r="R177" s="43">
        <f t="shared" ref="R177:R268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4"/>
        <v>0</v>
      </c>
      <c r="H178" s="78">
        <v>0</v>
      </c>
      <c r="I178" s="76">
        <v>0</v>
      </c>
      <c r="J178" s="46">
        <f t="shared" si="22"/>
        <v>0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0</v>
      </c>
      <c r="F180" s="71"/>
      <c r="G180" s="46">
        <f t="shared" si="24"/>
        <v>0</v>
      </c>
      <c r="H180" s="78">
        <v>0</v>
      </c>
      <c r="I180" s="76">
        <v>0</v>
      </c>
      <c r="J180" s="46">
        <f t="shared" si="22"/>
        <v>0</v>
      </c>
      <c r="K180" s="72"/>
      <c r="L180" s="20">
        <v>35</v>
      </c>
      <c r="M180" s="65">
        <f t="shared" si="23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0</v>
      </c>
      <c r="F185" s="71"/>
      <c r="G185" s="46">
        <f t="shared" si="24"/>
        <v>0</v>
      </c>
      <c r="H185" s="78">
        <v>0</v>
      </c>
      <c r="I185" s="76">
        <v>0</v>
      </c>
      <c r="J185" s="46">
        <f t="shared" si="22"/>
        <v>0</v>
      </c>
      <c r="K185" s="72"/>
      <c r="L185" s="20">
        <v>80</v>
      </c>
      <c r="M185" s="65">
        <f t="shared" si="23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1367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7" t="s">
        <v>1405</v>
      </c>
      <c r="C187" s="19" t="s">
        <v>1374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1406</v>
      </c>
      <c r="C188" s="19" t="s">
        <v>1375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1407</v>
      </c>
      <c r="C189" s="19" t="s">
        <v>1376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1366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13</v>
      </c>
      <c r="F193" s="71"/>
      <c r="G193" s="46">
        <f t="shared" si="24"/>
        <v>13</v>
      </c>
      <c r="H193" s="78">
        <v>0</v>
      </c>
      <c r="I193" s="76">
        <v>0</v>
      </c>
      <c r="J193" s="46">
        <f t="shared" si="22"/>
        <v>11</v>
      </c>
      <c r="K193" s="72">
        <v>2</v>
      </c>
      <c r="L193" s="20">
        <v>60</v>
      </c>
      <c r="M193" s="65">
        <f t="shared" si="23"/>
        <v>120</v>
      </c>
      <c r="N193" s="17" t="s">
        <v>16</v>
      </c>
      <c r="O193" s="18"/>
      <c r="P193" s="102">
        <f t="shared" si="26"/>
        <v>120</v>
      </c>
      <c r="Q193" s="90">
        <v>38</v>
      </c>
      <c r="R193" s="43">
        <f t="shared" si="27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6</v>
      </c>
      <c r="F194" s="71"/>
      <c r="G194" s="46">
        <f t="shared" si="24"/>
        <v>6</v>
      </c>
      <c r="H194" s="78">
        <v>0</v>
      </c>
      <c r="I194" s="76">
        <v>0</v>
      </c>
      <c r="J194" s="46">
        <f t="shared" si="22"/>
        <v>4</v>
      </c>
      <c r="K194" s="72">
        <v>2</v>
      </c>
      <c r="L194" s="20">
        <v>120</v>
      </c>
      <c r="M194" s="65">
        <f t="shared" si="23"/>
        <v>240</v>
      </c>
      <c r="N194" s="17" t="s">
        <v>16</v>
      </c>
      <c r="O194" s="18"/>
      <c r="P194" s="102">
        <f t="shared" si="26"/>
        <v>240</v>
      </c>
      <c r="Q194" s="90">
        <v>73</v>
      </c>
      <c r="R194" s="43">
        <f t="shared" si="27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4"/>
        <v>0</v>
      </c>
      <c r="H195" s="78">
        <v>0</v>
      </c>
      <c r="I195" s="76">
        <v>0</v>
      </c>
      <c r="J195" s="46">
        <f t="shared" si="22"/>
        <v>0</v>
      </c>
      <c r="K195" s="72"/>
      <c r="L195" s="20">
        <v>60</v>
      </c>
      <c r="M195" s="65">
        <f t="shared" si="23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4"/>
        <v>0</v>
      </c>
      <c r="H196" s="78">
        <v>0</v>
      </c>
      <c r="I196" s="76">
        <v>0</v>
      </c>
      <c r="J196" s="46">
        <f t="shared" si="22"/>
        <v>0</v>
      </c>
      <c r="K196" s="72"/>
      <c r="L196" s="20">
        <v>120</v>
      </c>
      <c r="M196" s="65">
        <f t="shared" si="23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68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4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ref="M198:M268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4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28</v>
      </c>
      <c r="F205" s="71"/>
      <c r="G205" s="46">
        <f t="shared" si="24"/>
        <v>28</v>
      </c>
      <c r="H205" s="78">
        <v>0</v>
      </c>
      <c r="I205" s="76">
        <v>0</v>
      </c>
      <c r="J205" s="46">
        <f t="shared" si="30"/>
        <v>25</v>
      </c>
      <c r="K205" s="72">
        <v>3</v>
      </c>
      <c r="L205" s="20">
        <v>55</v>
      </c>
      <c r="M205" s="65">
        <f t="shared" si="31"/>
        <v>165</v>
      </c>
      <c r="N205" s="17" t="s">
        <v>16</v>
      </c>
      <c r="O205" s="18"/>
      <c r="P205" s="102">
        <f t="shared" si="26"/>
        <v>165</v>
      </c>
      <c r="Q205" s="90">
        <v>40</v>
      </c>
      <c r="R205" s="43">
        <f t="shared" si="27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1377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4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2</v>
      </c>
      <c r="F209" s="71"/>
      <c r="G209" s="46">
        <f t="shared" si="24"/>
        <v>2</v>
      </c>
      <c r="H209" s="78">
        <v>0</v>
      </c>
      <c r="I209" s="76">
        <v>0</v>
      </c>
      <c r="J209" s="46">
        <f t="shared" si="30"/>
        <v>0</v>
      </c>
      <c r="K209" s="72">
        <v>2</v>
      </c>
      <c r="L209" s="20">
        <v>120</v>
      </c>
      <c r="M209" s="65">
        <f t="shared" si="31"/>
        <v>240</v>
      </c>
      <c r="N209" s="17" t="s">
        <v>16</v>
      </c>
      <c r="O209" s="18"/>
      <c r="P209" s="102">
        <f t="shared" si="26"/>
        <v>240</v>
      </c>
      <c r="Q209" s="90">
        <v>83</v>
      </c>
      <c r="R209" s="43">
        <f t="shared" si="27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4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4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68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67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1410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1412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1413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1414</v>
      </c>
      <c r="D245" s="10" t="s">
        <v>434</v>
      </c>
      <c r="E245" s="64">
        <f>+'18'!J245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1415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1416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1417</v>
      </c>
      <c r="D248" s="10" t="s">
        <v>434</v>
      </c>
      <c r="E248" s="64">
        <f>+'18'!J248</f>
        <v>0</v>
      </c>
      <c r="F248" s="71"/>
      <c r="G248" s="46">
        <f t="shared" si="34"/>
        <v>0</v>
      </c>
      <c r="H248" s="78">
        <v>0</v>
      </c>
      <c r="I248" s="76">
        <v>0</v>
      </c>
      <c r="J248" s="46">
        <f t="shared" si="3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1418</v>
      </c>
      <c r="D249" s="10" t="s">
        <v>434</v>
      </c>
      <c r="E249" s="64">
        <f>+'18'!J249</f>
        <v>0</v>
      </c>
      <c r="F249" s="71"/>
      <c r="G249" s="46">
        <f t="shared" si="34"/>
        <v>0</v>
      </c>
      <c r="H249" s="78">
        <v>0</v>
      </c>
      <c r="I249" s="76">
        <v>0</v>
      </c>
      <c r="J249" s="46">
        <f t="shared" si="3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1419</v>
      </c>
      <c r="D250" s="10" t="s">
        <v>434</v>
      </c>
      <c r="E250" s="64">
        <f>+'18'!J250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+'18'!J251</f>
        <v>0</v>
      </c>
      <c r="F251" s="71"/>
      <c r="G251" s="46">
        <f t="shared" si="34"/>
        <v>0</v>
      </c>
      <c r="H251" s="78">
        <v>0</v>
      </c>
      <c r="I251" s="76">
        <v>0</v>
      </c>
      <c r="J251" s="46">
        <f t="shared" si="30"/>
        <v>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+'18'!J252</f>
        <v>0</v>
      </c>
      <c r="F252" s="71"/>
      <c r="G252" s="46">
        <f t="shared" si="34"/>
        <v>0</v>
      </c>
      <c r="H252" s="78">
        <v>0</v>
      </c>
      <c r="I252" s="76">
        <v>0</v>
      </c>
      <c r="J252" s="46">
        <f t="shared" si="3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26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+'18'!J253</f>
        <v>0</v>
      </c>
      <c r="F253" s="71"/>
      <c r="G253" s="46">
        <f t="shared" si="34"/>
        <v>0</v>
      </c>
      <c r="H253" s="78">
        <v>0</v>
      </c>
      <c r="I253" s="76">
        <v>0</v>
      </c>
      <c r="J253" s="46">
        <f t="shared" si="30"/>
        <v>0</v>
      </c>
      <c r="K253" s="72"/>
      <c r="L253" s="20">
        <v>15</v>
      </c>
      <c r="M253" s="65">
        <f t="shared" si="31"/>
        <v>0</v>
      </c>
      <c r="N253" s="17" t="s">
        <v>16</v>
      </c>
      <c r="O253" s="18"/>
      <c r="P253" s="23">
        <f t="shared" ref="P253" si="39">SUM(M253-O253)</f>
        <v>0</v>
      </c>
      <c r="Q253" s="90"/>
      <c r="R253" s="43">
        <f t="shared" ref="R253" si="40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+'18'!J254</f>
        <v>0</v>
      </c>
      <c r="F254" s="71"/>
      <c r="G254" s="46">
        <f t="shared" si="34"/>
        <v>0</v>
      </c>
      <c r="H254" s="78">
        <v>0</v>
      </c>
      <c r="I254" s="76">
        <v>0</v>
      </c>
      <c r="J254" s="46">
        <f t="shared" si="30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+'18'!J255</f>
        <v>0</v>
      </c>
      <c r="F255" s="71"/>
      <c r="G255" s="46">
        <f t="shared" si="34"/>
        <v>0</v>
      </c>
      <c r="H255" s="78">
        <v>0</v>
      </c>
      <c r="I255" s="76">
        <v>0</v>
      </c>
      <c r="J255" s="46">
        <f t="shared" si="30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+'18'!J256</f>
        <v>0</v>
      </c>
      <c r="F256" s="71"/>
      <c r="G256" s="46">
        <f t="shared" si="34"/>
        <v>0</v>
      </c>
      <c r="H256" s="78">
        <v>0</v>
      </c>
      <c r="I256" s="76">
        <v>0</v>
      </c>
      <c r="J256" s="46">
        <f t="shared" si="30"/>
        <v>0</v>
      </c>
      <c r="K256" s="72"/>
      <c r="L256" s="20">
        <v>29</v>
      </c>
      <c r="M256" s="65">
        <f t="shared" si="31"/>
        <v>0</v>
      </c>
      <c r="N256" s="17" t="s">
        <v>16</v>
      </c>
      <c r="O256" s="18"/>
      <c r="P256" s="23">
        <f t="shared" si="26"/>
        <v>0</v>
      </c>
      <c r="Q256" s="90"/>
      <c r="R256" s="43">
        <f t="shared" si="27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+'18'!J257</f>
        <v>0</v>
      </c>
      <c r="F257" s="71"/>
      <c r="G257" s="46">
        <f t="shared" si="34"/>
        <v>0</v>
      </c>
      <c r="H257" s="78">
        <v>0</v>
      </c>
      <c r="I257" s="76">
        <v>0</v>
      </c>
      <c r="J257" s="46">
        <f t="shared" si="30"/>
        <v>0</v>
      </c>
      <c r="K257" s="72"/>
      <c r="L257" s="20">
        <v>29</v>
      </c>
      <c r="M257" s="65">
        <f t="shared" si="31"/>
        <v>0</v>
      </c>
      <c r="N257" s="17" t="s">
        <v>16</v>
      </c>
      <c r="O257" s="18"/>
      <c r="P257" s="23">
        <f t="shared" si="26"/>
        <v>0</v>
      </c>
      <c r="Q257" s="90"/>
      <c r="R257" s="43">
        <f t="shared" si="27"/>
        <v>0</v>
      </c>
    </row>
    <row r="258" spans="1:19" ht="25.5" x14ac:dyDescent="0.55000000000000004">
      <c r="A258" s="10"/>
      <c r="B258" s="10">
        <v>1114501</v>
      </c>
      <c r="C258" s="19" t="s">
        <v>1437</v>
      </c>
      <c r="D258" s="10" t="s">
        <v>434</v>
      </c>
      <c r="E258" s="64">
        <f>+'18'!J258</f>
        <v>0</v>
      </c>
      <c r="F258" s="71"/>
      <c r="G258" s="46">
        <f t="shared" si="34"/>
        <v>0</v>
      </c>
      <c r="H258" s="78">
        <v>0</v>
      </c>
      <c r="I258" s="76">
        <v>0</v>
      </c>
      <c r="J258" s="46">
        <f t="shared" si="30"/>
        <v>0</v>
      </c>
      <c r="K258" s="72"/>
      <c r="L258" s="20">
        <v>60</v>
      </c>
      <c r="M258" s="65">
        <f t="shared" si="31"/>
        <v>0</v>
      </c>
      <c r="N258" s="17" t="s">
        <v>1438</v>
      </c>
      <c r="O258" s="18"/>
      <c r="P258" s="23">
        <f t="shared" si="26"/>
        <v>0</v>
      </c>
      <c r="Q258" s="90"/>
      <c r="R258" s="43">
        <f t="shared" si="27"/>
        <v>0</v>
      </c>
    </row>
    <row r="259" spans="1:19" ht="25.5" x14ac:dyDescent="0.55000000000000004">
      <c r="A259" s="10"/>
      <c r="B259" s="10">
        <v>1114502</v>
      </c>
      <c r="C259" s="19" t="s">
        <v>1437</v>
      </c>
      <c r="D259" s="10" t="s">
        <v>434</v>
      </c>
      <c r="E259" s="64">
        <f>+'18'!J259</f>
        <v>0</v>
      </c>
      <c r="F259" s="71"/>
      <c r="G259" s="46">
        <f t="shared" si="34"/>
        <v>0</v>
      </c>
      <c r="H259" s="78">
        <v>0</v>
      </c>
      <c r="I259" s="76">
        <v>0</v>
      </c>
      <c r="J259" s="46">
        <f t="shared" si="30"/>
        <v>0</v>
      </c>
      <c r="K259" s="72"/>
      <c r="L259" s="20">
        <v>60</v>
      </c>
      <c r="M259" s="65">
        <f t="shared" si="31"/>
        <v>0</v>
      </c>
      <c r="N259" s="17" t="s">
        <v>1438</v>
      </c>
      <c r="O259" s="18"/>
      <c r="P259" s="23">
        <f t="shared" si="26"/>
        <v>0</v>
      </c>
      <c r="Q259" s="90"/>
      <c r="R259" s="43">
        <f t="shared" si="27"/>
        <v>0</v>
      </c>
    </row>
    <row r="260" spans="1:19" ht="25.5" x14ac:dyDescent="0.55000000000000004">
      <c r="A260" s="10"/>
      <c r="B260" s="10">
        <v>1114503</v>
      </c>
      <c r="C260" s="19" t="s">
        <v>1437</v>
      </c>
      <c r="D260" s="10" t="s">
        <v>434</v>
      </c>
      <c r="E260" s="64">
        <f>+'18'!J260</f>
        <v>0</v>
      </c>
      <c r="F260" s="71"/>
      <c r="G260" s="46">
        <f t="shared" si="34"/>
        <v>0</v>
      </c>
      <c r="H260" s="78">
        <v>0</v>
      </c>
      <c r="I260" s="76">
        <v>0</v>
      </c>
      <c r="J260" s="46">
        <f t="shared" si="30"/>
        <v>0</v>
      </c>
      <c r="K260" s="72"/>
      <c r="L260" s="20">
        <v>60</v>
      </c>
      <c r="M260" s="65">
        <f t="shared" si="31"/>
        <v>0</v>
      </c>
      <c r="N260" s="17" t="s">
        <v>1438</v>
      </c>
      <c r="O260" s="18"/>
      <c r="P260" s="23">
        <f t="shared" si="26"/>
        <v>0</v>
      </c>
      <c r="Q260" s="90"/>
      <c r="R260" s="43">
        <f t="shared" si="27"/>
        <v>0</v>
      </c>
    </row>
    <row r="261" spans="1:19" ht="25.5" x14ac:dyDescent="0.55000000000000004">
      <c r="A261" s="10"/>
      <c r="B261" s="10">
        <v>20059076</v>
      </c>
      <c r="C261" s="19" t="s">
        <v>1439</v>
      </c>
      <c r="D261" s="10" t="s">
        <v>434</v>
      </c>
      <c r="E261" s="64">
        <f>+'18'!J261</f>
        <v>0</v>
      </c>
      <c r="F261" s="71"/>
      <c r="G261" s="46">
        <f t="shared" si="34"/>
        <v>0</v>
      </c>
      <c r="H261" s="78">
        <v>0</v>
      </c>
      <c r="I261" s="76">
        <v>0</v>
      </c>
      <c r="J261" s="46">
        <f t="shared" si="30"/>
        <v>0</v>
      </c>
      <c r="K261" s="72"/>
      <c r="L261" s="20">
        <v>45</v>
      </c>
      <c r="M261" s="65">
        <f t="shared" si="31"/>
        <v>0</v>
      </c>
      <c r="N261" s="17" t="s">
        <v>1438</v>
      </c>
      <c r="O261" s="18"/>
      <c r="P261" s="23">
        <f t="shared" si="26"/>
        <v>0</v>
      </c>
      <c r="Q261" s="90"/>
      <c r="R261" s="43">
        <f t="shared" si="27"/>
        <v>0</v>
      </c>
    </row>
    <row r="262" spans="1:19" ht="25.5" x14ac:dyDescent="0.55000000000000004">
      <c r="A262" s="10"/>
      <c r="B262" s="10">
        <v>20060020</v>
      </c>
      <c r="C262" s="19" t="s">
        <v>1440</v>
      </c>
      <c r="D262" s="10" t="s">
        <v>434</v>
      </c>
      <c r="E262" s="64">
        <f>+'18'!J262</f>
        <v>0</v>
      </c>
      <c r="F262" s="71"/>
      <c r="G262" s="46">
        <f t="shared" si="34"/>
        <v>0</v>
      </c>
      <c r="H262" s="78">
        <v>0</v>
      </c>
      <c r="I262" s="76">
        <v>0</v>
      </c>
      <c r="J262" s="46">
        <f t="shared" si="30"/>
        <v>0</v>
      </c>
      <c r="K262" s="72"/>
      <c r="L262" s="20">
        <v>35</v>
      </c>
      <c r="M262" s="65">
        <f t="shared" si="31"/>
        <v>0</v>
      </c>
      <c r="N262" s="17" t="s">
        <v>1438</v>
      </c>
      <c r="O262" s="18"/>
      <c r="P262" s="23">
        <f t="shared" si="26"/>
        <v>0</v>
      </c>
      <c r="Q262" s="90"/>
      <c r="R262" s="43">
        <f t="shared" si="27"/>
        <v>0</v>
      </c>
    </row>
    <row r="263" spans="1:19" ht="25.5" x14ac:dyDescent="0.55000000000000004">
      <c r="A263" s="10"/>
      <c r="B263" s="10">
        <v>20059085</v>
      </c>
      <c r="C263" s="19" t="s">
        <v>1442</v>
      </c>
      <c r="D263" s="10" t="s">
        <v>434</v>
      </c>
      <c r="E263" s="64">
        <f>+'18'!J263</f>
        <v>0</v>
      </c>
      <c r="F263" s="71"/>
      <c r="G263" s="46">
        <f t="shared" si="34"/>
        <v>0</v>
      </c>
      <c r="H263" s="78">
        <v>0</v>
      </c>
      <c r="I263" s="76">
        <v>0</v>
      </c>
      <c r="J263" s="46">
        <f t="shared" si="30"/>
        <v>0</v>
      </c>
      <c r="K263" s="72"/>
      <c r="L263" s="20">
        <v>10</v>
      </c>
      <c r="M263" s="65">
        <f t="shared" si="31"/>
        <v>0</v>
      </c>
      <c r="N263" s="17" t="s">
        <v>1438</v>
      </c>
      <c r="O263" s="18"/>
      <c r="P263" s="23">
        <f t="shared" si="26"/>
        <v>0</v>
      </c>
      <c r="Q263" s="90"/>
      <c r="R263" s="43">
        <f t="shared" si="27"/>
        <v>0</v>
      </c>
    </row>
    <row r="264" spans="1:19" ht="25.5" x14ac:dyDescent="0.55000000000000004">
      <c r="A264" s="10"/>
      <c r="B264" s="10"/>
      <c r="C264" s="19"/>
      <c r="D264" s="10"/>
      <c r="E264" s="64">
        <f>+'18'!J264</f>
        <v>0</v>
      </c>
      <c r="F264" s="71"/>
      <c r="G264" s="46">
        <f t="shared" si="34"/>
        <v>0</v>
      </c>
      <c r="H264" s="78">
        <v>0</v>
      </c>
      <c r="I264" s="76">
        <v>0</v>
      </c>
      <c r="J264" s="46">
        <f t="shared" si="30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26"/>
        <v>0</v>
      </c>
      <c r="Q264" s="90"/>
      <c r="R264" s="43">
        <f t="shared" si="27"/>
        <v>0</v>
      </c>
    </row>
    <row r="265" spans="1:19" ht="25.5" x14ac:dyDescent="0.55000000000000004">
      <c r="A265" s="10"/>
      <c r="B265" s="10"/>
      <c r="C265" s="19"/>
      <c r="D265" s="10"/>
      <c r="E265" s="64">
        <f>+'18'!J265</f>
        <v>0</v>
      </c>
      <c r="F265" s="71"/>
      <c r="G265" s="46">
        <f t="shared" si="34"/>
        <v>0</v>
      </c>
      <c r="H265" s="78">
        <v>0</v>
      </c>
      <c r="I265" s="76">
        <v>0</v>
      </c>
      <c r="J265" s="46">
        <f t="shared" si="30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26"/>
        <v>0</v>
      </c>
      <c r="Q265" s="90"/>
      <c r="R265" s="43">
        <f t="shared" si="27"/>
        <v>0</v>
      </c>
    </row>
    <row r="266" spans="1:19" ht="25.5" x14ac:dyDescent="0.55000000000000004">
      <c r="A266" s="10"/>
      <c r="B266" s="10"/>
      <c r="C266" s="19"/>
      <c r="D266" s="10"/>
      <c r="E266" s="64">
        <f>+'18'!J266</f>
        <v>0</v>
      </c>
      <c r="F266" s="71"/>
      <c r="G266" s="46">
        <f t="shared" si="34"/>
        <v>0</v>
      </c>
      <c r="H266" s="78">
        <v>0</v>
      </c>
      <c r="I266" s="76">
        <v>0</v>
      </c>
      <c r="J266" s="46">
        <f t="shared" si="30"/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si="26"/>
        <v>0</v>
      </c>
      <c r="Q266" s="90"/>
      <c r="R266" s="43">
        <f t="shared" si="27"/>
        <v>0</v>
      </c>
    </row>
    <row r="267" spans="1:19" ht="25.5" x14ac:dyDescent="0.55000000000000004">
      <c r="A267" s="10"/>
      <c r="B267" s="10"/>
      <c r="C267" s="19"/>
      <c r="D267" s="10"/>
      <c r="E267" s="64">
        <f>+'18'!J267</f>
        <v>0</v>
      </c>
      <c r="F267" s="71"/>
      <c r="G267" s="46">
        <f t="shared" si="34"/>
        <v>0</v>
      </c>
      <c r="H267" s="78">
        <v>0</v>
      </c>
      <c r="I267" s="76">
        <v>0</v>
      </c>
      <c r="J267" s="46">
        <f t="shared" si="30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26"/>
        <v>0</v>
      </c>
      <c r="Q267" s="90"/>
      <c r="R267" s="43">
        <f t="shared" si="27"/>
        <v>0</v>
      </c>
    </row>
    <row r="268" spans="1:19" ht="25.5" x14ac:dyDescent="0.55000000000000004">
      <c r="A268" s="10"/>
      <c r="B268" s="10"/>
      <c r="C268" s="19"/>
      <c r="D268" s="10"/>
      <c r="E268" s="64">
        <f>+'18'!J268</f>
        <v>0</v>
      </c>
      <c r="F268" s="71"/>
      <c r="G268" s="46">
        <f t="shared" si="33"/>
        <v>0</v>
      </c>
      <c r="H268" s="78">
        <v>0</v>
      </c>
      <c r="I268" s="76">
        <v>0</v>
      </c>
      <c r="J268" s="46">
        <f t="shared" si="30"/>
        <v>0</v>
      </c>
      <c r="K268" s="72"/>
      <c r="L268" s="20"/>
      <c r="M268" s="65">
        <f t="shared" si="31"/>
        <v>0</v>
      </c>
      <c r="N268" s="17" t="s">
        <v>16</v>
      </c>
      <c r="O268" s="18"/>
      <c r="P268" s="23">
        <f t="shared" si="26"/>
        <v>0</v>
      </c>
      <c r="Q268" s="90"/>
      <c r="R268" s="43">
        <f t="shared" si="27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41">E269+F269</f>
        <v>0</v>
      </c>
      <c r="H269" s="78">
        <v>0</v>
      </c>
      <c r="I269" s="76">
        <v>0</v>
      </c>
      <c r="J269" s="46">
        <f t="shared" ref="J269" si="42">+G269-H269-K269-I269</f>
        <v>0</v>
      </c>
      <c r="K269" s="72"/>
      <c r="L269" s="20"/>
      <c r="M269" s="65">
        <f t="shared" ref="M269" si="43">+L269*K269</f>
        <v>0</v>
      </c>
      <c r="N269" s="17" t="s">
        <v>16</v>
      </c>
      <c r="O269" s="18"/>
      <c r="P269" s="23">
        <f t="shared" ref="P269" si="44">SUM(M269-O269)</f>
        <v>0</v>
      </c>
      <c r="Q269" s="90"/>
      <c r="R269" s="43">
        <f t="shared" ref="R269" si="45">+K269*Q269</f>
        <v>0</v>
      </c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Q270" s="91"/>
      <c r="R270" s="75">
        <f>SUM(R5:R269)</f>
        <v>1878.6699999999998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74" t="s">
        <v>212</v>
      </c>
      <c r="L271" s="175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95" t="s">
        <v>202</v>
      </c>
      <c r="M272" s="95"/>
      <c r="N272" s="33">
        <f>SUM(M5:M271)</f>
        <v>5475</v>
      </c>
    </row>
    <row r="273" spans="1:21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>
        <v>15</v>
      </c>
    </row>
    <row r="274" spans="1:21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715</v>
      </c>
      <c r="O274" s="2">
        <v>100</v>
      </c>
      <c r="P274" s="2">
        <v>50</v>
      </c>
      <c r="Q274" s="88">
        <v>55</v>
      </c>
      <c r="R274" s="2">
        <v>150</v>
      </c>
      <c r="S274" s="2">
        <v>100</v>
      </c>
      <c r="T274" s="2">
        <v>100</v>
      </c>
      <c r="U274" s="2">
        <v>160</v>
      </c>
    </row>
    <row r="275" spans="1:21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21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/>
    </row>
    <row r="277" spans="1:21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150</v>
      </c>
    </row>
    <row r="278" spans="1:21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4595</v>
      </c>
    </row>
    <row r="279" spans="1:21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4595</v>
      </c>
    </row>
    <row r="280" spans="1:21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21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21" x14ac:dyDescent="0.5">
      <c r="J282" s="2"/>
      <c r="L282" s="2"/>
    </row>
    <row r="283" spans="1:21" ht="25.5" x14ac:dyDescent="0.55000000000000004">
      <c r="J283" s="2"/>
      <c r="L283" s="73" t="s">
        <v>272</v>
      </c>
      <c r="M283" s="2" t="s">
        <v>307</v>
      </c>
    </row>
    <row r="284" spans="1:21" x14ac:dyDescent="0.5">
      <c r="J284" s="2"/>
      <c r="L284" s="2"/>
    </row>
    <row r="285" spans="1:21" x14ac:dyDescent="0.5">
      <c r="J285" s="2"/>
      <c r="L285" s="2"/>
    </row>
    <row r="286" spans="1:21" x14ac:dyDescent="0.5">
      <c r="J286" s="2"/>
      <c r="L286" s="2"/>
    </row>
    <row r="287" spans="1:21" x14ac:dyDescent="0.5">
      <c r="J287" s="2"/>
      <c r="L287" s="2"/>
    </row>
    <row r="288" spans="1:21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6">
    <mergeCell ref="Q3:Q4"/>
    <mergeCell ref="R3:R4"/>
    <mergeCell ref="K271:L27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W356"/>
  <sheetViews>
    <sheetView zoomScale="70" zoomScaleNormal="70" workbookViewId="0">
      <pane xSplit="10" ySplit="4" topLeftCell="K5" activePane="bottomRight" state="frozen"/>
      <selection activeCell="B263" sqref="B263:N263"/>
      <selection pane="topRight" activeCell="B263" sqref="B263:N263"/>
      <selection pane="bottomLeft" activeCell="B263" sqref="B263:N263"/>
      <selection pane="bottomRight" activeCell="B263" sqref="B263:N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5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02">
        <f>SUM(M5-O5)</f>
        <v>250</v>
      </c>
      <c r="Q5" s="122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16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2">
        <f t="shared" ref="P6:P69" si="3">SUM(M6-O6)</f>
        <v>500</v>
      </c>
      <c r="Q6" s="122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16</v>
      </c>
      <c r="F11" s="71"/>
      <c r="G11" s="46">
        <f t="shared" si="0"/>
        <v>16</v>
      </c>
      <c r="H11" s="78">
        <v>0</v>
      </c>
      <c r="I11" s="76">
        <v>0</v>
      </c>
      <c r="J11" s="46">
        <f t="shared" si="1"/>
        <v>10</v>
      </c>
      <c r="K11" s="72">
        <v>6</v>
      </c>
      <c r="L11" s="15">
        <v>50</v>
      </c>
      <c r="M11" s="65">
        <f t="shared" si="2"/>
        <v>300</v>
      </c>
      <c r="N11" s="17" t="s">
        <v>16</v>
      </c>
      <c r="O11" s="18">
        <v>50</v>
      </c>
      <c r="P11" s="102">
        <f t="shared" si="3"/>
        <v>250</v>
      </c>
      <c r="Q11" s="122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20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/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20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122"/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20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122"/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/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20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/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20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/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20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122"/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7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02">
        <f t="shared" si="3"/>
        <v>500</v>
      </c>
      <c r="Q31" s="122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>
        <v>2</v>
      </c>
      <c r="G33" s="46">
        <f t="shared" si="5"/>
        <v>2</v>
      </c>
      <c r="H33" s="78">
        <v>0</v>
      </c>
      <c r="I33" s="76">
        <v>0</v>
      </c>
      <c r="J33" s="46">
        <f t="shared" si="6"/>
        <v>0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2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1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2">
        <f t="shared" si="3"/>
        <v>100</v>
      </c>
      <c r="Q46" s="122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1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02">
        <f t="shared" si="3"/>
        <v>200</v>
      </c>
      <c r="Q48" s="122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 t="shared" si="3"/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 t="shared" si="3"/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0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1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1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02">
        <f t="shared" si="7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1381</v>
      </c>
      <c r="C76" s="19" t="s">
        <v>1380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1369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1383</v>
      </c>
      <c r="C86" s="19" t="s">
        <v>1382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1408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1409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1384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1386</v>
      </c>
      <c r="C90" s="19" t="s">
        <v>1385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1387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1388</v>
      </c>
      <c r="C100" s="19" t="s">
        <v>1364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1389</v>
      </c>
      <c r="C101" s="19" t="s">
        <v>1365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1378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1390</v>
      </c>
      <c r="C103" s="19" t="s">
        <v>1371</v>
      </c>
      <c r="D103" s="10" t="s">
        <v>1372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1391</v>
      </c>
      <c r="C104" s="19" t="s">
        <v>1370</v>
      </c>
      <c r="D104" s="10" t="s">
        <v>1372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1392</v>
      </c>
      <c r="C105" s="19" t="s">
        <v>1373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10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2">
        <f t="shared" si="7"/>
        <v>300</v>
      </c>
      <c r="Q112" s="122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8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3</v>
      </c>
      <c r="F115" s="71"/>
      <c r="G115" s="46">
        <f t="shared" si="20"/>
        <v>3</v>
      </c>
      <c r="H115" s="78">
        <v>0</v>
      </c>
      <c r="I115" s="76">
        <v>0</v>
      </c>
      <c r="J115" s="46">
        <f t="shared" si="21"/>
        <v>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2</v>
      </c>
      <c r="K116" s="72">
        <v>4</v>
      </c>
      <c r="L116" s="22">
        <v>100</v>
      </c>
      <c r="M116" s="65">
        <f t="shared" si="8"/>
        <v>400</v>
      </c>
      <c r="N116" s="17" t="s">
        <v>16</v>
      </c>
      <c r="O116" s="18"/>
      <c r="P116" s="102">
        <f t="shared" si="7"/>
        <v>400</v>
      </c>
      <c r="Q116" s="90">
        <v>13.03</v>
      </c>
      <c r="R116" s="43">
        <f t="shared" si="9"/>
        <v>52.12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1393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1395</v>
      </c>
      <c r="C134" s="19" t="s">
        <v>1394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8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1397</v>
      </c>
      <c r="C135" s="19" t="s">
        <v>1396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1399</v>
      </c>
      <c r="C136" s="19" t="s">
        <v>1398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1400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1404</v>
      </c>
      <c r="C173" s="19" t="s">
        <v>1401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1379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1403</v>
      </c>
      <c r="C176" s="19" t="s">
        <v>1402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1367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1405</v>
      </c>
      <c r="C187" s="19" t="s">
        <v>1374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1406</v>
      </c>
      <c r="C188" s="19" t="s">
        <v>1375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1407</v>
      </c>
      <c r="C189" s="19" t="s">
        <v>1376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ref="P189:P252" si="34"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1366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34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34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34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11</v>
      </c>
      <c r="F193" s="71"/>
      <c r="G193" s="46">
        <f t="shared" si="27"/>
        <v>11</v>
      </c>
      <c r="H193" s="78">
        <v>0</v>
      </c>
      <c r="I193" s="76">
        <v>0</v>
      </c>
      <c r="J193" s="46">
        <f t="shared" si="28"/>
        <v>11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34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4</v>
      </c>
      <c r="F194" s="71"/>
      <c r="G194" s="46">
        <f t="shared" si="27"/>
        <v>4</v>
      </c>
      <c r="H194" s="78">
        <v>0</v>
      </c>
      <c r="I194" s="76">
        <v>0</v>
      </c>
      <c r="J194" s="46">
        <f t="shared" si="28"/>
        <v>1</v>
      </c>
      <c r="K194" s="72">
        <v>3</v>
      </c>
      <c r="L194" s="20">
        <v>120</v>
      </c>
      <c r="M194" s="65">
        <f t="shared" si="31"/>
        <v>360</v>
      </c>
      <c r="N194" s="17" t="s">
        <v>16</v>
      </c>
      <c r="O194" s="18"/>
      <c r="P194" s="102">
        <f t="shared" si="34"/>
        <v>360</v>
      </c>
      <c r="Q194" s="90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34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34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34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4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4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4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4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4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4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4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25</v>
      </c>
      <c r="F205" s="71"/>
      <c r="G205" s="46">
        <f t="shared" si="27"/>
        <v>25</v>
      </c>
      <c r="H205" s="78">
        <v>0</v>
      </c>
      <c r="I205" s="76">
        <v>0</v>
      </c>
      <c r="J205" s="46">
        <f t="shared" si="28"/>
        <v>25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4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4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1377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4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4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4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4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4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4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4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4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4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4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4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4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4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4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4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4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4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4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4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4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4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4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4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4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68" si="37">E231+F231</f>
        <v>0</v>
      </c>
      <c r="H231" s="78">
        <v>0</v>
      </c>
      <c r="I231" s="76">
        <v>0</v>
      </c>
      <c r="J231" s="46">
        <f t="shared" ref="J231:J26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4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4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4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4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67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4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4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4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4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4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4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4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1410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4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1412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4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1413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4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1414</v>
      </c>
      <c r="D245" s="10" t="s">
        <v>434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4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1415</v>
      </c>
      <c r="D246" s="10" t="s">
        <v>434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4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1416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4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1417</v>
      </c>
      <c r="D248" s="10" t="s">
        <v>434</v>
      </c>
      <c r="E248" s="64">
        <f>+'19'!J248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4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1418</v>
      </c>
      <c r="D249" s="10" t="s">
        <v>434</v>
      </c>
      <c r="E249" s="64">
        <f>+'19'!J249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4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1419</v>
      </c>
      <c r="D250" s="10" t="s">
        <v>434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:J267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4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+'19'!J251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5"/>
        <v>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4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+'19'!J252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5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4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+'19'!J253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5"/>
        <v>0</v>
      </c>
      <c r="K253" s="72"/>
      <c r="L253" s="20">
        <v>15</v>
      </c>
      <c r="M253" s="65">
        <f t="shared" si="31"/>
        <v>0</v>
      </c>
      <c r="N253" s="17" t="s">
        <v>16</v>
      </c>
      <c r="O253" s="18"/>
      <c r="P253" s="23">
        <f t="shared" ref="P253:P267" si="46">SUM(M253-O253)</f>
        <v>0</v>
      </c>
      <c r="Q253" s="90"/>
      <c r="R253" s="43">
        <f t="shared" ref="R253:R267" si="47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+'19'!J254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5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46"/>
        <v>0</v>
      </c>
      <c r="Q254" s="90"/>
      <c r="R254" s="43">
        <f t="shared" si="47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+'19'!J255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5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46"/>
        <v>0</v>
      </c>
      <c r="Q255" s="90"/>
      <c r="R255" s="43">
        <f t="shared" si="47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+'19'!J256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5"/>
        <v>0</v>
      </c>
      <c r="K256" s="72"/>
      <c r="L256" s="20">
        <v>29</v>
      </c>
      <c r="M256" s="65">
        <f t="shared" si="31"/>
        <v>0</v>
      </c>
      <c r="N256" s="17" t="s">
        <v>16</v>
      </c>
      <c r="O256" s="18"/>
      <c r="P256" s="23">
        <f t="shared" si="46"/>
        <v>0</v>
      </c>
      <c r="Q256" s="90"/>
      <c r="R256" s="43">
        <f t="shared" si="47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+'19'!J257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5"/>
        <v>0</v>
      </c>
      <c r="K257" s="72"/>
      <c r="L257" s="20">
        <v>29</v>
      </c>
      <c r="M257" s="65">
        <f t="shared" si="31"/>
        <v>0</v>
      </c>
      <c r="N257" s="17" t="s">
        <v>16</v>
      </c>
      <c r="O257" s="18"/>
      <c r="P257" s="23">
        <f t="shared" si="46"/>
        <v>0</v>
      </c>
      <c r="Q257" s="90"/>
      <c r="R257" s="43">
        <f t="shared" si="47"/>
        <v>0</v>
      </c>
    </row>
    <row r="258" spans="1:19" ht="25.5" x14ac:dyDescent="0.55000000000000004">
      <c r="A258" s="10"/>
      <c r="B258" s="10">
        <v>1114501</v>
      </c>
      <c r="C258" s="19" t="s">
        <v>1437</v>
      </c>
      <c r="D258" s="10" t="s">
        <v>434</v>
      </c>
      <c r="E258" s="64">
        <f>+'19'!J258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5"/>
        <v>0</v>
      </c>
      <c r="K258" s="72"/>
      <c r="L258" s="20">
        <v>60</v>
      </c>
      <c r="M258" s="65">
        <f t="shared" si="31"/>
        <v>0</v>
      </c>
      <c r="N258" s="17" t="s">
        <v>1438</v>
      </c>
      <c r="O258" s="18"/>
      <c r="P258" s="23">
        <f t="shared" si="46"/>
        <v>0</v>
      </c>
      <c r="Q258" s="90"/>
      <c r="R258" s="43">
        <f t="shared" si="47"/>
        <v>0</v>
      </c>
    </row>
    <row r="259" spans="1:19" ht="25.5" x14ac:dyDescent="0.55000000000000004">
      <c r="A259" s="10"/>
      <c r="B259" s="10">
        <v>1114502</v>
      </c>
      <c r="C259" s="19" t="s">
        <v>1437</v>
      </c>
      <c r="D259" s="10" t="s">
        <v>434</v>
      </c>
      <c r="E259" s="64">
        <f>+'19'!J259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5"/>
        <v>0</v>
      </c>
      <c r="K259" s="72"/>
      <c r="L259" s="20">
        <v>60</v>
      </c>
      <c r="M259" s="65">
        <f t="shared" si="31"/>
        <v>0</v>
      </c>
      <c r="N259" s="17" t="s">
        <v>1438</v>
      </c>
      <c r="O259" s="18"/>
      <c r="P259" s="23">
        <f t="shared" si="46"/>
        <v>0</v>
      </c>
      <c r="Q259" s="90"/>
      <c r="R259" s="43">
        <f t="shared" si="47"/>
        <v>0</v>
      </c>
    </row>
    <row r="260" spans="1:19" ht="25.5" x14ac:dyDescent="0.55000000000000004">
      <c r="A260" s="10"/>
      <c r="B260" s="10">
        <v>1114503</v>
      </c>
      <c r="C260" s="19" t="s">
        <v>1437</v>
      </c>
      <c r="D260" s="10" t="s">
        <v>434</v>
      </c>
      <c r="E260" s="64">
        <f>+'19'!J260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5"/>
        <v>0</v>
      </c>
      <c r="K260" s="72"/>
      <c r="L260" s="20">
        <v>60</v>
      </c>
      <c r="M260" s="65">
        <f t="shared" si="31"/>
        <v>0</v>
      </c>
      <c r="N260" s="17" t="s">
        <v>1438</v>
      </c>
      <c r="O260" s="18"/>
      <c r="P260" s="23">
        <f t="shared" si="46"/>
        <v>0</v>
      </c>
      <c r="Q260" s="90"/>
      <c r="R260" s="43">
        <f t="shared" si="47"/>
        <v>0</v>
      </c>
    </row>
    <row r="261" spans="1:19" ht="25.5" x14ac:dyDescent="0.55000000000000004">
      <c r="A261" s="10"/>
      <c r="B261" s="10">
        <v>20059076</v>
      </c>
      <c r="C261" s="19" t="s">
        <v>1439</v>
      </c>
      <c r="D261" s="10" t="s">
        <v>434</v>
      </c>
      <c r="E261" s="64">
        <f>+'19'!J261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5"/>
        <v>0</v>
      </c>
      <c r="K261" s="72"/>
      <c r="L261" s="20">
        <v>45</v>
      </c>
      <c r="M261" s="65">
        <f t="shared" si="31"/>
        <v>0</v>
      </c>
      <c r="N261" s="17" t="s">
        <v>1438</v>
      </c>
      <c r="O261" s="18"/>
      <c r="P261" s="23">
        <f t="shared" si="46"/>
        <v>0</v>
      </c>
      <c r="Q261" s="90"/>
      <c r="R261" s="43">
        <f t="shared" si="47"/>
        <v>0</v>
      </c>
    </row>
    <row r="262" spans="1:19" ht="25.5" x14ac:dyDescent="0.55000000000000004">
      <c r="A262" s="10"/>
      <c r="B262" s="10">
        <v>20060020</v>
      </c>
      <c r="C262" s="19" t="s">
        <v>1440</v>
      </c>
      <c r="D262" s="10" t="s">
        <v>434</v>
      </c>
      <c r="E262" s="64">
        <f>+'19'!J262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5"/>
        <v>0</v>
      </c>
      <c r="K262" s="72"/>
      <c r="L262" s="20">
        <v>35</v>
      </c>
      <c r="M262" s="65">
        <f t="shared" si="31"/>
        <v>0</v>
      </c>
      <c r="N262" s="17" t="s">
        <v>1438</v>
      </c>
      <c r="O262" s="18"/>
      <c r="P262" s="23">
        <f t="shared" si="46"/>
        <v>0</v>
      </c>
      <c r="Q262" s="90"/>
      <c r="R262" s="43">
        <f t="shared" si="47"/>
        <v>0</v>
      </c>
    </row>
    <row r="263" spans="1:19" ht="25.5" x14ac:dyDescent="0.55000000000000004">
      <c r="A263" s="10"/>
      <c r="B263" s="10">
        <v>20059085</v>
      </c>
      <c r="C263" s="19" t="s">
        <v>1442</v>
      </c>
      <c r="D263" s="10" t="s">
        <v>434</v>
      </c>
      <c r="E263" s="64">
        <f>+'19'!J263</f>
        <v>0</v>
      </c>
      <c r="F263" s="71"/>
      <c r="G263" s="46">
        <f t="shared" si="39"/>
        <v>0</v>
      </c>
      <c r="H263" s="78">
        <v>0</v>
      </c>
      <c r="I263" s="76">
        <v>0</v>
      </c>
      <c r="J263" s="46">
        <f t="shared" si="45"/>
        <v>0</v>
      </c>
      <c r="K263" s="72"/>
      <c r="L263" s="20">
        <v>10</v>
      </c>
      <c r="M263" s="65">
        <f t="shared" si="31"/>
        <v>0</v>
      </c>
      <c r="N263" s="17" t="s">
        <v>1438</v>
      </c>
      <c r="O263" s="18"/>
      <c r="P263" s="23">
        <f t="shared" si="46"/>
        <v>0</v>
      </c>
      <c r="Q263" s="90"/>
      <c r="R263" s="43">
        <f t="shared" si="47"/>
        <v>0</v>
      </c>
    </row>
    <row r="264" spans="1:19" ht="25.5" x14ac:dyDescent="0.55000000000000004">
      <c r="A264" s="10"/>
      <c r="B264" s="10"/>
      <c r="C264" s="19"/>
      <c r="D264" s="10"/>
      <c r="E264" s="64">
        <f>+'19'!J264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5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46"/>
        <v>0</v>
      </c>
      <c r="Q264" s="90"/>
      <c r="R264" s="43">
        <f t="shared" si="47"/>
        <v>0</v>
      </c>
    </row>
    <row r="265" spans="1:19" ht="25.5" x14ac:dyDescent="0.55000000000000004">
      <c r="A265" s="10"/>
      <c r="B265" s="10"/>
      <c r="C265" s="19"/>
      <c r="D265" s="10"/>
      <c r="E265" s="64">
        <f>+'19'!J265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5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46"/>
        <v>0</v>
      </c>
      <c r="Q265" s="90"/>
      <c r="R265" s="43">
        <f t="shared" si="47"/>
        <v>0</v>
      </c>
    </row>
    <row r="266" spans="1:19" ht="25.5" x14ac:dyDescent="0.55000000000000004">
      <c r="A266" s="10"/>
      <c r="B266" s="10"/>
      <c r="C266" s="19"/>
      <c r="D266" s="10"/>
      <c r="E266" s="64">
        <f>+'19'!J266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si="45"/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si="46"/>
        <v>0</v>
      </c>
      <c r="Q266" s="90"/>
      <c r="R266" s="43">
        <f t="shared" si="47"/>
        <v>0</v>
      </c>
    </row>
    <row r="267" spans="1:19" ht="25.5" x14ac:dyDescent="0.55000000000000004">
      <c r="A267" s="10"/>
      <c r="B267" s="10"/>
      <c r="C267" s="19"/>
      <c r="D267" s="10"/>
      <c r="E267" s="64">
        <f>+'19'!J267</f>
        <v>0</v>
      </c>
      <c r="F267" s="71"/>
      <c r="G267" s="46">
        <f t="shared" si="39"/>
        <v>0</v>
      </c>
      <c r="H267" s="78">
        <v>0</v>
      </c>
      <c r="I267" s="76">
        <v>0</v>
      </c>
      <c r="J267" s="46">
        <f t="shared" si="45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46"/>
        <v>0</v>
      </c>
      <c r="Q267" s="90"/>
      <c r="R267" s="43">
        <f t="shared" si="47"/>
        <v>0</v>
      </c>
    </row>
    <row r="268" spans="1:19" ht="25.5" x14ac:dyDescent="0.55000000000000004">
      <c r="A268" s="10"/>
      <c r="B268" s="10"/>
      <c r="C268" s="19"/>
      <c r="D268" s="10"/>
      <c r="E268" s="64">
        <f>+'19'!J268</f>
        <v>0</v>
      </c>
      <c r="F268" s="71"/>
      <c r="G268" s="46">
        <f t="shared" si="37"/>
        <v>0</v>
      </c>
      <c r="H268" s="78">
        <v>0</v>
      </c>
      <c r="I268" s="76">
        <v>0</v>
      </c>
      <c r="J268" s="46">
        <f t="shared" si="38"/>
        <v>0</v>
      </c>
      <c r="K268" s="72"/>
      <c r="L268" s="20"/>
      <c r="M268" s="65">
        <f t="shared" si="31"/>
        <v>0</v>
      </c>
      <c r="N268" s="17" t="s">
        <v>16</v>
      </c>
      <c r="O268" s="18"/>
      <c r="P268" s="23">
        <f t="shared" ref="P268" si="48">SUM(M268-O268)</f>
        <v>0</v>
      </c>
      <c r="Q268" s="90"/>
      <c r="R268" s="43">
        <f t="shared" si="32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49">E269+F269</f>
        <v>0</v>
      </c>
      <c r="H269" s="78">
        <v>0</v>
      </c>
      <c r="I269" s="76">
        <v>0</v>
      </c>
      <c r="J269" s="46">
        <f t="shared" ref="J269" si="50">+G269-H269-K269-I269</f>
        <v>0</v>
      </c>
      <c r="K269" s="72"/>
      <c r="L269" s="20"/>
      <c r="M269" s="65">
        <f t="shared" ref="M269" si="51">+L269*K269</f>
        <v>0</v>
      </c>
      <c r="N269" s="17" t="s">
        <v>16</v>
      </c>
      <c r="O269" s="18"/>
      <c r="P269" s="23">
        <f t="shared" ref="P269" si="52">SUM(M269-O269)</f>
        <v>0</v>
      </c>
      <c r="Q269" s="90"/>
      <c r="R269" s="43">
        <f t="shared" ref="R269" si="53">+K269*Q269</f>
        <v>0</v>
      </c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Q270" s="91"/>
      <c r="R270" s="75">
        <f>SUM(R5:R269)</f>
        <v>1265.7499999999998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74" t="s">
        <v>212</v>
      </c>
      <c r="L271" s="175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95" t="s">
        <v>202</v>
      </c>
      <c r="M272" s="95"/>
      <c r="N272" s="33">
        <f>SUM(M5:M271)</f>
        <v>3785</v>
      </c>
    </row>
    <row r="273" spans="1:23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>
        <v>15</v>
      </c>
    </row>
    <row r="274" spans="1:23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1220</v>
      </c>
      <c r="O274" s="2">
        <v>100</v>
      </c>
      <c r="P274" s="2">
        <v>200</v>
      </c>
      <c r="Q274" s="88">
        <v>70</v>
      </c>
      <c r="R274" s="2">
        <v>100</v>
      </c>
      <c r="S274" s="2">
        <v>50</v>
      </c>
      <c r="T274" s="2">
        <v>100</v>
      </c>
      <c r="U274" s="2">
        <v>220</v>
      </c>
      <c r="V274" s="2">
        <v>50</v>
      </c>
      <c r="W274" s="2">
        <v>330</v>
      </c>
    </row>
    <row r="275" spans="1:23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23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/>
    </row>
    <row r="277" spans="1:23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50</v>
      </c>
    </row>
    <row r="278" spans="1:23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2500</v>
      </c>
    </row>
    <row r="279" spans="1:23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2500</v>
      </c>
    </row>
    <row r="280" spans="1:23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23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23" x14ac:dyDescent="0.5">
      <c r="J282" s="2"/>
      <c r="L282" s="2"/>
    </row>
    <row r="283" spans="1:23" ht="25.5" x14ac:dyDescent="0.55000000000000004">
      <c r="J283" s="2"/>
      <c r="L283" s="73" t="s">
        <v>272</v>
      </c>
      <c r="M283" s="2" t="s">
        <v>307</v>
      </c>
    </row>
    <row r="284" spans="1:23" x14ac:dyDescent="0.5">
      <c r="J284" s="2"/>
      <c r="L284" s="2"/>
    </row>
    <row r="285" spans="1:23" x14ac:dyDescent="0.5">
      <c r="J285" s="2"/>
      <c r="L285" s="2"/>
    </row>
    <row r="286" spans="1:23" x14ac:dyDescent="0.5">
      <c r="J286" s="2"/>
      <c r="L286" s="2"/>
    </row>
    <row r="287" spans="1:23" x14ac:dyDescent="0.5">
      <c r="J287" s="2"/>
      <c r="L287" s="2"/>
    </row>
    <row r="288" spans="1:2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6">
    <mergeCell ref="Q3:Q4"/>
    <mergeCell ref="R3:R4"/>
    <mergeCell ref="K271:L27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U355"/>
  <sheetViews>
    <sheetView zoomScale="70" zoomScaleNormal="70" workbookViewId="0">
      <pane xSplit="10" ySplit="4" topLeftCell="K5" activePane="bottomRight" state="frozen"/>
      <selection activeCell="B263" sqref="B263:N263"/>
      <selection pane="topRight" activeCell="B263" sqref="B263:N263"/>
      <selection pane="bottomLeft" activeCell="B263" sqref="B263:N263"/>
      <selection pane="bottomRight" activeCell="B263" sqref="B263:N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5</v>
      </c>
      <c r="F5" s="71">
        <v>15</v>
      </c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16</v>
      </c>
      <c r="F6" s="71">
        <v>10</v>
      </c>
      <c r="G6" s="46">
        <f t="shared" si="0"/>
        <v>26</v>
      </c>
      <c r="H6" s="78">
        <v>0</v>
      </c>
      <c r="I6" s="76">
        <v>0</v>
      </c>
      <c r="J6" s="46">
        <f t="shared" si="1"/>
        <v>20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02">
        <f t="shared" ref="P6:P80" si="3">SUM(M6-O6)</f>
        <v>600</v>
      </c>
      <c r="Q6" s="122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10</v>
      </c>
      <c r="F11" s="71">
        <v>5</v>
      </c>
      <c r="G11" s="46">
        <f t="shared" si="0"/>
        <v>15</v>
      </c>
      <c r="H11" s="78">
        <v>0</v>
      </c>
      <c r="I11" s="76">
        <v>0</v>
      </c>
      <c r="J11" s="46">
        <f t="shared" si="1"/>
        <v>14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1</v>
      </c>
      <c r="F18" s="71">
        <v>10</v>
      </c>
      <c r="G18" s="46">
        <f t="shared" si="0"/>
        <v>11</v>
      </c>
      <c r="H18" s="78">
        <v>0</v>
      </c>
      <c r="I18" s="76">
        <v>0</v>
      </c>
      <c r="J18" s="46">
        <f t="shared" si="1"/>
        <v>10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20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/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3</v>
      </c>
      <c r="F20" s="71">
        <v>2</v>
      </c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20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122"/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20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122"/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0</v>
      </c>
      <c r="F22" s="71">
        <v>5</v>
      </c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/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20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/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20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/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20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122"/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3</v>
      </c>
      <c r="F28" s="71">
        <v>5</v>
      </c>
      <c r="G28" s="46">
        <f t="shared" si="5"/>
        <v>8</v>
      </c>
      <c r="H28" s="78">
        <v>0</v>
      </c>
      <c r="I28" s="76">
        <v>0</v>
      </c>
      <c r="J28" s="46">
        <f t="shared" si="6"/>
        <v>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7</v>
      </c>
      <c r="F31" s="71">
        <v>10</v>
      </c>
      <c r="G31" s="46">
        <f t="shared" si="5"/>
        <v>17</v>
      </c>
      <c r="H31" s="78">
        <v>0</v>
      </c>
      <c r="I31" s="76">
        <v>0</v>
      </c>
      <c r="J31" s="46">
        <f t="shared" si="6"/>
        <v>15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2">
        <f t="shared" si="3"/>
        <v>200</v>
      </c>
      <c r="Q31" s="122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>
        <v>3</v>
      </c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1</v>
      </c>
      <c r="F35" s="71">
        <v>3</v>
      </c>
      <c r="G35" s="46">
        <f t="shared" si="5"/>
        <v>4</v>
      </c>
      <c r="H35" s="78">
        <v>0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1</v>
      </c>
      <c r="F46" s="71">
        <v>5</v>
      </c>
      <c r="G46" s="46">
        <f t="shared" si="5"/>
        <v>6</v>
      </c>
      <c r="H46" s="78">
        <v>0</v>
      </c>
      <c r="I46" s="76">
        <v>0</v>
      </c>
      <c r="J46" s="46">
        <f t="shared" si="6"/>
        <v>3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02">
        <f t="shared" si="3"/>
        <v>150</v>
      </c>
      <c r="Q46" s="122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1</v>
      </c>
      <c r="F48" s="71">
        <v>5</v>
      </c>
      <c r="G48" s="46">
        <f t="shared" si="5"/>
        <v>6</v>
      </c>
      <c r="H48" s="78">
        <v>0</v>
      </c>
      <c r="I48" s="76">
        <v>0</v>
      </c>
      <c r="J48" s="46">
        <f t="shared" si="6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0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2">
        <f>SUM(M49-O49)</f>
        <v>100</v>
      </c>
      <c r="Q49" s="122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3</v>
      </c>
      <c r="F53" s="71">
        <v>5</v>
      </c>
      <c r="G53" s="46">
        <f t="shared" si="5"/>
        <v>8</v>
      </c>
      <c r="H53" s="78">
        <v>0</v>
      </c>
      <c r="I53" s="76">
        <v>0</v>
      </c>
      <c r="J53" s="46">
        <f t="shared" si="6"/>
        <v>6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>SUM(M53-O53)</f>
        <v>100</v>
      </c>
      <c r="Q53" s="12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1381</v>
      </c>
      <c r="C76" s="19" t="s">
        <v>1380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1369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1383</v>
      </c>
      <c r="C86" s="19" t="s">
        <v>1382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1408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1409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1384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1386</v>
      </c>
      <c r="C90" s="19" t="s">
        <v>1385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1387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1388</v>
      </c>
      <c r="C100" s="19" t="s">
        <v>1364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1389</v>
      </c>
      <c r="C101" s="19" t="s">
        <v>1365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1378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1390</v>
      </c>
      <c r="C103" s="19" t="s">
        <v>1371</v>
      </c>
      <c r="D103" s="10" t="s">
        <v>1372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1391</v>
      </c>
      <c r="C104" s="19" t="s">
        <v>1370</v>
      </c>
      <c r="D104" s="10" t="s">
        <v>1372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1392</v>
      </c>
      <c r="C105" s="19" t="s">
        <v>1373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2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0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1393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1395</v>
      </c>
      <c r="C134" s="19" t="s">
        <v>1394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1397</v>
      </c>
      <c r="C135" s="19" t="s">
        <v>1396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1399</v>
      </c>
      <c r="C136" s="19" t="s">
        <v>1398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1400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1404</v>
      </c>
      <c r="C173" s="19" t="s">
        <v>1401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1379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1403</v>
      </c>
      <c r="C176" s="19" t="s">
        <v>1402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7" si="34">+L177*K177</f>
        <v>0</v>
      </c>
      <c r="N177" s="17" t="s">
        <v>16</v>
      </c>
      <c r="O177" s="18"/>
      <c r="P177" s="23">
        <f t="shared" ref="P177:P267" si="35">SUM(M177-O177)</f>
        <v>0</v>
      </c>
      <c r="Q177" s="90"/>
      <c r="R177" s="43">
        <f t="shared" ref="R177:R26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>
        <v>11</v>
      </c>
      <c r="G180" s="46">
        <f t="shared" si="30"/>
        <v>11</v>
      </c>
      <c r="H180" s="78">
        <v>0</v>
      </c>
      <c r="I180" s="76">
        <v>0</v>
      </c>
      <c r="J180" s="46">
        <f t="shared" si="31"/>
        <v>8</v>
      </c>
      <c r="K180" s="72">
        <v>3</v>
      </c>
      <c r="L180" s="20">
        <v>60</v>
      </c>
      <c r="M180" s="65">
        <f t="shared" si="34"/>
        <v>180</v>
      </c>
      <c r="N180" s="17" t="s">
        <v>16</v>
      </c>
      <c r="O180" s="18"/>
      <c r="P180" s="102">
        <f t="shared" si="35"/>
        <v>180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1367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1405</v>
      </c>
      <c r="C187" s="19" t="s">
        <v>1374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1406</v>
      </c>
      <c r="C188" s="19" t="s">
        <v>1375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1407</v>
      </c>
      <c r="C189" s="19" t="s">
        <v>1376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1366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11</v>
      </c>
      <c r="F193" s="71"/>
      <c r="G193" s="46">
        <f t="shared" si="30"/>
        <v>11</v>
      </c>
      <c r="H193" s="78">
        <v>0</v>
      </c>
      <c r="I193" s="76">
        <v>0</v>
      </c>
      <c r="J193" s="46">
        <f t="shared" si="31"/>
        <v>11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25</v>
      </c>
      <c r="F205" s="71"/>
      <c r="G205" s="46">
        <f t="shared" si="30"/>
        <v>25</v>
      </c>
      <c r="H205" s="78">
        <v>0</v>
      </c>
      <c r="I205" s="76">
        <v>0</v>
      </c>
      <c r="J205" s="46">
        <f t="shared" si="31"/>
        <v>24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1377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67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1410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1412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1413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1414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1415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1416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1417</v>
      </c>
      <c r="D248" s="10" t="s">
        <v>434</v>
      </c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1418</v>
      </c>
      <c r="D249" s="10" t="s">
        <v>434</v>
      </c>
      <c r="E249" s="64">
        <f>+'20'!J249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1419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67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+'20'!J251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+'20'!J252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+'20'!J253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:R266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+'20'!J254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50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52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+'20'!J255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52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+'20'!J256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50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52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+'20'!J257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50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52"/>
        <v>0</v>
      </c>
    </row>
    <row r="258" spans="1:19" ht="25.5" x14ac:dyDescent="0.55000000000000004">
      <c r="A258" s="10"/>
      <c r="B258" s="10">
        <v>1114501</v>
      </c>
      <c r="C258" s="19" t="s">
        <v>1437</v>
      </c>
      <c r="D258" s="10" t="s">
        <v>434</v>
      </c>
      <c r="E258" s="64">
        <f>+'20'!J258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50"/>
        <v>0</v>
      </c>
      <c r="K258" s="72"/>
      <c r="L258" s="20">
        <v>60</v>
      </c>
      <c r="M258" s="65">
        <f t="shared" si="34"/>
        <v>0</v>
      </c>
      <c r="N258" s="17" t="s">
        <v>1438</v>
      </c>
      <c r="O258" s="18"/>
      <c r="P258" s="23">
        <f t="shared" si="35"/>
        <v>0</v>
      </c>
      <c r="Q258" s="90"/>
      <c r="R258" s="43">
        <f t="shared" si="52"/>
        <v>0</v>
      </c>
    </row>
    <row r="259" spans="1:19" ht="25.5" x14ac:dyDescent="0.55000000000000004">
      <c r="A259" s="10"/>
      <c r="B259" s="10">
        <v>1114502</v>
      </c>
      <c r="C259" s="19" t="s">
        <v>1437</v>
      </c>
      <c r="D259" s="10" t="s">
        <v>434</v>
      </c>
      <c r="E259" s="64">
        <f>+'20'!J259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50"/>
        <v>0</v>
      </c>
      <c r="K259" s="72"/>
      <c r="L259" s="20">
        <v>60</v>
      </c>
      <c r="M259" s="65">
        <f t="shared" si="34"/>
        <v>0</v>
      </c>
      <c r="N259" s="17" t="s">
        <v>1438</v>
      </c>
      <c r="O259" s="18"/>
      <c r="P259" s="23">
        <f t="shared" si="35"/>
        <v>0</v>
      </c>
      <c r="Q259" s="90"/>
      <c r="R259" s="43">
        <f t="shared" si="52"/>
        <v>0</v>
      </c>
    </row>
    <row r="260" spans="1:19" ht="25.5" x14ac:dyDescent="0.55000000000000004">
      <c r="A260" s="10"/>
      <c r="B260" s="10">
        <v>1114503</v>
      </c>
      <c r="C260" s="19" t="s">
        <v>1437</v>
      </c>
      <c r="D260" s="10" t="s">
        <v>434</v>
      </c>
      <c r="E260" s="64">
        <f>+'20'!J260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50"/>
        <v>0</v>
      </c>
      <c r="K260" s="72"/>
      <c r="L260" s="20">
        <v>60</v>
      </c>
      <c r="M260" s="65">
        <f t="shared" si="34"/>
        <v>0</v>
      </c>
      <c r="N260" s="17" t="s">
        <v>1438</v>
      </c>
      <c r="O260" s="18"/>
      <c r="P260" s="23">
        <f t="shared" si="35"/>
        <v>0</v>
      </c>
      <c r="Q260" s="90"/>
      <c r="R260" s="43">
        <f t="shared" si="52"/>
        <v>0</v>
      </c>
    </row>
    <row r="261" spans="1:19" ht="25.5" x14ac:dyDescent="0.55000000000000004">
      <c r="A261" s="10"/>
      <c r="B261" s="10">
        <v>20059076</v>
      </c>
      <c r="C261" s="19" t="s">
        <v>1439</v>
      </c>
      <c r="D261" s="10" t="s">
        <v>434</v>
      </c>
      <c r="E261" s="64">
        <f>+'20'!J261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50"/>
        <v>0</v>
      </c>
      <c r="K261" s="72"/>
      <c r="L261" s="20">
        <v>45</v>
      </c>
      <c r="M261" s="65">
        <f t="shared" si="34"/>
        <v>0</v>
      </c>
      <c r="N261" s="17" t="s">
        <v>1438</v>
      </c>
      <c r="O261" s="18"/>
      <c r="P261" s="23">
        <f t="shared" si="35"/>
        <v>0</v>
      </c>
      <c r="Q261" s="90"/>
      <c r="R261" s="43">
        <f t="shared" si="52"/>
        <v>0</v>
      </c>
    </row>
    <row r="262" spans="1:19" ht="25.5" x14ac:dyDescent="0.55000000000000004">
      <c r="A262" s="10"/>
      <c r="B262" s="10">
        <v>20060020</v>
      </c>
      <c r="C262" s="19" t="s">
        <v>1440</v>
      </c>
      <c r="D262" s="10" t="s">
        <v>434</v>
      </c>
      <c r="E262" s="64">
        <f>+'20'!J262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50"/>
        <v>0</v>
      </c>
      <c r="K262" s="72"/>
      <c r="L262" s="20">
        <v>35</v>
      </c>
      <c r="M262" s="65">
        <f t="shared" si="34"/>
        <v>0</v>
      </c>
      <c r="N262" s="17" t="s">
        <v>1438</v>
      </c>
      <c r="O262" s="18"/>
      <c r="P262" s="23">
        <f t="shared" si="35"/>
        <v>0</v>
      </c>
      <c r="Q262" s="90"/>
      <c r="R262" s="43">
        <f t="shared" si="52"/>
        <v>0</v>
      </c>
    </row>
    <row r="263" spans="1:19" ht="25.5" x14ac:dyDescent="0.55000000000000004">
      <c r="A263" s="10"/>
      <c r="B263" s="10">
        <v>20059085</v>
      </c>
      <c r="C263" s="19" t="s">
        <v>1442</v>
      </c>
      <c r="D263" s="10" t="s">
        <v>434</v>
      </c>
      <c r="E263" s="64">
        <f>+'20'!J263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50"/>
        <v>0</v>
      </c>
      <c r="K263" s="72"/>
      <c r="L263" s="20">
        <v>10</v>
      </c>
      <c r="M263" s="65">
        <f t="shared" si="34"/>
        <v>0</v>
      </c>
      <c r="N263" s="17" t="s">
        <v>1438</v>
      </c>
      <c r="O263" s="18"/>
      <c r="P263" s="23">
        <f t="shared" si="35"/>
        <v>0</v>
      </c>
      <c r="Q263" s="90"/>
      <c r="R263" s="43">
        <f t="shared" si="52"/>
        <v>0</v>
      </c>
    </row>
    <row r="264" spans="1:19" ht="25.5" x14ac:dyDescent="0.55000000000000004">
      <c r="A264" s="10"/>
      <c r="B264" s="10"/>
      <c r="C264" s="19"/>
      <c r="D264" s="10"/>
      <c r="E264" s="64">
        <f>+'20'!J264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50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52"/>
        <v>0</v>
      </c>
    </row>
    <row r="265" spans="1:19" ht="25.5" x14ac:dyDescent="0.55000000000000004">
      <c r="A265" s="10"/>
      <c r="B265" s="10"/>
      <c r="C265" s="19"/>
      <c r="D265" s="10"/>
      <c r="E265" s="64">
        <f>+'20'!J265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50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52"/>
        <v>0</v>
      </c>
    </row>
    <row r="266" spans="1:19" ht="25.5" x14ac:dyDescent="0.55000000000000004">
      <c r="A266" s="10"/>
      <c r="B266" s="10"/>
      <c r="C266" s="19"/>
      <c r="D266" s="10"/>
      <c r="E266" s="64">
        <f>+'20'!J266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50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52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2"/>
        <v>0</v>
      </c>
      <c r="H267" s="78">
        <v>0</v>
      </c>
      <c r="I267" s="76">
        <v>0</v>
      </c>
      <c r="J267" s="46">
        <f t="shared" si="50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3">E268+F268</f>
        <v>0</v>
      </c>
      <c r="H268" s="78">
        <v>0</v>
      </c>
      <c r="I268" s="76">
        <v>0</v>
      </c>
      <c r="J268" s="46">
        <f t="shared" ref="J268" si="54">+G268-H268-K268-I268</f>
        <v>0</v>
      </c>
      <c r="K268" s="72"/>
      <c r="L268" s="20"/>
      <c r="M268" s="65">
        <f t="shared" ref="M268" si="55">+L268*K268</f>
        <v>0</v>
      </c>
      <c r="N268" s="17" t="s">
        <v>16</v>
      </c>
      <c r="O268" s="18"/>
      <c r="P268" s="23">
        <f t="shared" ref="P268" si="56">SUM(M268-O268)</f>
        <v>0</v>
      </c>
      <c r="Q268" s="90"/>
      <c r="R268" s="43">
        <f t="shared" ref="R268" si="57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R269" s="75">
        <f>SUM(R5:R268)</f>
        <v>721.46999999999991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07" t="s">
        <v>212</v>
      </c>
      <c r="L270" s="108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2340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>
        <v>15</v>
      </c>
    </row>
    <row r="273" spans="1:21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850</v>
      </c>
      <c r="O273" s="2">
        <v>100</v>
      </c>
      <c r="P273" s="2">
        <v>100</v>
      </c>
      <c r="Q273" s="2">
        <v>150</v>
      </c>
      <c r="R273" s="2">
        <v>100</v>
      </c>
      <c r="S273" s="2">
        <v>100</v>
      </c>
      <c r="T273" s="2">
        <v>200</v>
      </c>
      <c r="U273" s="2">
        <v>100</v>
      </c>
    </row>
    <row r="274" spans="1:21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21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21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0</v>
      </c>
    </row>
    <row r="277" spans="1:21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1475</v>
      </c>
    </row>
    <row r="278" spans="1:21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1475</v>
      </c>
    </row>
    <row r="279" spans="1:21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21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21" x14ac:dyDescent="0.5">
      <c r="J281" s="2"/>
      <c r="L281" s="2"/>
    </row>
    <row r="282" spans="1:21" ht="25.5" x14ac:dyDescent="0.55000000000000004">
      <c r="J282" s="2"/>
      <c r="L282" s="73" t="s">
        <v>272</v>
      </c>
      <c r="M282" s="2" t="s">
        <v>307</v>
      </c>
    </row>
    <row r="283" spans="1:21" x14ac:dyDescent="0.5">
      <c r="J283" s="2"/>
      <c r="L283" s="2"/>
    </row>
    <row r="284" spans="1:21" x14ac:dyDescent="0.5">
      <c r="J284" s="2"/>
      <c r="L284" s="2"/>
    </row>
    <row r="285" spans="1:21" x14ac:dyDescent="0.5">
      <c r="J285" s="2"/>
      <c r="L285" s="2"/>
    </row>
    <row r="286" spans="1:21" x14ac:dyDescent="0.5">
      <c r="J286" s="2"/>
      <c r="L286" s="2"/>
    </row>
    <row r="287" spans="1:21" x14ac:dyDescent="0.5">
      <c r="J287" s="2"/>
      <c r="L287" s="2"/>
    </row>
    <row r="288" spans="1:21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56"/>
  <sheetViews>
    <sheetView zoomScale="70" zoomScaleNormal="70" workbookViewId="0">
      <pane xSplit="10" ySplit="4" topLeftCell="K5" activePane="bottomRight" state="frozen"/>
      <selection activeCell="B263" sqref="B263:N263"/>
      <selection pane="topRight" activeCell="B263" sqref="B263:N263"/>
      <selection pane="bottomLeft" activeCell="B263" sqref="B263:N263"/>
      <selection pane="bottomRight" activeCell="B263" sqref="B263:N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11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02">
        <f>SUM(M5-O5)</f>
        <v>350</v>
      </c>
      <c r="Q5" s="122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16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2">
        <f t="shared" ref="P6:P80" si="3">SUM(M6-O6)</f>
        <v>400</v>
      </c>
      <c r="Q6" s="122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20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/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20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122"/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20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122"/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2"/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20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/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20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/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20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122"/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11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2">
        <f t="shared" si="3"/>
        <v>400</v>
      </c>
      <c r="Q31" s="122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0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02">
        <f t="shared" si="3"/>
        <v>150</v>
      </c>
      <c r="Q46" s="122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 t="shared" si="3"/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3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2">
        <f t="shared" si="3"/>
        <v>150</v>
      </c>
      <c r="Q53" s="122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1381</v>
      </c>
      <c r="C76" s="19" t="s">
        <v>1380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1369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1383</v>
      </c>
      <c r="C86" s="19" t="s">
        <v>1382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1408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1409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1384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1386</v>
      </c>
      <c r="C90" s="19" t="s">
        <v>1385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1387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1388</v>
      </c>
      <c r="C100" s="19" t="s">
        <v>1364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1389</v>
      </c>
      <c r="C101" s="19" t="s">
        <v>1365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1378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1390</v>
      </c>
      <c r="C103" s="19" t="s">
        <v>1371</v>
      </c>
      <c r="D103" s="10" t="s">
        <v>1372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1391</v>
      </c>
      <c r="C104" s="19" t="s">
        <v>1370</v>
      </c>
      <c r="D104" s="10" t="s">
        <v>1372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1392</v>
      </c>
      <c r="C105" s="19" t="s">
        <v>1373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>SUM(M115-O115)</f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1393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1395</v>
      </c>
      <c r="C134" s="19" t="s">
        <v>1394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1397</v>
      </c>
      <c r="C135" s="19" t="s">
        <v>1396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1399</v>
      </c>
      <c r="C136" s="19" t="s">
        <v>1398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1400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1404</v>
      </c>
      <c r="C173" s="19" t="s">
        <v>1401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1379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1403</v>
      </c>
      <c r="C176" s="19" t="s">
        <v>1402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8" si="34">+L177*K177</f>
        <v>0</v>
      </c>
      <c r="N177" s="17" t="s">
        <v>16</v>
      </c>
      <c r="O177" s="18"/>
      <c r="P177" s="23">
        <f t="shared" ref="P177:P268" si="35">SUM(M177-O177)</f>
        <v>0</v>
      </c>
      <c r="Q177" s="90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8</v>
      </c>
      <c r="F180" s="71"/>
      <c r="G180" s="46">
        <f t="shared" si="30"/>
        <v>8</v>
      </c>
      <c r="H180" s="78">
        <v>0</v>
      </c>
      <c r="I180" s="76">
        <v>0</v>
      </c>
      <c r="J180" s="46">
        <f t="shared" si="31"/>
        <v>8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1367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1405</v>
      </c>
      <c r="C187" s="19" t="s">
        <v>1374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1406</v>
      </c>
      <c r="C188" s="19" t="s">
        <v>1375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1407</v>
      </c>
      <c r="C189" s="19" t="s">
        <v>1376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1366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11</v>
      </c>
      <c r="F193" s="71"/>
      <c r="G193" s="46">
        <f t="shared" si="30"/>
        <v>11</v>
      </c>
      <c r="H193" s="78">
        <v>0</v>
      </c>
      <c r="I193" s="76">
        <v>0</v>
      </c>
      <c r="J193" s="46">
        <f t="shared" si="31"/>
        <v>11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24</v>
      </c>
      <c r="F205" s="71"/>
      <c r="G205" s="46">
        <f t="shared" si="30"/>
        <v>24</v>
      </c>
      <c r="H205" s="78">
        <v>0</v>
      </c>
      <c r="I205" s="76">
        <v>0</v>
      </c>
      <c r="J205" s="46">
        <f t="shared" si="31"/>
        <v>23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1377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68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67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1410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1412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1413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1414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1415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1416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1417</v>
      </c>
      <c r="D248" s="10" t="s">
        <v>434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1418</v>
      </c>
      <c r="D249" s="10" t="s">
        <v>434</v>
      </c>
      <c r="E249" s="64">
        <f>+'21'!J249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1419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68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+'21'!J251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+'21'!J252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+'21'!J253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:R268" si="51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+'21'!J254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50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51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+'21'!J255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51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+'21'!J256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50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51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+'21'!J257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50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51"/>
        <v>0</v>
      </c>
    </row>
    <row r="258" spans="1:19" ht="25.5" x14ac:dyDescent="0.55000000000000004">
      <c r="A258" s="10"/>
      <c r="B258" s="10">
        <v>1114501</v>
      </c>
      <c r="C258" s="19" t="s">
        <v>1437</v>
      </c>
      <c r="D258" s="10" t="s">
        <v>434</v>
      </c>
      <c r="E258" s="64">
        <f>+'21'!J258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50"/>
        <v>0</v>
      </c>
      <c r="K258" s="72"/>
      <c r="L258" s="20">
        <v>60</v>
      </c>
      <c r="M258" s="65">
        <f t="shared" si="34"/>
        <v>0</v>
      </c>
      <c r="N258" s="17" t="s">
        <v>1438</v>
      </c>
      <c r="O258" s="18"/>
      <c r="P258" s="23">
        <f t="shared" si="35"/>
        <v>0</v>
      </c>
      <c r="Q258" s="90"/>
      <c r="R258" s="43">
        <f t="shared" si="51"/>
        <v>0</v>
      </c>
    </row>
    <row r="259" spans="1:19" ht="25.5" x14ac:dyDescent="0.55000000000000004">
      <c r="A259" s="10"/>
      <c r="B259" s="10">
        <v>1114502</v>
      </c>
      <c r="C259" s="19" t="s">
        <v>1437</v>
      </c>
      <c r="D259" s="10" t="s">
        <v>434</v>
      </c>
      <c r="E259" s="64">
        <f>+'21'!J259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50"/>
        <v>0</v>
      </c>
      <c r="K259" s="72"/>
      <c r="L259" s="20">
        <v>60</v>
      </c>
      <c r="M259" s="65">
        <f t="shared" si="34"/>
        <v>0</v>
      </c>
      <c r="N259" s="17" t="s">
        <v>1438</v>
      </c>
      <c r="O259" s="18"/>
      <c r="P259" s="23">
        <f t="shared" si="35"/>
        <v>0</v>
      </c>
      <c r="Q259" s="90"/>
      <c r="R259" s="43">
        <f t="shared" si="51"/>
        <v>0</v>
      </c>
    </row>
    <row r="260" spans="1:19" ht="25.5" x14ac:dyDescent="0.55000000000000004">
      <c r="A260" s="10"/>
      <c r="B260" s="10">
        <v>1114503</v>
      </c>
      <c r="C260" s="19" t="s">
        <v>1437</v>
      </c>
      <c r="D260" s="10" t="s">
        <v>434</v>
      </c>
      <c r="E260" s="64">
        <f>+'21'!J260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50"/>
        <v>0</v>
      </c>
      <c r="K260" s="72"/>
      <c r="L260" s="20">
        <v>60</v>
      </c>
      <c r="M260" s="65">
        <f t="shared" si="34"/>
        <v>0</v>
      </c>
      <c r="N260" s="17" t="s">
        <v>1438</v>
      </c>
      <c r="O260" s="18"/>
      <c r="P260" s="23">
        <f t="shared" si="35"/>
        <v>0</v>
      </c>
      <c r="Q260" s="90"/>
      <c r="R260" s="43">
        <f t="shared" si="51"/>
        <v>0</v>
      </c>
    </row>
    <row r="261" spans="1:19" ht="25.5" x14ac:dyDescent="0.55000000000000004">
      <c r="A261" s="10"/>
      <c r="B261" s="10">
        <v>20059076</v>
      </c>
      <c r="C261" s="19" t="s">
        <v>1439</v>
      </c>
      <c r="D261" s="10" t="s">
        <v>434</v>
      </c>
      <c r="E261" s="64">
        <f>+'21'!J261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50"/>
        <v>0</v>
      </c>
      <c r="K261" s="72"/>
      <c r="L261" s="20">
        <v>45</v>
      </c>
      <c r="M261" s="65">
        <f t="shared" si="34"/>
        <v>0</v>
      </c>
      <c r="N261" s="17" t="s">
        <v>1438</v>
      </c>
      <c r="O261" s="18"/>
      <c r="P261" s="23">
        <f t="shared" si="35"/>
        <v>0</v>
      </c>
      <c r="Q261" s="90"/>
      <c r="R261" s="43">
        <f t="shared" si="51"/>
        <v>0</v>
      </c>
    </row>
    <row r="262" spans="1:19" ht="25.5" x14ac:dyDescent="0.55000000000000004">
      <c r="A262" s="10"/>
      <c r="B262" s="10">
        <v>20060020</v>
      </c>
      <c r="C262" s="19" t="s">
        <v>1440</v>
      </c>
      <c r="D262" s="10" t="s">
        <v>434</v>
      </c>
      <c r="E262" s="64">
        <f>+'21'!J262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50"/>
        <v>0</v>
      </c>
      <c r="K262" s="72"/>
      <c r="L262" s="20">
        <v>35</v>
      </c>
      <c r="M262" s="65">
        <f t="shared" si="34"/>
        <v>0</v>
      </c>
      <c r="N262" s="17" t="s">
        <v>1438</v>
      </c>
      <c r="O262" s="18"/>
      <c r="P262" s="23">
        <f t="shared" si="35"/>
        <v>0</v>
      </c>
      <c r="Q262" s="90"/>
      <c r="R262" s="43">
        <f t="shared" si="51"/>
        <v>0</v>
      </c>
    </row>
    <row r="263" spans="1:19" ht="25.5" x14ac:dyDescent="0.55000000000000004">
      <c r="A263" s="10"/>
      <c r="B263" s="10">
        <v>20059085</v>
      </c>
      <c r="C263" s="19" t="s">
        <v>1442</v>
      </c>
      <c r="D263" s="10" t="s">
        <v>434</v>
      </c>
      <c r="E263" s="64">
        <f>+'21'!J263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50"/>
        <v>0</v>
      </c>
      <c r="K263" s="72"/>
      <c r="L263" s="20">
        <v>10</v>
      </c>
      <c r="M263" s="65">
        <f t="shared" si="34"/>
        <v>0</v>
      </c>
      <c r="N263" s="17" t="s">
        <v>1438</v>
      </c>
      <c r="O263" s="18"/>
      <c r="P263" s="23">
        <f t="shared" si="35"/>
        <v>0</v>
      </c>
      <c r="Q263" s="90"/>
      <c r="R263" s="43">
        <f t="shared" si="51"/>
        <v>0</v>
      </c>
    </row>
    <row r="264" spans="1:19" ht="25.5" x14ac:dyDescent="0.55000000000000004">
      <c r="A264" s="10"/>
      <c r="B264" s="10"/>
      <c r="C264" s="19"/>
      <c r="D264" s="10"/>
      <c r="E264" s="64">
        <f>+'21'!J264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50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51"/>
        <v>0</v>
      </c>
    </row>
    <row r="265" spans="1:19" ht="25.5" x14ac:dyDescent="0.55000000000000004">
      <c r="A265" s="10"/>
      <c r="B265" s="10"/>
      <c r="C265" s="19"/>
      <c r="D265" s="10"/>
      <c r="E265" s="64">
        <f>+'21'!J265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50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51"/>
        <v>0</v>
      </c>
    </row>
    <row r="266" spans="1:19" ht="25.5" x14ac:dyDescent="0.55000000000000004">
      <c r="A266" s="10"/>
      <c r="B266" s="10"/>
      <c r="C266" s="19"/>
      <c r="D266" s="10"/>
      <c r="E266" s="64">
        <f>+'21'!J266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50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51"/>
        <v>0</v>
      </c>
    </row>
    <row r="267" spans="1:19" ht="25.5" x14ac:dyDescent="0.55000000000000004">
      <c r="A267" s="10"/>
      <c r="B267" s="10"/>
      <c r="C267" s="19"/>
      <c r="D267" s="10"/>
      <c r="E267" s="64">
        <f>+'21'!J267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50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51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>
        <f t="shared" si="40"/>
        <v>0</v>
      </c>
      <c r="H268" s="78">
        <v>0</v>
      </c>
      <c r="I268" s="76">
        <v>0</v>
      </c>
      <c r="J268" s="46">
        <f t="shared" si="50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51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52">E269+F269</f>
        <v>0</v>
      </c>
      <c r="H269" s="78">
        <v>0</v>
      </c>
      <c r="I269" s="76">
        <v>0</v>
      </c>
      <c r="J269" s="46">
        <f t="shared" ref="J269" si="53">+G269-H269-K269-I269</f>
        <v>0</v>
      </c>
      <c r="K269" s="72"/>
      <c r="L269" s="20"/>
      <c r="M269" s="65">
        <f t="shared" ref="M269" si="54">+L269*K269</f>
        <v>0</v>
      </c>
      <c r="N269" s="17" t="s">
        <v>16</v>
      </c>
      <c r="O269" s="18"/>
      <c r="P269" s="23">
        <f t="shared" ref="P269" si="55">SUM(M269-O269)</f>
        <v>0</v>
      </c>
      <c r="Q269" s="90"/>
      <c r="R269" s="43">
        <f t="shared" ref="R269" si="56">+K269*Q269</f>
        <v>0</v>
      </c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R270" s="75">
        <f>SUM(R5:R269)</f>
        <v>786.55000000000007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07" t="s">
        <v>212</v>
      </c>
      <c r="L271" s="108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95" t="s">
        <v>202</v>
      </c>
      <c r="M272" s="95"/>
      <c r="N272" s="33">
        <f>SUM(M5:M271)</f>
        <v>2145</v>
      </c>
    </row>
    <row r="273" spans="1:17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>
        <v>15</v>
      </c>
    </row>
    <row r="274" spans="1:17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255</v>
      </c>
      <c r="O274" s="2">
        <v>55</v>
      </c>
      <c r="P274" s="2">
        <v>100</v>
      </c>
      <c r="Q274" s="2">
        <v>100</v>
      </c>
    </row>
    <row r="275" spans="1:17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17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/>
    </row>
    <row r="277" spans="1:17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0</v>
      </c>
    </row>
    <row r="278" spans="1:17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1875</v>
      </c>
    </row>
    <row r="279" spans="1:17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1875</v>
      </c>
    </row>
    <row r="280" spans="1:17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17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17" x14ac:dyDescent="0.5">
      <c r="J282" s="2"/>
      <c r="L282" s="2"/>
    </row>
    <row r="283" spans="1:17" ht="25.5" x14ac:dyDescent="0.55000000000000004">
      <c r="J283" s="2"/>
      <c r="L283" s="73" t="s">
        <v>272</v>
      </c>
      <c r="M283" s="2" t="s">
        <v>307</v>
      </c>
    </row>
    <row r="284" spans="1:17" x14ac:dyDescent="0.5">
      <c r="J284" s="2"/>
      <c r="L284" s="2"/>
    </row>
    <row r="285" spans="1:17" x14ac:dyDescent="0.5">
      <c r="J285" s="2"/>
      <c r="L285" s="2"/>
    </row>
    <row r="286" spans="1:17" x14ac:dyDescent="0.5">
      <c r="J286" s="2"/>
      <c r="L286" s="2"/>
    </row>
    <row r="287" spans="1:17" x14ac:dyDescent="0.5">
      <c r="J287" s="2"/>
      <c r="L287" s="2"/>
    </row>
    <row r="288" spans="1:17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55"/>
  <sheetViews>
    <sheetView zoomScale="70" zoomScaleNormal="70" workbookViewId="0">
      <pane xSplit="10" ySplit="4" topLeftCell="K5" activePane="bottomRight" state="frozen"/>
      <selection activeCell="B263" sqref="B263:N263"/>
      <selection pane="topRight" activeCell="B263" sqref="B263:N263"/>
      <selection pane="bottomLeft" activeCell="B263" sqref="B263:N263"/>
      <selection pane="bottomRight" activeCell="B263" sqref="B263:N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9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8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02">
        <f t="shared" ref="P6:P69" si="3">SUM(M6-O6)</f>
        <v>800</v>
      </c>
      <c r="Q6" s="122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13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8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50</v>
      </c>
      <c r="P18" s="102">
        <f t="shared" si="3"/>
        <v>50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20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/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4</v>
      </c>
      <c r="F20" s="71"/>
      <c r="G20" s="46">
        <f t="shared" si="0"/>
        <v>4</v>
      </c>
      <c r="H20" s="78">
        <v>1</v>
      </c>
      <c r="I20" s="76">
        <v>0</v>
      </c>
      <c r="J20" s="46">
        <f t="shared" si="1"/>
        <v>3</v>
      </c>
      <c r="K20" s="72"/>
      <c r="L20" s="20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122"/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20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122"/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2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2">
        <f t="shared" si="3"/>
        <v>200</v>
      </c>
      <c r="Q22" s="122"/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20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/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20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/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20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122"/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11</v>
      </c>
      <c r="F31" s="71">
        <v>5</v>
      </c>
      <c r="G31" s="46">
        <f t="shared" si="5"/>
        <v>16</v>
      </c>
      <c r="H31" s="78">
        <v>0</v>
      </c>
      <c r="I31" s="76">
        <v>0</v>
      </c>
      <c r="J31" s="46">
        <f t="shared" si="6"/>
        <v>8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/>
      <c r="P31" s="102">
        <f t="shared" si="3"/>
        <v>800</v>
      </c>
      <c r="Q31" s="122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 t="shared" si="3"/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0</v>
      </c>
      <c r="F49" s="71">
        <v>5</v>
      </c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0</v>
      </c>
      <c r="F50" s="71">
        <v>5</v>
      </c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 t="shared" si="3"/>
        <v>100</v>
      </c>
      <c r="Q53" s="12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>
        <v>3</v>
      </c>
      <c r="G67" s="46">
        <f t="shared" si="5"/>
        <v>3</v>
      </c>
      <c r="H67" s="78">
        <v>0</v>
      </c>
      <c r="I67" s="76">
        <v>0</v>
      </c>
      <c r="J67" s="46">
        <f t="shared" si="6"/>
        <v>2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1</v>
      </c>
      <c r="F68" s="71">
        <v>2</v>
      </c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1381</v>
      </c>
      <c r="C76" s="19" t="s">
        <v>1380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1369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1383</v>
      </c>
      <c r="C86" s="19" t="s">
        <v>1382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1408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1409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1384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1386</v>
      </c>
      <c r="C90" s="19" t="s">
        <v>1385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1387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1388</v>
      </c>
      <c r="C100" s="19" t="s">
        <v>1364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1389</v>
      </c>
      <c r="C101" s="19" t="s">
        <v>1365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1378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1390</v>
      </c>
      <c r="C103" s="19" t="s">
        <v>1371</v>
      </c>
      <c r="D103" s="10" t="s">
        <v>1372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1391</v>
      </c>
      <c r="C104" s="19" t="s">
        <v>1370</v>
      </c>
      <c r="D104" s="10" t="s">
        <v>1372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1392</v>
      </c>
      <c r="C105" s="19" t="s">
        <v>1373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9</v>
      </c>
      <c r="F112" s="71">
        <v>5</v>
      </c>
      <c r="G112" s="46">
        <f t="shared" si="20"/>
        <v>14</v>
      </c>
      <c r="H112" s="78">
        <v>0</v>
      </c>
      <c r="I112" s="76">
        <v>0</v>
      </c>
      <c r="J112" s="46">
        <f t="shared" si="21"/>
        <v>13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 t="shared" si="7"/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8</v>
      </c>
      <c r="F113" s="71">
        <v>5</v>
      </c>
      <c r="G113" s="46">
        <f t="shared" si="20"/>
        <v>13</v>
      </c>
      <c r="H113" s="78">
        <v>0</v>
      </c>
      <c r="I113" s="76">
        <v>0</v>
      </c>
      <c r="J113" s="46">
        <f t="shared" si="21"/>
        <v>10</v>
      </c>
      <c r="K113" s="72">
        <v>3</v>
      </c>
      <c r="L113" s="20">
        <v>55</v>
      </c>
      <c r="M113" s="65">
        <f t="shared" si="8"/>
        <v>165</v>
      </c>
      <c r="N113" s="17" t="s">
        <v>16</v>
      </c>
      <c r="O113" s="18"/>
      <c r="P113" s="102">
        <f t="shared" si="7"/>
        <v>165</v>
      </c>
      <c r="Q113" s="122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1</v>
      </c>
      <c r="F115" s="71">
        <v>5</v>
      </c>
      <c r="G115" s="46">
        <f t="shared" si="20"/>
        <v>6</v>
      </c>
      <c r="H115" s="78">
        <v>0</v>
      </c>
      <c r="I115" s="76">
        <v>0</v>
      </c>
      <c r="J115" s="46">
        <f t="shared" si="21"/>
        <v>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0</v>
      </c>
      <c r="F116" s="71">
        <v>10</v>
      </c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1393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1395</v>
      </c>
      <c r="C134" s="19" t="s">
        <v>1394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1397</v>
      </c>
      <c r="C135" s="19" t="s">
        <v>1396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1399</v>
      </c>
      <c r="C136" s="19" t="s">
        <v>1398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1400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1404</v>
      </c>
      <c r="C173" s="19" t="s">
        <v>1401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1379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1403</v>
      </c>
      <c r="C176" s="19" t="s">
        <v>1402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7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7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8</v>
      </c>
      <c r="F180" s="71"/>
      <c r="G180" s="46">
        <f t="shared" si="27"/>
        <v>8</v>
      </c>
      <c r="H180" s="78">
        <v>0</v>
      </c>
      <c r="I180" s="76">
        <v>0</v>
      </c>
      <c r="J180" s="46">
        <f t="shared" si="28"/>
        <v>8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1367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1405</v>
      </c>
      <c r="C187" s="19" t="s">
        <v>1374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1406</v>
      </c>
      <c r="C188" s="19" t="s">
        <v>1375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1407</v>
      </c>
      <c r="C189" s="19" t="s">
        <v>1376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1366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11</v>
      </c>
      <c r="F193" s="71">
        <v>7</v>
      </c>
      <c r="G193" s="46">
        <f t="shared" si="27"/>
        <v>18</v>
      </c>
      <c r="H193" s="78">
        <v>0</v>
      </c>
      <c r="I193" s="76">
        <v>0</v>
      </c>
      <c r="J193" s="46">
        <f t="shared" si="28"/>
        <v>16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02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0</v>
      </c>
      <c r="F194" s="71">
        <v>10</v>
      </c>
      <c r="G194" s="46">
        <f t="shared" si="27"/>
        <v>10</v>
      </c>
      <c r="H194" s="78">
        <v>0</v>
      </c>
      <c r="I194" s="76">
        <v>0</v>
      </c>
      <c r="J194" s="46">
        <f t="shared" si="28"/>
        <v>9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7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23</v>
      </c>
      <c r="F205" s="71"/>
      <c r="G205" s="46">
        <f t="shared" si="27"/>
        <v>23</v>
      </c>
      <c r="H205" s="78">
        <v>0</v>
      </c>
      <c r="I205" s="76">
        <v>0</v>
      </c>
      <c r="J205" s="46">
        <f t="shared" si="28"/>
        <v>22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23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1377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>
        <v>3</v>
      </c>
      <c r="G209" s="46">
        <f t="shared" si="27"/>
        <v>3</v>
      </c>
      <c r="H209" s="78">
        <v>0</v>
      </c>
      <c r="I209" s="76">
        <v>0</v>
      </c>
      <c r="J209" s="46">
        <f t="shared" si="28"/>
        <v>3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3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67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1410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1412</v>
      </c>
      <c r="D243" s="10" t="s">
        <v>434</v>
      </c>
      <c r="E243" s="64">
        <f>+'22'!J243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1413</v>
      </c>
      <c r="D244" s="10" t="s">
        <v>434</v>
      </c>
      <c r="E244" s="64">
        <f>+'22'!J244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1414</v>
      </c>
      <c r="D245" s="10" t="s">
        <v>434</v>
      </c>
      <c r="E245" s="64">
        <f>+'22'!J245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1415</v>
      </c>
      <c r="D246" s="10" t="s">
        <v>434</v>
      </c>
      <c r="E246" s="64">
        <f>+'22'!J246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1416</v>
      </c>
      <c r="D247" s="10" t="s">
        <v>564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1417</v>
      </c>
      <c r="D248" s="10" t="s">
        <v>434</v>
      </c>
      <c r="E248" s="64">
        <f>+'22'!J248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1418</v>
      </c>
      <c r="D249" s="10" t="s">
        <v>434</v>
      </c>
      <c r="E249" s="64">
        <f>+'22'!J249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1419</v>
      </c>
      <c r="D250" s="10" t="s">
        <v>434</v>
      </c>
      <c r="E250" s="64">
        <f>+'22'!J250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:J267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+'22'!J251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5"/>
        <v>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+'22'!J252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5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+'22'!J253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5"/>
        <v>0</v>
      </c>
      <c r="K253" s="72"/>
      <c r="L253" s="20">
        <v>15</v>
      </c>
      <c r="M253" s="65">
        <f t="shared" si="3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+'22'!J254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5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+'22'!J255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5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+'22'!J256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5"/>
        <v>0</v>
      </c>
      <c r="K256" s="72"/>
      <c r="L256" s="20">
        <v>29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+'22'!J257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5"/>
        <v>0</v>
      </c>
      <c r="K257" s="72"/>
      <c r="L257" s="20">
        <v>29</v>
      </c>
      <c r="M257" s="65">
        <f t="shared" si="3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5.5" x14ac:dyDescent="0.55000000000000004">
      <c r="A258" s="10"/>
      <c r="B258" s="10">
        <v>1114501</v>
      </c>
      <c r="C258" s="19" t="s">
        <v>1437</v>
      </c>
      <c r="D258" s="10" t="s">
        <v>434</v>
      </c>
      <c r="E258" s="64">
        <f>+'22'!J258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5"/>
        <v>0</v>
      </c>
      <c r="K258" s="72"/>
      <c r="L258" s="20">
        <v>60</v>
      </c>
      <c r="M258" s="65">
        <f t="shared" si="31"/>
        <v>0</v>
      </c>
      <c r="N258" s="17" t="s">
        <v>1438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>
        <v>1114502</v>
      </c>
      <c r="C259" s="19" t="s">
        <v>1437</v>
      </c>
      <c r="D259" s="10" t="s">
        <v>434</v>
      </c>
      <c r="E259" s="64">
        <f>+'22'!J259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5"/>
        <v>0</v>
      </c>
      <c r="K259" s="72"/>
      <c r="L259" s="20">
        <v>60</v>
      </c>
      <c r="M259" s="65">
        <f t="shared" si="31"/>
        <v>0</v>
      </c>
      <c r="N259" s="17" t="s">
        <v>1438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>
        <v>1114503</v>
      </c>
      <c r="C260" s="19" t="s">
        <v>1437</v>
      </c>
      <c r="D260" s="10" t="s">
        <v>434</v>
      </c>
      <c r="E260" s="64">
        <f>+'22'!J260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5"/>
        <v>0</v>
      </c>
      <c r="K260" s="72"/>
      <c r="L260" s="20">
        <v>60</v>
      </c>
      <c r="M260" s="65">
        <f t="shared" si="31"/>
        <v>0</v>
      </c>
      <c r="N260" s="17" t="s">
        <v>1438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>
        <v>20059076</v>
      </c>
      <c r="C261" s="19" t="s">
        <v>1439</v>
      </c>
      <c r="D261" s="10" t="s">
        <v>434</v>
      </c>
      <c r="E261" s="64">
        <f>+'22'!J261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5"/>
        <v>0</v>
      </c>
      <c r="K261" s="72"/>
      <c r="L261" s="20">
        <v>45</v>
      </c>
      <c r="M261" s="65">
        <f t="shared" si="31"/>
        <v>0</v>
      </c>
      <c r="N261" s="17" t="s">
        <v>1438</v>
      </c>
      <c r="O261" s="18"/>
      <c r="P261" s="23">
        <f t="shared" si="35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>
        <v>20060020</v>
      </c>
      <c r="C262" s="19" t="s">
        <v>1440</v>
      </c>
      <c r="D262" s="10" t="s">
        <v>434</v>
      </c>
      <c r="E262" s="64">
        <f>+'22'!J262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5"/>
        <v>0</v>
      </c>
      <c r="K262" s="72"/>
      <c r="L262" s="20">
        <v>35</v>
      </c>
      <c r="M262" s="65">
        <f t="shared" si="31"/>
        <v>0</v>
      </c>
      <c r="N262" s="17" t="s">
        <v>1438</v>
      </c>
      <c r="O262" s="18"/>
      <c r="P262" s="23">
        <f t="shared" si="35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>
        <v>20059085</v>
      </c>
      <c r="C263" s="19" t="s">
        <v>1442</v>
      </c>
      <c r="D263" s="10" t="s">
        <v>434</v>
      </c>
      <c r="E263" s="64">
        <f>+'22'!J263</f>
        <v>0</v>
      </c>
      <c r="F263" s="71"/>
      <c r="G263" s="46">
        <f t="shared" si="39"/>
        <v>0</v>
      </c>
      <c r="H263" s="78">
        <v>0</v>
      </c>
      <c r="I263" s="76">
        <v>0</v>
      </c>
      <c r="J263" s="46">
        <f t="shared" si="45"/>
        <v>0</v>
      </c>
      <c r="K263" s="72"/>
      <c r="L263" s="20">
        <v>10</v>
      </c>
      <c r="M263" s="65">
        <f t="shared" si="31"/>
        <v>0</v>
      </c>
      <c r="N263" s="17" t="s">
        <v>1438</v>
      </c>
      <c r="O263" s="18"/>
      <c r="P263" s="23">
        <f t="shared" si="35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/>
      <c r="C264" s="19"/>
      <c r="D264" s="10"/>
      <c r="E264" s="64">
        <f>+'22'!J264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5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/>
      <c r="C265" s="19"/>
      <c r="D265" s="10"/>
      <c r="E265" s="64">
        <f>+'22'!J265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5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39"/>
        <v>0</v>
      </c>
      <c r="H266" s="78">
        <v>0</v>
      </c>
      <c r="I266" s="76">
        <v>0</v>
      </c>
      <c r="J266" s="46">
        <f t="shared" si="45"/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2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39"/>
        <v>0</v>
      </c>
      <c r="H267" s="78">
        <v>0</v>
      </c>
      <c r="I267" s="76">
        <v>0</v>
      </c>
      <c r="J267" s="46">
        <f t="shared" si="45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2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47">E268+F268</f>
        <v>0</v>
      </c>
      <c r="H268" s="78">
        <v>0</v>
      </c>
      <c r="I268" s="76">
        <v>0</v>
      </c>
      <c r="J268" s="46">
        <f t="shared" ref="J268" si="48">+G268-H268-K268-I268</f>
        <v>0</v>
      </c>
      <c r="K268" s="72"/>
      <c r="L268" s="20"/>
      <c r="M268" s="65">
        <f t="shared" ref="M268" si="49">+L268*K268</f>
        <v>0</v>
      </c>
      <c r="N268" s="17" t="s">
        <v>16</v>
      </c>
      <c r="O268" s="18"/>
      <c r="P268" s="23">
        <f t="shared" ref="P268" si="50">SUM(M268-O268)</f>
        <v>0</v>
      </c>
      <c r="Q268" s="90"/>
      <c r="R268" s="43">
        <f t="shared" ref="R268" si="51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R269" s="75">
        <f>SUM(R5:R268)</f>
        <v>1004.69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07" t="s">
        <v>212</v>
      </c>
      <c r="L270" s="108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2830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>
        <v>15</v>
      </c>
    </row>
    <row r="273" spans="1:17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1055</v>
      </c>
      <c r="O273" s="2">
        <v>55</v>
      </c>
      <c r="P273" s="2">
        <v>800</v>
      </c>
      <c r="Q273" s="2">
        <v>200</v>
      </c>
    </row>
    <row r="274" spans="1:17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17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17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50</v>
      </c>
    </row>
    <row r="277" spans="1:17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1710</v>
      </c>
    </row>
    <row r="278" spans="1:17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1710</v>
      </c>
    </row>
    <row r="279" spans="1:17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17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17" x14ac:dyDescent="0.5">
      <c r="J281" s="2"/>
      <c r="L281" s="2"/>
    </row>
    <row r="282" spans="1:17" ht="25.5" x14ac:dyDescent="0.55000000000000004">
      <c r="J282" s="2"/>
      <c r="L282" s="73" t="s">
        <v>272</v>
      </c>
      <c r="M282" s="2" t="s">
        <v>307</v>
      </c>
    </row>
    <row r="283" spans="1:17" x14ac:dyDescent="0.5">
      <c r="J283" s="2"/>
      <c r="L283" s="2"/>
    </row>
    <row r="284" spans="1:17" x14ac:dyDescent="0.5">
      <c r="J284" s="2"/>
      <c r="L284" s="2"/>
    </row>
    <row r="285" spans="1:17" x14ac:dyDescent="0.5">
      <c r="J285" s="2"/>
      <c r="L285" s="2"/>
    </row>
    <row r="286" spans="1:17" x14ac:dyDescent="0.5">
      <c r="J286" s="2"/>
      <c r="L286" s="2"/>
    </row>
    <row r="287" spans="1:17" x14ac:dyDescent="0.5">
      <c r="J287" s="2"/>
      <c r="L287" s="2"/>
    </row>
    <row r="288" spans="1:17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Y355"/>
  <sheetViews>
    <sheetView zoomScale="70" zoomScaleNormal="70" workbookViewId="0">
      <pane xSplit="10" ySplit="4" topLeftCell="K173" activePane="bottomRight" state="frozen"/>
      <selection activeCell="B263" sqref="B263:N263"/>
      <selection pane="topRight" activeCell="B263" sqref="B263:N263"/>
      <selection pane="bottomLeft" activeCell="B263" sqref="B263:N263"/>
      <selection pane="bottomRight" activeCell="C178" sqref="C17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6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2">
        <f>SUM(M5-O5)</f>
        <v>150</v>
      </c>
      <c r="Q5" s="122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8</v>
      </c>
      <c r="F6" s="71">
        <v>5</v>
      </c>
      <c r="G6" s="46">
        <f t="shared" si="0"/>
        <v>13</v>
      </c>
      <c r="H6" s="78">
        <v>0</v>
      </c>
      <c r="I6" s="76">
        <v>0</v>
      </c>
      <c r="J6" s="46">
        <f t="shared" si="1"/>
        <v>7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02">
        <f t="shared" ref="P6:P80" si="3">SUM(M6-O6)</f>
        <v>600</v>
      </c>
      <c r="Q6" s="122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13</v>
      </c>
      <c r="F11" s="71"/>
      <c r="G11" s="46">
        <f t="shared" si="0"/>
        <v>13</v>
      </c>
      <c r="H11" s="78">
        <v>1</v>
      </c>
      <c r="I11" s="76">
        <v>0</v>
      </c>
      <c r="J11" s="46">
        <f t="shared" si="1"/>
        <v>7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02">
        <f t="shared" si="3"/>
        <v>250</v>
      </c>
      <c r="Q11" s="122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3</v>
      </c>
      <c r="K18" s="72">
        <v>5</v>
      </c>
      <c r="L18" s="15">
        <v>50</v>
      </c>
      <c r="M18" s="65">
        <f t="shared" si="2"/>
        <v>250</v>
      </c>
      <c r="N18" s="17" t="s">
        <v>16</v>
      </c>
      <c r="O18" s="18"/>
      <c r="P18" s="102">
        <f t="shared" si="3"/>
        <v>250</v>
      </c>
      <c r="Q18" s="122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20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/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20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122"/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20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122"/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2</v>
      </c>
      <c r="F22" s="71"/>
      <c r="G22" s="46">
        <f t="shared" si="0"/>
        <v>2</v>
      </c>
      <c r="H22" s="78">
        <v>0</v>
      </c>
      <c r="I22" s="76">
        <v>0</v>
      </c>
      <c r="J22" s="46">
        <f t="shared" si="1"/>
        <v>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2">
        <f t="shared" si="3"/>
        <v>200</v>
      </c>
      <c r="Q22" s="122"/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20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/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20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/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20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122"/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7</v>
      </c>
      <c r="F28" s="71">
        <v>5</v>
      </c>
      <c r="G28" s="46">
        <f t="shared" si="5"/>
        <v>12</v>
      </c>
      <c r="H28" s="78">
        <v>0</v>
      </c>
      <c r="I28" s="76">
        <v>0</v>
      </c>
      <c r="J28" s="46">
        <f t="shared" si="6"/>
        <v>7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/>
      <c r="P28" s="102">
        <f t="shared" si="3"/>
        <v>500</v>
      </c>
      <c r="Q28" s="122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2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02">
        <f t="shared" si="3"/>
        <v>600</v>
      </c>
      <c r="Q31" s="122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2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0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2">
        <f>SUM(M48-O48)</f>
        <v>150</v>
      </c>
      <c r="Q48" s="122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3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02">
        <f>SUM(M49-O49)</f>
        <v>50</v>
      </c>
      <c r="Q49" s="122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3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50</v>
      </c>
      <c r="P50" s="102">
        <f t="shared" si="3"/>
        <v>50</v>
      </c>
      <c r="Q50" s="122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1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2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1381</v>
      </c>
      <c r="C76" s="19" t="s">
        <v>1380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1369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1383</v>
      </c>
      <c r="C86" s="19" t="s">
        <v>1382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1408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1409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1384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1386</v>
      </c>
      <c r="C90" s="19" t="s">
        <v>1385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1387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1388</v>
      </c>
      <c r="C100" s="19" t="s">
        <v>1364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1389</v>
      </c>
      <c r="C101" s="19" t="s">
        <v>1365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1378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1390</v>
      </c>
      <c r="C103" s="19" t="s">
        <v>1371</v>
      </c>
      <c r="D103" s="10" t="s">
        <v>1372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1391</v>
      </c>
      <c r="C104" s="19" t="s">
        <v>1370</v>
      </c>
      <c r="D104" s="10" t="s">
        <v>1372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1392</v>
      </c>
      <c r="C105" s="19" t="s">
        <v>1373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1393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1395</v>
      </c>
      <c r="C134" s="19" t="s">
        <v>1394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1397</v>
      </c>
      <c r="C135" s="19" t="s">
        <v>1396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1399</v>
      </c>
      <c r="C136" s="19" t="s">
        <v>1398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1400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1404</v>
      </c>
      <c r="C173" s="19" t="s">
        <v>1401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1379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1403</v>
      </c>
      <c r="C176" s="19" t="s">
        <v>1402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7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90"/>
      <c r="R177" s="43">
        <f t="shared" ref="R177:R26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8</v>
      </c>
      <c r="F180" s="71"/>
      <c r="G180" s="46">
        <f t="shared" si="30"/>
        <v>8</v>
      </c>
      <c r="H180" s="78">
        <v>0</v>
      </c>
      <c r="I180" s="76">
        <v>0</v>
      </c>
      <c r="J180" s="46">
        <f t="shared" si="31"/>
        <v>8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1367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1405</v>
      </c>
      <c r="C187" s="19" t="s">
        <v>1374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1406</v>
      </c>
      <c r="C188" s="19" t="s">
        <v>1375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1407</v>
      </c>
      <c r="C189" s="19" t="s">
        <v>1376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1366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16</v>
      </c>
      <c r="F193" s="71"/>
      <c r="G193" s="46">
        <f t="shared" si="30"/>
        <v>16</v>
      </c>
      <c r="H193" s="78">
        <v>0</v>
      </c>
      <c r="I193" s="76">
        <v>0</v>
      </c>
      <c r="J193" s="46">
        <f t="shared" si="31"/>
        <v>14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7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22</v>
      </c>
      <c r="F205" s="71"/>
      <c r="G205" s="46">
        <f t="shared" si="30"/>
        <v>22</v>
      </c>
      <c r="H205" s="78">
        <v>0</v>
      </c>
      <c r="I205" s="76">
        <v>0</v>
      </c>
      <c r="J205" s="46">
        <f t="shared" si="31"/>
        <v>20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1377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67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67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1410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1412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1413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1414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1415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1416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1417</v>
      </c>
      <c r="D248" s="10" t="s">
        <v>434</v>
      </c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1418</v>
      </c>
      <c r="D249" s="10" t="s">
        <v>434</v>
      </c>
      <c r="E249" s="64">
        <f>+'23'!J249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1419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66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+'23'!J251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+'23'!J252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+'23'!J253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:P267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+'23'!J254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50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52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+'23'!J255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52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+'23'!J256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50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52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+'23'!J257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50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52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1114501</v>
      </c>
      <c r="C258" s="19" t="s">
        <v>1437</v>
      </c>
      <c r="D258" s="10" t="s">
        <v>434</v>
      </c>
      <c r="E258" s="64">
        <f>+'23'!J258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50"/>
        <v>0</v>
      </c>
      <c r="K258" s="72"/>
      <c r="L258" s="20">
        <v>60</v>
      </c>
      <c r="M258" s="65">
        <f t="shared" si="34"/>
        <v>0</v>
      </c>
      <c r="N258" s="17" t="s">
        <v>1438</v>
      </c>
      <c r="O258" s="18"/>
      <c r="P258" s="23">
        <f t="shared" si="52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>
        <v>1114502</v>
      </c>
      <c r="C259" s="19" t="s">
        <v>1437</v>
      </c>
      <c r="D259" s="10" t="s">
        <v>434</v>
      </c>
      <c r="E259" s="64">
        <f>+'23'!J259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50"/>
        <v>0</v>
      </c>
      <c r="K259" s="72"/>
      <c r="L259" s="20">
        <v>60</v>
      </c>
      <c r="M259" s="65">
        <f t="shared" si="34"/>
        <v>0</v>
      </c>
      <c r="N259" s="17" t="s">
        <v>1438</v>
      </c>
      <c r="O259" s="18"/>
      <c r="P259" s="23">
        <f t="shared" si="52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>
        <v>1114503</v>
      </c>
      <c r="C260" s="19" t="s">
        <v>1437</v>
      </c>
      <c r="D260" s="10" t="s">
        <v>434</v>
      </c>
      <c r="E260" s="64">
        <f>+'23'!J260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50"/>
        <v>0</v>
      </c>
      <c r="K260" s="72"/>
      <c r="L260" s="20">
        <v>60</v>
      </c>
      <c r="M260" s="65">
        <f t="shared" si="34"/>
        <v>0</v>
      </c>
      <c r="N260" s="17" t="s">
        <v>1438</v>
      </c>
      <c r="O260" s="18"/>
      <c r="P260" s="23">
        <f t="shared" si="52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>
        <v>20059076</v>
      </c>
      <c r="C261" s="19" t="s">
        <v>1439</v>
      </c>
      <c r="D261" s="10" t="s">
        <v>434</v>
      </c>
      <c r="E261" s="64">
        <f>+'23'!J261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50"/>
        <v>0</v>
      </c>
      <c r="K261" s="72"/>
      <c r="L261" s="20">
        <v>45</v>
      </c>
      <c r="M261" s="65">
        <f t="shared" si="34"/>
        <v>0</v>
      </c>
      <c r="N261" s="17" t="s">
        <v>1438</v>
      </c>
      <c r="O261" s="18"/>
      <c r="P261" s="23">
        <f t="shared" si="52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>
        <v>20060020</v>
      </c>
      <c r="C262" s="19" t="s">
        <v>1440</v>
      </c>
      <c r="D262" s="10" t="s">
        <v>434</v>
      </c>
      <c r="E262" s="64">
        <f>+'23'!J262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50"/>
        <v>0</v>
      </c>
      <c r="K262" s="72"/>
      <c r="L262" s="20">
        <v>35</v>
      </c>
      <c r="M262" s="65">
        <f t="shared" si="34"/>
        <v>0</v>
      </c>
      <c r="N262" s="17" t="s">
        <v>1438</v>
      </c>
      <c r="O262" s="18"/>
      <c r="P262" s="23">
        <f t="shared" si="52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>
        <v>20059085</v>
      </c>
      <c r="C263" s="19" t="s">
        <v>1442</v>
      </c>
      <c r="D263" s="10" t="s">
        <v>434</v>
      </c>
      <c r="E263" s="64">
        <f>+'23'!J263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50"/>
        <v>0</v>
      </c>
      <c r="K263" s="72"/>
      <c r="L263" s="20">
        <v>10</v>
      </c>
      <c r="M263" s="65">
        <f t="shared" si="34"/>
        <v>0</v>
      </c>
      <c r="N263" s="17" t="s">
        <v>1438</v>
      </c>
      <c r="O263" s="18"/>
      <c r="P263" s="23">
        <f t="shared" si="52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+'23'!J264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50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52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42"/>
        <v>0</v>
      </c>
      <c r="H265" s="78">
        <v>0</v>
      </c>
      <c r="I265" s="76">
        <v>0</v>
      </c>
      <c r="J265" s="46">
        <f t="shared" si="50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52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42"/>
        <v>0</v>
      </c>
      <c r="H266" s="78">
        <v>0</v>
      </c>
      <c r="I266" s="76">
        <v>0</v>
      </c>
      <c r="J266" s="46">
        <f t="shared" si="50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52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2"/>
        <v>0</v>
      </c>
      <c r="H267" s="78">
        <v>0</v>
      </c>
      <c r="I267" s="76">
        <v>0</v>
      </c>
      <c r="J267" s="46">
        <f t="shared" si="41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52"/>
        <v>0</v>
      </c>
      <c r="Q267" s="90"/>
      <c r="R267" s="43">
        <f t="shared" si="36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4">E268+F268</f>
        <v>0</v>
      </c>
      <c r="H268" s="78">
        <v>0</v>
      </c>
      <c r="I268" s="76">
        <v>0</v>
      </c>
      <c r="J268" s="46">
        <f t="shared" ref="J268" si="55">+G268-H268-K268-I268</f>
        <v>0</v>
      </c>
      <c r="K268" s="72"/>
      <c r="L268" s="20"/>
      <c r="M268" s="65">
        <f t="shared" ref="M268" si="56">+L268*K268</f>
        <v>0</v>
      </c>
      <c r="N268" s="17" t="s">
        <v>16</v>
      </c>
      <c r="O268" s="18"/>
      <c r="P268" s="23">
        <f t="shared" ref="P268" si="57">SUM(M268-O268)</f>
        <v>0</v>
      </c>
      <c r="Q268" s="90"/>
      <c r="R268" s="43">
        <f t="shared" ref="R268" si="58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R269" s="75">
        <f>SUM(R5:R268)</f>
        <v>1381.81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07" t="s">
        <v>212</v>
      </c>
      <c r="L270" s="108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3880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>
        <v>15</v>
      </c>
    </row>
    <row r="273" spans="1:25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1650</v>
      </c>
      <c r="O273" s="2">
        <v>50</v>
      </c>
      <c r="P273" s="2">
        <v>120</v>
      </c>
      <c r="Q273" s="2">
        <v>55</v>
      </c>
      <c r="R273" s="2">
        <v>70</v>
      </c>
      <c r="S273" s="2">
        <v>100</v>
      </c>
      <c r="T273" s="2">
        <v>100</v>
      </c>
      <c r="U273" s="2">
        <v>100</v>
      </c>
      <c r="V273" s="2">
        <v>500</v>
      </c>
      <c r="W273" s="2">
        <v>120</v>
      </c>
      <c r="X273" s="2">
        <v>180</v>
      </c>
      <c r="Y273" s="2">
        <v>255</v>
      </c>
    </row>
    <row r="274" spans="1:25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25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>
        <v>29</v>
      </c>
      <c r="O275" s="2" t="s">
        <v>1443</v>
      </c>
    </row>
    <row r="276" spans="1:25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100</v>
      </c>
    </row>
    <row r="277" spans="1:25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2086</v>
      </c>
    </row>
    <row r="278" spans="1:25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2086</v>
      </c>
    </row>
    <row r="279" spans="1:25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25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25" x14ac:dyDescent="0.5">
      <c r="J281" s="2"/>
      <c r="L281" s="2"/>
    </row>
    <row r="282" spans="1:25" ht="25.5" x14ac:dyDescent="0.55000000000000004">
      <c r="J282" s="2"/>
      <c r="L282" s="73" t="s">
        <v>272</v>
      </c>
      <c r="M282" s="2" t="s">
        <v>307</v>
      </c>
    </row>
    <row r="283" spans="1:25" x14ac:dyDescent="0.5">
      <c r="J283" s="2"/>
      <c r="L283" s="2"/>
    </row>
    <row r="284" spans="1:25" x14ac:dyDescent="0.5">
      <c r="J284" s="2"/>
      <c r="L284" s="2"/>
    </row>
    <row r="285" spans="1:25" x14ac:dyDescent="0.5">
      <c r="J285" s="2"/>
      <c r="L285" s="2"/>
    </row>
    <row r="286" spans="1:25" x14ac:dyDescent="0.5">
      <c r="J286" s="2"/>
      <c r="L286" s="2"/>
    </row>
    <row r="287" spans="1:25" x14ac:dyDescent="0.5">
      <c r="J287" s="2"/>
      <c r="L287" s="2"/>
    </row>
    <row r="288" spans="1:25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56"/>
  <sheetViews>
    <sheetView zoomScale="70" zoomScaleNormal="70" workbookViewId="0">
      <pane xSplit="10" ySplit="4" topLeftCell="K173" activePane="bottomRight" state="frozen"/>
      <selection activeCell="B263" sqref="B263:N263"/>
      <selection pane="topRight" activeCell="B263" sqref="B263:N263"/>
      <selection pane="bottomLeft" activeCell="B263" sqref="B263:N263"/>
      <selection pane="bottomRight" activeCell="F177" sqref="F17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6</v>
      </c>
      <c r="F5" s="71">
        <v>4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7</v>
      </c>
      <c r="F6" s="71">
        <v>20</v>
      </c>
      <c r="G6" s="46">
        <f t="shared" si="0"/>
        <v>27</v>
      </c>
      <c r="H6" s="78">
        <v>0</v>
      </c>
      <c r="I6" s="76">
        <v>0</v>
      </c>
      <c r="J6" s="46">
        <f t="shared" si="1"/>
        <v>26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2">
        <f t="shared" ref="P6:P80" si="3">SUM(M6-O6)</f>
        <v>100</v>
      </c>
      <c r="Q6" s="12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7</v>
      </c>
      <c r="F11" s="71">
        <v>3</v>
      </c>
      <c r="G11" s="46">
        <f t="shared" si="0"/>
        <v>10</v>
      </c>
      <c r="H11" s="78">
        <v>0</v>
      </c>
      <c r="I11" s="76">
        <v>0</v>
      </c>
      <c r="J11" s="46">
        <f t="shared" si="1"/>
        <v>4</v>
      </c>
      <c r="K11" s="72">
        <v>6</v>
      </c>
      <c r="L11" s="15">
        <v>50</v>
      </c>
      <c r="M11" s="65">
        <f t="shared" si="2"/>
        <v>300</v>
      </c>
      <c r="N11" s="17" t="s">
        <v>16</v>
      </c>
      <c r="O11" s="18"/>
      <c r="P11" s="102">
        <f t="shared" si="3"/>
        <v>300</v>
      </c>
      <c r="Q11" s="122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3</v>
      </c>
      <c r="F18" s="71">
        <v>10</v>
      </c>
      <c r="G18" s="46">
        <f t="shared" si="0"/>
        <v>13</v>
      </c>
      <c r="H18" s="78">
        <v>0</v>
      </c>
      <c r="I18" s="76">
        <v>0</v>
      </c>
      <c r="J18" s="46">
        <f t="shared" si="1"/>
        <v>11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20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/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3</v>
      </c>
      <c r="F20" s="71">
        <v>2</v>
      </c>
      <c r="G20" s="46">
        <f t="shared" si="0"/>
        <v>5</v>
      </c>
      <c r="H20" s="78">
        <v>0</v>
      </c>
      <c r="I20" s="76">
        <v>0</v>
      </c>
      <c r="J20" s="46">
        <f t="shared" si="1"/>
        <v>3</v>
      </c>
      <c r="K20" s="72">
        <v>2</v>
      </c>
      <c r="L20" s="20">
        <v>65</v>
      </c>
      <c r="M20" s="65">
        <f t="shared" si="2"/>
        <v>130</v>
      </c>
      <c r="N20" s="17" t="s">
        <v>16</v>
      </c>
      <c r="O20" s="18">
        <v>30</v>
      </c>
      <c r="P20" s="102">
        <f t="shared" si="3"/>
        <v>100</v>
      </c>
      <c r="Q20" s="122"/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20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122"/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0</v>
      </c>
      <c r="F22" s="71">
        <v>10</v>
      </c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/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20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/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20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/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20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122"/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7</v>
      </c>
      <c r="F28" s="71">
        <v>10</v>
      </c>
      <c r="G28" s="46">
        <f t="shared" si="5"/>
        <v>17</v>
      </c>
      <c r="H28" s="78">
        <v>0</v>
      </c>
      <c r="I28" s="76">
        <v>0</v>
      </c>
      <c r="J28" s="46">
        <f t="shared" si="6"/>
        <v>12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/>
      <c r="P28" s="102">
        <f t="shared" si="3"/>
        <v>500</v>
      </c>
      <c r="Q28" s="122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2</v>
      </c>
      <c r="F31" s="71">
        <v>20</v>
      </c>
      <c r="G31" s="46">
        <f t="shared" si="5"/>
        <v>22</v>
      </c>
      <c r="H31" s="78">
        <v>0</v>
      </c>
      <c r="I31" s="76">
        <v>0</v>
      </c>
      <c r="J31" s="46">
        <f t="shared" si="6"/>
        <v>19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2">
        <f t="shared" si="3"/>
        <v>300</v>
      </c>
      <c r="Q31" s="122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1</v>
      </c>
      <c r="F32" s="71">
        <v>3</v>
      </c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2</v>
      </c>
      <c r="F33" s="71">
        <v>3</v>
      </c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2</v>
      </c>
      <c r="F35" s="71">
        <v>3</v>
      </c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0</v>
      </c>
      <c r="F46" s="71">
        <v>15</v>
      </c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0</v>
      </c>
      <c r="F48" s="71">
        <v>10</v>
      </c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 t="shared" si="3"/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0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/>
      <c r="P50" s="102">
        <f t="shared" si="3"/>
        <v>150</v>
      </c>
      <c r="Q50" s="122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0</v>
      </c>
      <c r="F53" s="71">
        <v>10</v>
      </c>
      <c r="G53" s="46">
        <f t="shared" si="5"/>
        <v>10</v>
      </c>
      <c r="H53" s="78">
        <v>0</v>
      </c>
      <c r="I53" s="76">
        <v>0</v>
      </c>
      <c r="J53" s="46">
        <f t="shared" si="6"/>
        <v>8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 t="shared" si="3"/>
        <v>100</v>
      </c>
      <c r="Q53" s="12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1381</v>
      </c>
      <c r="C76" s="19" t="s">
        <v>1380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1369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1383</v>
      </c>
      <c r="C86" s="19" t="s">
        <v>1382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1408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1409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1384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1386</v>
      </c>
      <c r="C90" s="19" t="s">
        <v>1385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1387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1388</v>
      </c>
      <c r="C100" s="19" t="s">
        <v>1364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1389</v>
      </c>
      <c r="C101" s="19" t="s">
        <v>1365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1378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1390</v>
      </c>
      <c r="C103" s="19" t="s">
        <v>1371</v>
      </c>
      <c r="D103" s="10" t="s">
        <v>1372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1391</v>
      </c>
      <c r="C104" s="19" t="s">
        <v>1370</v>
      </c>
      <c r="D104" s="10" t="s">
        <v>1372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1392</v>
      </c>
      <c r="C105" s="19" t="s">
        <v>1373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13</v>
      </c>
      <c r="F112" s="71">
        <v>5</v>
      </c>
      <c r="G112" s="46">
        <f t="shared" si="20"/>
        <v>18</v>
      </c>
      <c r="H112" s="78">
        <v>0</v>
      </c>
      <c r="I112" s="76">
        <v>0</v>
      </c>
      <c r="J112" s="46">
        <f t="shared" si="21"/>
        <v>18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9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2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6</v>
      </c>
      <c r="F115" s="71"/>
      <c r="G115" s="46">
        <f t="shared" si="20"/>
        <v>6</v>
      </c>
      <c r="H115" s="78">
        <v>0</v>
      </c>
      <c r="I115" s="76">
        <v>0</v>
      </c>
      <c r="J115" s="46">
        <f t="shared" si="21"/>
        <v>5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1393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1395</v>
      </c>
      <c r="C134" s="19" t="s">
        <v>1394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1397</v>
      </c>
      <c r="C135" s="19" t="s">
        <v>1396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1399</v>
      </c>
      <c r="C136" s="19" t="s">
        <v>1398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1400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1404</v>
      </c>
      <c r="C173" s="19" t="s">
        <v>1401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1379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1403</v>
      </c>
      <c r="C176" s="19" t="s">
        <v>1402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>
        <v>10</v>
      </c>
      <c r="G178" s="46">
        <f t="shared" si="27"/>
        <v>10</v>
      </c>
      <c r="H178" s="78">
        <v>0</v>
      </c>
      <c r="I178" s="76">
        <v>0</v>
      </c>
      <c r="J178" s="46">
        <f t="shared" si="28"/>
        <v>10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8</v>
      </c>
      <c r="F180" s="71"/>
      <c r="G180" s="46">
        <f t="shared" si="27"/>
        <v>8</v>
      </c>
      <c r="H180" s="78">
        <v>0</v>
      </c>
      <c r="I180" s="76">
        <v>0</v>
      </c>
      <c r="J180" s="46">
        <f t="shared" si="28"/>
        <v>8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1367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1405</v>
      </c>
      <c r="C187" s="19" t="s">
        <v>1374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1406</v>
      </c>
      <c r="C188" s="19" t="s">
        <v>1375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1407</v>
      </c>
      <c r="C189" s="19" t="s">
        <v>1376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1366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14</v>
      </c>
      <c r="F193" s="71"/>
      <c r="G193" s="46">
        <f t="shared" si="27"/>
        <v>14</v>
      </c>
      <c r="H193" s="78">
        <v>0</v>
      </c>
      <c r="I193" s="76">
        <v>0</v>
      </c>
      <c r="J193" s="46">
        <f t="shared" si="28"/>
        <v>12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02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7</v>
      </c>
      <c r="F194" s="71">
        <v>5</v>
      </c>
      <c r="G194" s="46">
        <f t="shared" si="27"/>
        <v>12</v>
      </c>
      <c r="H194" s="78">
        <v>0</v>
      </c>
      <c r="I194" s="76">
        <v>0</v>
      </c>
      <c r="J194" s="46">
        <f t="shared" si="28"/>
        <v>11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20</v>
      </c>
      <c r="F205" s="71"/>
      <c r="G205" s="46">
        <f t="shared" si="27"/>
        <v>20</v>
      </c>
      <c r="H205" s="78">
        <v>0</v>
      </c>
      <c r="I205" s="76">
        <v>0</v>
      </c>
      <c r="J205" s="46">
        <f t="shared" si="28"/>
        <v>19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02">
        <f t="shared" si="26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1377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3</v>
      </c>
      <c r="F209" s="71"/>
      <c r="G209" s="46">
        <f t="shared" si="27"/>
        <v>3</v>
      </c>
      <c r="H209" s="78">
        <v>0</v>
      </c>
      <c r="I209" s="76">
        <v>0</v>
      </c>
      <c r="J209" s="46">
        <f t="shared" si="28"/>
        <v>3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6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3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68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1410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1412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1413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1414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1415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1416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1417</v>
      </c>
      <c r="D248" s="10" t="s">
        <v>434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1418</v>
      </c>
      <c r="D249" s="10" t="s">
        <v>434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1419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:J268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+'24'!J251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5"/>
        <v>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+'24'!J252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5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+'24'!J253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5"/>
        <v>0</v>
      </c>
      <c r="K253" s="72"/>
      <c r="L253" s="20">
        <v>15</v>
      </c>
      <c r="M253" s="65">
        <f t="shared" si="31"/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+'24'!J254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5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+'24'!J255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5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+'24'!J256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5"/>
        <v>0</v>
      </c>
      <c r="K256" s="72"/>
      <c r="L256" s="20">
        <v>29</v>
      </c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+'24'!J257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5"/>
        <v>0</v>
      </c>
      <c r="K257" s="72"/>
      <c r="L257" s="20">
        <v>29</v>
      </c>
      <c r="M257" s="65">
        <f t="shared" si="31"/>
        <v>0</v>
      </c>
      <c r="N257" s="17" t="s">
        <v>16</v>
      </c>
      <c r="O257" s="18"/>
      <c r="P257" s="23">
        <f t="shared" si="36"/>
        <v>0</v>
      </c>
      <c r="Q257" s="90"/>
      <c r="R257" s="43">
        <f t="shared" si="32"/>
        <v>0</v>
      </c>
    </row>
    <row r="258" spans="1:19" ht="25.5" x14ac:dyDescent="0.55000000000000004">
      <c r="A258" s="10"/>
      <c r="B258" s="10">
        <v>1114501</v>
      </c>
      <c r="C258" s="19" t="s">
        <v>1437</v>
      </c>
      <c r="D258" s="10" t="s">
        <v>434</v>
      </c>
      <c r="E258" s="64">
        <f>+'24'!J258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5"/>
        <v>0</v>
      </c>
      <c r="K258" s="72"/>
      <c r="L258" s="20">
        <v>60</v>
      </c>
      <c r="M258" s="65">
        <f t="shared" si="31"/>
        <v>0</v>
      </c>
      <c r="N258" s="17" t="s">
        <v>1438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>
        <v>1114502</v>
      </c>
      <c r="C259" s="19" t="s">
        <v>1437</v>
      </c>
      <c r="D259" s="10" t="s">
        <v>434</v>
      </c>
      <c r="E259" s="64">
        <f>+'24'!J259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5"/>
        <v>0</v>
      </c>
      <c r="K259" s="72"/>
      <c r="L259" s="20">
        <v>60</v>
      </c>
      <c r="M259" s="65">
        <f t="shared" si="31"/>
        <v>0</v>
      </c>
      <c r="N259" s="17" t="s">
        <v>1438</v>
      </c>
      <c r="O259" s="18"/>
      <c r="P259" s="23">
        <f t="shared" si="36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>
        <v>1114503</v>
      </c>
      <c r="C260" s="19" t="s">
        <v>1437</v>
      </c>
      <c r="D260" s="10" t="s">
        <v>434</v>
      </c>
      <c r="E260" s="64">
        <f>+'24'!J260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5"/>
        <v>0</v>
      </c>
      <c r="K260" s="72"/>
      <c r="L260" s="20">
        <v>60</v>
      </c>
      <c r="M260" s="65">
        <f t="shared" si="31"/>
        <v>0</v>
      </c>
      <c r="N260" s="17" t="s">
        <v>1438</v>
      </c>
      <c r="O260" s="18"/>
      <c r="P260" s="23">
        <f t="shared" si="36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>
        <v>20059076</v>
      </c>
      <c r="C261" s="19" t="s">
        <v>1439</v>
      </c>
      <c r="D261" s="10" t="s">
        <v>434</v>
      </c>
      <c r="E261" s="64">
        <f>+'24'!J261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5"/>
        <v>0</v>
      </c>
      <c r="K261" s="72"/>
      <c r="L261" s="20">
        <v>45</v>
      </c>
      <c r="M261" s="65">
        <f t="shared" si="31"/>
        <v>0</v>
      </c>
      <c r="N261" s="17" t="s">
        <v>1438</v>
      </c>
      <c r="O261" s="18"/>
      <c r="P261" s="23">
        <f t="shared" si="36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>
        <v>20060020</v>
      </c>
      <c r="C262" s="19" t="s">
        <v>1440</v>
      </c>
      <c r="D262" s="10" t="s">
        <v>434</v>
      </c>
      <c r="E262" s="64">
        <f>+'24'!J262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5"/>
        <v>0</v>
      </c>
      <c r="K262" s="72"/>
      <c r="L262" s="20">
        <v>35</v>
      </c>
      <c r="M262" s="65">
        <f t="shared" si="31"/>
        <v>0</v>
      </c>
      <c r="N262" s="17" t="s">
        <v>1438</v>
      </c>
      <c r="O262" s="18"/>
      <c r="P262" s="23">
        <f t="shared" si="36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>
        <v>20059085</v>
      </c>
      <c r="C263" s="19" t="s">
        <v>1442</v>
      </c>
      <c r="D263" s="10" t="s">
        <v>434</v>
      </c>
      <c r="E263" s="64">
        <f>+'24'!J263</f>
        <v>0</v>
      </c>
      <c r="F263" s="71"/>
      <c r="G263" s="46">
        <f t="shared" si="39"/>
        <v>0</v>
      </c>
      <c r="H263" s="78">
        <v>0</v>
      </c>
      <c r="I263" s="76">
        <v>0</v>
      </c>
      <c r="J263" s="46">
        <f t="shared" si="45"/>
        <v>0</v>
      </c>
      <c r="K263" s="72"/>
      <c r="L263" s="20">
        <v>10</v>
      </c>
      <c r="M263" s="65">
        <f t="shared" si="31"/>
        <v>0</v>
      </c>
      <c r="N263" s="17" t="s">
        <v>1438</v>
      </c>
      <c r="O263" s="18"/>
      <c r="P263" s="23">
        <f t="shared" si="36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>
        <v>1100044</v>
      </c>
      <c r="C264" s="19" t="s">
        <v>1444</v>
      </c>
      <c r="D264" s="10" t="s">
        <v>434</v>
      </c>
      <c r="E264" s="64">
        <f>+'24'!J264</f>
        <v>0</v>
      </c>
      <c r="F264" s="71">
        <v>6</v>
      </c>
      <c r="G264" s="46">
        <f t="shared" si="39"/>
        <v>6</v>
      </c>
      <c r="H264" s="78">
        <v>0</v>
      </c>
      <c r="I264" s="76">
        <v>0</v>
      </c>
      <c r="J264" s="46">
        <f t="shared" si="45"/>
        <v>6</v>
      </c>
      <c r="K264" s="72"/>
      <c r="L264" s="20">
        <v>35</v>
      </c>
      <c r="M264" s="65">
        <f t="shared" si="31"/>
        <v>0</v>
      </c>
      <c r="N264" s="17"/>
      <c r="O264" s="18"/>
      <c r="P264" s="23">
        <f t="shared" si="36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>
        <v>1100045</v>
      </c>
      <c r="C265" s="19" t="s">
        <v>1445</v>
      </c>
      <c r="D265" s="10" t="s">
        <v>434</v>
      </c>
      <c r="E265" s="64">
        <f>+'24'!J265</f>
        <v>0</v>
      </c>
      <c r="F265" s="71">
        <v>5</v>
      </c>
      <c r="G265" s="46">
        <f t="shared" si="39"/>
        <v>5</v>
      </c>
      <c r="H265" s="78">
        <v>0</v>
      </c>
      <c r="I265" s="76">
        <v>0</v>
      </c>
      <c r="J265" s="46">
        <f t="shared" si="45"/>
        <v>5</v>
      </c>
      <c r="K265" s="72"/>
      <c r="L265" s="20">
        <v>100</v>
      </c>
      <c r="M265" s="65">
        <f t="shared" si="31"/>
        <v>0</v>
      </c>
      <c r="N265" s="17"/>
      <c r="O265" s="18"/>
      <c r="P265" s="23">
        <f t="shared" si="36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/>
      <c r="C266" s="19"/>
      <c r="D266" s="10"/>
      <c r="E266" s="64">
        <f>+'24'!J266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si="45"/>
        <v>0</v>
      </c>
      <c r="K266" s="72"/>
      <c r="L266" s="20"/>
      <c r="M266" s="65">
        <f t="shared" si="31"/>
        <v>0</v>
      </c>
      <c r="N266" s="17"/>
      <c r="O266" s="18"/>
      <c r="P266" s="23">
        <f t="shared" si="36"/>
        <v>0</v>
      </c>
      <c r="Q266" s="90"/>
      <c r="R266" s="43">
        <f t="shared" si="32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39"/>
        <v>0</v>
      </c>
      <c r="H267" s="78">
        <v>0</v>
      </c>
      <c r="I267" s="76">
        <v>0</v>
      </c>
      <c r="J267" s="46">
        <f t="shared" si="45"/>
        <v>0</v>
      </c>
      <c r="K267" s="72"/>
      <c r="L267" s="20"/>
      <c r="M267" s="65">
        <f t="shared" si="31"/>
        <v>0</v>
      </c>
      <c r="N267" s="17"/>
      <c r="O267" s="18"/>
      <c r="P267" s="23">
        <f t="shared" si="36"/>
        <v>0</v>
      </c>
      <c r="Q267" s="90"/>
      <c r="R267" s="43">
        <f t="shared" si="32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>
        <f t="shared" si="39"/>
        <v>0</v>
      </c>
      <c r="H268" s="78">
        <v>0</v>
      </c>
      <c r="I268" s="76">
        <v>0</v>
      </c>
      <c r="J268" s="46">
        <f t="shared" si="45"/>
        <v>0</v>
      </c>
      <c r="K268" s="72"/>
      <c r="L268" s="20"/>
      <c r="M268" s="65">
        <f t="shared" si="31"/>
        <v>0</v>
      </c>
      <c r="N268" s="17" t="s">
        <v>16</v>
      </c>
      <c r="O268" s="18"/>
      <c r="P268" s="23">
        <f t="shared" ref="P268" si="47">SUM(M268-O268)</f>
        <v>0</v>
      </c>
      <c r="Q268" s="90"/>
      <c r="R268" s="43">
        <f t="shared" si="32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48">E269+F269</f>
        <v>0</v>
      </c>
      <c r="H269" s="78">
        <v>0</v>
      </c>
      <c r="I269" s="76">
        <v>0</v>
      </c>
      <c r="J269" s="46">
        <f t="shared" ref="J269" si="49">+G269-H269-K269-I269</f>
        <v>0</v>
      </c>
      <c r="K269" s="72"/>
      <c r="L269" s="20"/>
      <c r="M269" s="65">
        <f t="shared" ref="M269" si="50">+L269*K269</f>
        <v>0</v>
      </c>
      <c r="N269" s="17" t="s">
        <v>16</v>
      </c>
      <c r="O269" s="18"/>
      <c r="P269" s="23">
        <f t="shared" ref="P269" si="51">SUM(M269-O269)</f>
        <v>0</v>
      </c>
      <c r="Q269" s="90"/>
      <c r="R269" s="43">
        <f t="shared" ref="R269" si="52">+K269*Q269</f>
        <v>0</v>
      </c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R270" s="75">
        <f>SUM(R5:R269)</f>
        <v>852.0200000000001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07" t="s">
        <v>212</v>
      </c>
      <c r="L271" s="108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95" t="s">
        <v>202</v>
      </c>
      <c r="M272" s="95"/>
      <c r="N272" s="33">
        <f>SUM(M5:M271)</f>
        <v>2290</v>
      </c>
    </row>
    <row r="273" spans="1:15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>
        <v>15</v>
      </c>
    </row>
    <row r="274" spans="1:15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120</v>
      </c>
      <c r="O274" s="2">
        <v>120</v>
      </c>
    </row>
    <row r="275" spans="1:15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15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/>
    </row>
    <row r="277" spans="1:15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30</v>
      </c>
    </row>
    <row r="278" spans="1:15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2125</v>
      </c>
    </row>
    <row r="279" spans="1:15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2125</v>
      </c>
    </row>
    <row r="280" spans="1:15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15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15" x14ac:dyDescent="0.5">
      <c r="J282" s="2"/>
      <c r="L282" s="2"/>
    </row>
    <row r="283" spans="1:15" ht="25.5" x14ac:dyDescent="0.55000000000000004">
      <c r="J283" s="2"/>
      <c r="L283" s="73" t="s">
        <v>272</v>
      </c>
      <c r="M283" s="2" t="s">
        <v>307</v>
      </c>
    </row>
    <row r="284" spans="1:15" x14ac:dyDescent="0.5">
      <c r="J284" s="2"/>
      <c r="L284" s="2"/>
    </row>
    <row r="285" spans="1:15" x14ac:dyDescent="0.5">
      <c r="J285" s="2"/>
      <c r="L285" s="2"/>
    </row>
    <row r="286" spans="1:15" x14ac:dyDescent="0.5">
      <c r="J286" s="2"/>
      <c r="L286" s="2"/>
    </row>
    <row r="287" spans="1:15" x14ac:dyDescent="0.5">
      <c r="J287" s="2"/>
      <c r="L287" s="2"/>
    </row>
    <row r="288" spans="1:15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54"/>
  <sheetViews>
    <sheetView zoomScale="70" zoomScaleNormal="70" workbookViewId="0">
      <pane xSplit="10" ySplit="4" topLeftCell="K5" activePane="bottomRight" state="frozen"/>
      <selection activeCell="B263" sqref="B263:N263"/>
      <selection pane="topRight" activeCell="B263" sqref="B263:N263"/>
      <selection pane="bottomLeft" activeCell="B263" sqref="B263:N263"/>
      <selection pane="bottomRight" activeCell="P5" sqref="P5:P265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4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02">
        <f>SUM(M5-O5)</f>
        <v>250</v>
      </c>
      <c r="Q5" s="122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26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51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10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20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/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20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122"/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20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122"/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6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02">
        <f t="shared" si="3"/>
        <v>400</v>
      </c>
      <c r="Q22" s="122"/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20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/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20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/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20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122"/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17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2">
        <f>SUM(M31-O31)</f>
        <v>200</v>
      </c>
      <c r="Q31" s="122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4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 t="shared" si="3"/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ref="P52:P69" si="7"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7"/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5" si="8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8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8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8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8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1381</v>
      </c>
      <c r="C76" s="19" t="s">
        <v>1380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8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8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8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1369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1383</v>
      </c>
      <c r="C86" s="19" t="s">
        <v>1382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8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1408</v>
      </c>
      <c r="D87" s="10" t="s">
        <v>434</v>
      </c>
      <c r="E87" s="64">
        <f>+'25'!J87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1409</v>
      </c>
      <c r="D88" s="10" t="s">
        <v>434</v>
      </c>
      <c r="E88" s="64">
        <f>+'25'!J88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1384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8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1386</v>
      </c>
      <c r="C90" s="19" t="s">
        <v>1385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8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8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ref="P96:P138" si="23">SUM(M96-O96)</f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23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23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7" t="s">
        <v>1387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4">+L99*K99</f>
        <v>0</v>
      </c>
      <c r="N99" s="17" t="s">
        <v>16</v>
      </c>
      <c r="O99" s="18"/>
      <c r="P99" s="23">
        <f t="shared" si="23"/>
        <v>0</v>
      </c>
      <c r="Q99" s="119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7" t="s">
        <v>1388</v>
      </c>
      <c r="C100" s="19" t="s">
        <v>1364</v>
      </c>
      <c r="D100" s="10" t="s">
        <v>434</v>
      </c>
      <c r="E100" s="64">
        <f>+'25'!J100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3"/>
        <v>0</v>
      </c>
      <c r="Q100" s="119"/>
      <c r="R100" s="43">
        <f t="shared" si="25"/>
        <v>0</v>
      </c>
    </row>
    <row r="101" spans="1:18" ht="25.5" x14ac:dyDescent="0.55000000000000004">
      <c r="A101" s="10">
        <v>97</v>
      </c>
      <c r="B101" s="117" t="s">
        <v>1389</v>
      </c>
      <c r="C101" s="19" t="s">
        <v>1365</v>
      </c>
      <c r="D101" s="10" t="s">
        <v>434</v>
      </c>
      <c r="E101" s="64">
        <f>+'25'!J101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3"/>
        <v>0</v>
      </c>
      <c r="Q101" s="119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1378</v>
      </c>
      <c r="D102" s="10" t="s">
        <v>564</v>
      </c>
      <c r="E102" s="64">
        <f>+'25'!J102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3"/>
        <v>0</v>
      </c>
      <c r="Q102" s="119"/>
      <c r="R102" s="43">
        <f t="shared" si="25"/>
        <v>0</v>
      </c>
    </row>
    <row r="103" spans="1:18" ht="22.9" customHeight="1" x14ac:dyDescent="0.55000000000000004">
      <c r="A103" s="10">
        <v>99</v>
      </c>
      <c r="B103" s="117" t="s">
        <v>1390</v>
      </c>
      <c r="C103" s="19" t="s">
        <v>1371</v>
      </c>
      <c r="D103" s="10" t="s">
        <v>1372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3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7" t="s">
        <v>1391</v>
      </c>
      <c r="C104" s="19" t="s">
        <v>1370</v>
      </c>
      <c r="D104" s="10" t="s">
        <v>1372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3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7" t="s">
        <v>1392</v>
      </c>
      <c r="C105" s="19" t="s">
        <v>1373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3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23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23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3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3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23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23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18</v>
      </c>
      <c r="F112" s="71"/>
      <c r="G112" s="46">
        <f t="shared" si="21"/>
        <v>18</v>
      </c>
      <c r="H112" s="78">
        <v>0</v>
      </c>
      <c r="I112" s="76">
        <v>0</v>
      </c>
      <c r="J112" s="46">
        <f t="shared" si="22"/>
        <v>16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 t="shared" si="23"/>
        <v>200</v>
      </c>
      <c r="Q112" s="122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9</v>
      </c>
      <c r="F113" s="71"/>
      <c r="G113" s="46">
        <f t="shared" si="21"/>
        <v>9</v>
      </c>
      <c r="H113" s="78">
        <v>0</v>
      </c>
      <c r="I113" s="76">
        <v>0</v>
      </c>
      <c r="J113" s="46">
        <f t="shared" si="22"/>
        <v>9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23"/>
        <v>0</v>
      </c>
      <c r="Q113" s="122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23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5</v>
      </c>
      <c r="F115" s="71"/>
      <c r="G115" s="46">
        <f t="shared" si="21"/>
        <v>5</v>
      </c>
      <c r="H115" s="78">
        <v>0</v>
      </c>
      <c r="I115" s="76">
        <v>0</v>
      </c>
      <c r="J115" s="46">
        <f t="shared" si="22"/>
        <v>4</v>
      </c>
      <c r="K115" s="72">
        <v>1</v>
      </c>
      <c r="L115" s="22">
        <v>60</v>
      </c>
      <c r="M115" s="65">
        <f t="shared" si="9"/>
        <v>60</v>
      </c>
      <c r="N115" s="17" t="s">
        <v>16</v>
      </c>
      <c r="O115" s="18"/>
      <c r="P115" s="102">
        <f t="shared" si="23"/>
        <v>60</v>
      </c>
      <c r="Q115" s="90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10</v>
      </c>
      <c r="F116" s="71"/>
      <c r="G116" s="46">
        <f t="shared" si="21"/>
        <v>10</v>
      </c>
      <c r="H116" s="78">
        <v>0</v>
      </c>
      <c r="I116" s="76">
        <v>0</v>
      </c>
      <c r="J116" s="46">
        <f t="shared" si="22"/>
        <v>9</v>
      </c>
      <c r="K116" s="72">
        <v>1</v>
      </c>
      <c r="L116" s="22">
        <v>100</v>
      </c>
      <c r="M116" s="65">
        <f t="shared" si="9"/>
        <v>100</v>
      </c>
      <c r="N116" s="17" t="s">
        <v>16</v>
      </c>
      <c r="O116" s="18"/>
      <c r="P116" s="102">
        <f t="shared" si="23"/>
        <v>100</v>
      </c>
      <c r="Q116" s="90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23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23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23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23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3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23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23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1393</v>
      </c>
      <c r="D124" s="10" t="s">
        <v>434</v>
      </c>
      <c r="E124" s="64">
        <f>+'25'!J124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3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23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23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23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23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23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23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0</v>
      </c>
      <c r="F131" s="71"/>
      <c r="G131" s="46">
        <f t="shared" si="21"/>
        <v>0</v>
      </c>
      <c r="H131" s="78">
        <v>0</v>
      </c>
      <c r="I131" s="76">
        <v>0</v>
      </c>
      <c r="J131" s="46">
        <f t="shared" si="22"/>
        <v>0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23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23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0</v>
      </c>
      <c r="F133" s="71"/>
      <c r="G133" s="46">
        <f t="shared" si="21"/>
        <v>0</v>
      </c>
      <c r="H133" s="78">
        <v>0</v>
      </c>
      <c r="I133" s="76">
        <v>0</v>
      </c>
      <c r="J133" s="46">
        <f t="shared" si="22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23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7" t="s">
        <v>1395</v>
      </c>
      <c r="C134" s="19" t="s">
        <v>1394</v>
      </c>
      <c r="D134" s="10" t="s">
        <v>434</v>
      </c>
      <c r="E134" s="64">
        <f>+'25'!J134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23"/>
        <v>0</v>
      </c>
      <c r="Q134" s="119"/>
      <c r="R134" s="43">
        <f t="shared" si="10"/>
        <v>0</v>
      </c>
    </row>
    <row r="135" spans="1:18" ht="25.5" x14ac:dyDescent="0.55000000000000004">
      <c r="A135" s="10">
        <v>131</v>
      </c>
      <c r="B135" s="117" t="s">
        <v>1397</v>
      </c>
      <c r="C135" s="19" t="s">
        <v>1396</v>
      </c>
      <c r="D135" s="10" t="s">
        <v>434</v>
      </c>
      <c r="E135" s="64">
        <f>+'25'!J135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3"/>
        <v>0</v>
      </c>
      <c r="Q135" s="119"/>
      <c r="R135" s="43">
        <f t="shared" si="10"/>
        <v>0</v>
      </c>
    </row>
    <row r="136" spans="1:18" ht="25.5" x14ac:dyDescent="0.55000000000000004">
      <c r="A136" s="10">
        <v>132</v>
      </c>
      <c r="B136" s="117" t="s">
        <v>1399</v>
      </c>
      <c r="C136" s="19" t="s">
        <v>1398</v>
      </c>
      <c r="D136" s="10" t="s">
        <v>434</v>
      </c>
      <c r="E136" s="64">
        <f>+'25'!J136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3"/>
        <v>0</v>
      </c>
      <c r="Q136" s="119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1400</v>
      </c>
      <c r="D137" s="10" t="s">
        <v>434</v>
      </c>
      <c r="E137" s="64">
        <f>+'25'!J137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3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3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ref="P139:P197" si="28">SUM(M139-O139)</f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8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28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8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8"/>
        <v>0</v>
      </c>
      <c r="Q163" s="122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7" t="s">
        <v>1404</v>
      </c>
      <c r="C173" s="19" t="s">
        <v>1401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8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1379</v>
      </c>
      <c r="D174" s="10" t="s">
        <v>564</v>
      </c>
      <c r="E174" s="64">
        <f>+'25'!J174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8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0</v>
      </c>
      <c r="F175" s="71"/>
      <c r="G175" s="46">
        <f t="shared" si="29"/>
        <v>0</v>
      </c>
      <c r="H175" s="78">
        <v>0</v>
      </c>
      <c r="I175" s="76">
        <v>0</v>
      </c>
      <c r="J175" s="46">
        <f t="shared" si="30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8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1403</v>
      </c>
      <c r="C176" s="19" t="s">
        <v>1402</v>
      </c>
      <c r="D176" s="10" t="s">
        <v>434</v>
      </c>
      <c r="E176" s="64">
        <f>+'25'!J176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8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66" si="33">+L177*K177</f>
        <v>0</v>
      </c>
      <c r="N177" s="17" t="s">
        <v>16</v>
      </c>
      <c r="O177" s="18"/>
      <c r="P177" s="23">
        <f t="shared" si="28"/>
        <v>0</v>
      </c>
      <c r="Q177" s="90"/>
      <c r="R177" s="43">
        <f t="shared" ref="R177:R234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10</v>
      </c>
      <c r="F178" s="71"/>
      <c r="G178" s="46">
        <f t="shared" si="29"/>
        <v>10</v>
      </c>
      <c r="H178" s="78">
        <v>0</v>
      </c>
      <c r="I178" s="76">
        <v>0</v>
      </c>
      <c r="J178" s="46">
        <f t="shared" si="30"/>
        <v>10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28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28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8</v>
      </c>
      <c r="F180" s="71"/>
      <c r="G180" s="46">
        <f t="shared" si="29"/>
        <v>8</v>
      </c>
      <c r="H180" s="78">
        <v>0</v>
      </c>
      <c r="I180" s="76">
        <v>0</v>
      </c>
      <c r="J180" s="46">
        <f t="shared" si="30"/>
        <v>8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28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8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28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8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28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0</v>
      </c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28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1367</v>
      </c>
      <c r="D186" s="10" t="s">
        <v>564</v>
      </c>
      <c r="E186" s="64">
        <f>+'25'!J186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28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7" t="s">
        <v>1405</v>
      </c>
      <c r="C187" s="19" t="s">
        <v>1374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8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1406</v>
      </c>
      <c r="C188" s="19" t="s">
        <v>1375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8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1407</v>
      </c>
      <c r="C189" s="19" t="s">
        <v>1376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8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1366</v>
      </c>
      <c r="D190" s="10" t="s">
        <v>601</v>
      </c>
      <c r="E190" s="64">
        <f>+'25'!J190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28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28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28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12</v>
      </c>
      <c r="F193" s="71"/>
      <c r="G193" s="46">
        <f t="shared" si="29"/>
        <v>12</v>
      </c>
      <c r="H193" s="78">
        <v>0</v>
      </c>
      <c r="I193" s="76">
        <v>0</v>
      </c>
      <c r="J193" s="46">
        <f t="shared" si="30"/>
        <v>10</v>
      </c>
      <c r="K193" s="72">
        <v>2</v>
      </c>
      <c r="L193" s="20">
        <v>60</v>
      </c>
      <c r="M193" s="65">
        <f t="shared" si="33"/>
        <v>120</v>
      </c>
      <c r="N193" s="17" t="s">
        <v>16</v>
      </c>
      <c r="O193" s="18"/>
      <c r="P193" s="102">
        <f t="shared" si="28"/>
        <v>120</v>
      </c>
      <c r="Q193" s="90">
        <v>38</v>
      </c>
      <c r="R193" s="43">
        <f t="shared" si="34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11</v>
      </c>
      <c r="F194" s="71"/>
      <c r="G194" s="46">
        <f t="shared" si="29"/>
        <v>11</v>
      </c>
      <c r="H194" s="78">
        <v>0</v>
      </c>
      <c r="I194" s="76">
        <v>0</v>
      </c>
      <c r="J194" s="46">
        <f t="shared" si="30"/>
        <v>11</v>
      </c>
      <c r="K194" s="72"/>
      <c r="L194" s="20">
        <v>120</v>
      </c>
      <c r="M194" s="65">
        <f t="shared" si="33"/>
        <v>0</v>
      </c>
      <c r="N194" s="17" t="s">
        <v>16</v>
      </c>
      <c r="O194" s="18"/>
      <c r="P194" s="23">
        <f t="shared" si="28"/>
        <v>0</v>
      </c>
      <c r="Q194" s="90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28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28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28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ref="P198:P214" si="37">SUM(M198-O198)</f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19</v>
      </c>
      <c r="F205" s="71"/>
      <c r="G205" s="46">
        <f t="shared" si="29"/>
        <v>19</v>
      </c>
      <c r="H205" s="78">
        <v>0</v>
      </c>
      <c r="I205" s="76">
        <v>0</v>
      </c>
      <c r="J205" s="46">
        <f t="shared" si="30"/>
        <v>19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1377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7"/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3</v>
      </c>
      <c r="F209" s="71"/>
      <c r="G209" s="46">
        <f t="shared" si="29"/>
        <v>3</v>
      </c>
      <c r="H209" s="78">
        <v>0</v>
      </c>
      <c r="I209" s="76">
        <v>0</v>
      </c>
      <c r="J209" s="46">
        <f t="shared" si="30"/>
        <v>2</v>
      </c>
      <c r="K209" s="72">
        <v>1</v>
      </c>
      <c r="L209" s="20">
        <v>120</v>
      </c>
      <c r="M209" s="65">
        <f t="shared" si="33"/>
        <v>120</v>
      </c>
      <c r="N209" s="17" t="s">
        <v>16</v>
      </c>
      <c r="O209" s="18"/>
      <c r="P209" s="102">
        <f t="shared" si="37"/>
        <v>120</v>
      </c>
      <c r="Q209" s="90">
        <v>83</v>
      </c>
      <c r="R209" s="43">
        <f t="shared" si="34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ref="P216:P266" si="39">SUM(M216-O216)</f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9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9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9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9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9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9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9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9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9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9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9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9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9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66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9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9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9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9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65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66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1410</v>
      </c>
      <c r="D242" s="10" t="s">
        <v>434</v>
      </c>
      <c r="E242" s="64">
        <f>+'25'!J242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1412</v>
      </c>
      <c r="D243" s="10" t="s">
        <v>434</v>
      </c>
      <c r="E243" s="64">
        <f>+'25'!J243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1413</v>
      </c>
      <c r="D244" s="10" t="s">
        <v>434</v>
      </c>
      <c r="E244" s="64">
        <f>+'25'!J244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1414</v>
      </c>
      <c r="D245" s="10" t="s">
        <v>434</v>
      </c>
      <c r="E245" s="64">
        <f>+'25'!J245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1415</v>
      </c>
      <c r="D246" s="10" t="s">
        <v>434</v>
      </c>
      <c r="E246" s="64">
        <f>+'25'!J246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1416</v>
      </c>
      <c r="D247" s="10" t="s">
        <v>564</v>
      </c>
      <c r="E247" s="64">
        <f>+'25'!J247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1417</v>
      </c>
      <c r="D248" s="10" t="s">
        <v>434</v>
      </c>
      <c r="E248" s="64">
        <f>+'25'!J248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9"/>
        <v>0</v>
      </c>
      <c r="Q248" s="90"/>
      <c r="R248" s="43">
        <f t="shared" si="4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1418</v>
      </c>
      <c r="D249" s="10" t="s">
        <v>434</v>
      </c>
      <c r="E249" s="64">
        <f>+'25'!J249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9"/>
        <v>0</v>
      </c>
      <c r="Q249" s="90"/>
      <c r="R249" s="43">
        <f t="shared" si="4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1419</v>
      </c>
      <c r="D250" s="10" t="s">
        <v>434</v>
      </c>
      <c r="E250" s="64">
        <f>+'25'!J250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66" si="50">+G250-H250-K250-I250</f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9"/>
        <v>0</v>
      </c>
      <c r="Q250" s="90"/>
      <c r="R250" s="43">
        <f t="shared" si="4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+'25'!J251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3"/>
        <v>0</v>
      </c>
      <c r="N251" s="17" t="s">
        <v>16</v>
      </c>
      <c r="O251" s="18"/>
      <c r="P251" s="23">
        <f t="shared" si="39"/>
        <v>0</v>
      </c>
      <c r="Q251" s="90"/>
      <c r="R251" s="43">
        <f t="shared" si="4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+'25'!J252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3"/>
        <v>0</v>
      </c>
      <c r="N252" s="17" t="s">
        <v>16</v>
      </c>
      <c r="O252" s="18"/>
      <c r="P252" s="23">
        <f t="shared" si="39"/>
        <v>0</v>
      </c>
      <c r="Q252" s="90"/>
      <c r="R252" s="43">
        <f t="shared" si="4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+'25'!J253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si="46"/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+'25'!J254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50"/>
        <v>0</v>
      </c>
      <c r="K254" s="72"/>
      <c r="L254" s="20">
        <v>15</v>
      </c>
      <c r="M254" s="65">
        <f t="shared" si="33"/>
        <v>0</v>
      </c>
      <c r="N254" s="17" t="s">
        <v>16</v>
      </c>
      <c r="O254" s="18"/>
      <c r="P254" s="23">
        <f t="shared" si="39"/>
        <v>0</v>
      </c>
      <c r="Q254" s="90"/>
      <c r="R254" s="43">
        <f t="shared" si="4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+'25'!J255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3"/>
        <v>0</v>
      </c>
      <c r="N255" s="17" t="s">
        <v>16</v>
      </c>
      <c r="O255" s="18"/>
      <c r="P255" s="23">
        <f t="shared" si="39"/>
        <v>0</v>
      </c>
      <c r="Q255" s="90"/>
      <c r="R255" s="43">
        <f t="shared" si="4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+'25'!J256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50"/>
        <v>0</v>
      </c>
      <c r="K256" s="72"/>
      <c r="L256" s="20">
        <v>29</v>
      </c>
      <c r="M256" s="65">
        <f t="shared" si="33"/>
        <v>0</v>
      </c>
      <c r="N256" s="17" t="s">
        <v>16</v>
      </c>
      <c r="O256" s="18"/>
      <c r="P256" s="23">
        <f t="shared" si="39"/>
        <v>0</v>
      </c>
      <c r="Q256" s="90"/>
      <c r="R256" s="43">
        <f t="shared" si="4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+'25'!J257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50"/>
        <v>0</v>
      </c>
      <c r="K257" s="72"/>
      <c r="L257" s="20">
        <v>29</v>
      </c>
      <c r="M257" s="65">
        <f t="shared" si="33"/>
        <v>0</v>
      </c>
      <c r="N257" s="17" t="s">
        <v>16</v>
      </c>
      <c r="O257" s="18"/>
      <c r="P257" s="23">
        <f t="shared" si="39"/>
        <v>0</v>
      </c>
      <c r="Q257" s="90"/>
      <c r="R257" s="43">
        <f t="shared" si="46"/>
        <v>0</v>
      </c>
    </row>
    <row r="258" spans="1:19" ht="25.5" x14ac:dyDescent="0.55000000000000004">
      <c r="A258" s="10"/>
      <c r="B258" s="10">
        <v>1114501</v>
      </c>
      <c r="C258" s="19" t="s">
        <v>1437</v>
      </c>
      <c r="D258" s="10" t="s">
        <v>434</v>
      </c>
      <c r="E258" s="64">
        <f>+'25'!J258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50"/>
        <v>0</v>
      </c>
      <c r="K258" s="72"/>
      <c r="L258" s="20">
        <v>60</v>
      </c>
      <c r="M258" s="65">
        <f t="shared" si="33"/>
        <v>0</v>
      </c>
      <c r="N258" s="17" t="s">
        <v>1438</v>
      </c>
      <c r="O258" s="18"/>
      <c r="P258" s="23">
        <f t="shared" si="39"/>
        <v>0</v>
      </c>
      <c r="Q258" s="90"/>
      <c r="R258" s="43">
        <f t="shared" si="46"/>
        <v>0</v>
      </c>
    </row>
    <row r="259" spans="1:19" ht="25.5" x14ac:dyDescent="0.55000000000000004">
      <c r="A259" s="10"/>
      <c r="B259" s="10">
        <v>1114502</v>
      </c>
      <c r="C259" s="19" t="s">
        <v>1437</v>
      </c>
      <c r="D259" s="10" t="s">
        <v>434</v>
      </c>
      <c r="E259" s="64">
        <f>+'25'!J259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50"/>
        <v>0</v>
      </c>
      <c r="K259" s="72"/>
      <c r="L259" s="20">
        <v>60</v>
      </c>
      <c r="M259" s="65">
        <f t="shared" si="33"/>
        <v>0</v>
      </c>
      <c r="N259" s="17" t="s">
        <v>1438</v>
      </c>
      <c r="O259" s="18"/>
      <c r="P259" s="23">
        <f t="shared" si="39"/>
        <v>0</v>
      </c>
      <c r="Q259" s="90"/>
      <c r="R259" s="43">
        <f t="shared" si="46"/>
        <v>0</v>
      </c>
    </row>
    <row r="260" spans="1:19" ht="25.5" x14ac:dyDescent="0.55000000000000004">
      <c r="A260" s="10"/>
      <c r="B260" s="10">
        <v>1114503</v>
      </c>
      <c r="C260" s="19" t="s">
        <v>1437</v>
      </c>
      <c r="D260" s="10" t="s">
        <v>434</v>
      </c>
      <c r="E260" s="64">
        <f>+'25'!J260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50"/>
        <v>0</v>
      </c>
      <c r="K260" s="72"/>
      <c r="L260" s="20">
        <v>60</v>
      </c>
      <c r="M260" s="65">
        <f t="shared" si="33"/>
        <v>0</v>
      </c>
      <c r="N260" s="17" t="s">
        <v>1438</v>
      </c>
      <c r="O260" s="18"/>
      <c r="P260" s="23">
        <f t="shared" si="39"/>
        <v>0</v>
      </c>
      <c r="Q260" s="90"/>
      <c r="R260" s="43">
        <f t="shared" si="46"/>
        <v>0</v>
      </c>
    </row>
    <row r="261" spans="1:19" ht="25.5" x14ac:dyDescent="0.55000000000000004">
      <c r="A261" s="10"/>
      <c r="B261" s="10">
        <v>20059076</v>
      </c>
      <c r="C261" s="19" t="s">
        <v>1439</v>
      </c>
      <c r="D261" s="10" t="s">
        <v>434</v>
      </c>
      <c r="E261" s="64">
        <f>+'25'!J261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50"/>
        <v>0</v>
      </c>
      <c r="K261" s="72"/>
      <c r="L261" s="20">
        <v>45</v>
      </c>
      <c r="M261" s="65">
        <f t="shared" si="33"/>
        <v>0</v>
      </c>
      <c r="N261" s="17" t="s">
        <v>1438</v>
      </c>
      <c r="O261" s="18"/>
      <c r="P261" s="23">
        <f t="shared" si="39"/>
        <v>0</v>
      </c>
      <c r="Q261" s="90"/>
      <c r="R261" s="43">
        <f t="shared" si="46"/>
        <v>0</v>
      </c>
    </row>
    <row r="262" spans="1:19" ht="25.5" x14ac:dyDescent="0.55000000000000004">
      <c r="A262" s="10"/>
      <c r="B262" s="10">
        <v>20060020</v>
      </c>
      <c r="C262" s="19" t="s">
        <v>1440</v>
      </c>
      <c r="D262" s="10" t="s">
        <v>434</v>
      </c>
      <c r="E262" s="64">
        <f>+'25'!J262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50"/>
        <v>0</v>
      </c>
      <c r="K262" s="72"/>
      <c r="L262" s="20">
        <v>35</v>
      </c>
      <c r="M262" s="65">
        <f t="shared" si="33"/>
        <v>0</v>
      </c>
      <c r="N262" s="17" t="s">
        <v>1438</v>
      </c>
      <c r="O262" s="18"/>
      <c r="P262" s="23">
        <f t="shared" si="39"/>
        <v>0</v>
      </c>
      <c r="Q262" s="90"/>
      <c r="R262" s="43">
        <f t="shared" si="46"/>
        <v>0</v>
      </c>
    </row>
    <row r="263" spans="1:19" ht="25.5" x14ac:dyDescent="0.55000000000000004">
      <c r="A263" s="10"/>
      <c r="B263" s="10">
        <v>20059085</v>
      </c>
      <c r="C263" s="19" t="s">
        <v>1442</v>
      </c>
      <c r="D263" s="10" t="s">
        <v>434</v>
      </c>
      <c r="E263" s="64">
        <f>+'25'!J263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50"/>
        <v>0</v>
      </c>
      <c r="K263" s="72"/>
      <c r="L263" s="20">
        <v>10</v>
      </c>
      <c r="M263" s="65">
        <f t="shared" si="33"/>
        <v>0</v>
      </c>
      <c r="N263" s="17" t="s">
        <v>1438</v>
      </c>
      <c r="O263" s="18"/>
      <c r="P263" s="23">
        <f t="shared" si="39"/>
        <v>0</v>
      </c>
      <c r="Q263" s="90"/>
      <c r="R263" s="43">
        <f t="shared" si="46"/>
        <v>0</v>
      </c>
    </row>
    <row r="264" spans="1:19" ht="25.5" x14ac:dyDescent="0.55000000000000004">
      <c r="A264" s="10"/>
      <c r="B264" s="10">
        <v>1100044</v>
      </c>
      <c r="C264" s="19" t="s">
        <v>1444</v>
      </c>
      <c r="D264" s="10" t="s">
        <v>434</v>
      </c>
      <c r="E264" s="64">
        <f>+'25'!J264</f>
        <v>6</v>
      </c>
      <c r="F264" s="71"/>
      <c r="G264" s="46">
        <f t="shared" si="42"/>
        <v>6</v>
      </c>
      <c r="H264" s="78">
        <v>0</v>
      </c>
      <c r="I264" s="76">
        <v>0</v>
      </c>
      <c r="J264" s="46">
        <f t="shared" si="50"/>
        <v>4</v>
      </c>
      <c r="K264" s="72">
        <v>2</v>
      </c>
      <c r="L264" s="20">
        <v>35</v>
      </c>
      <c r="M264" s="65">
        <f t="shared" si="33"/>
        <v>70</v>
      </c>
      <c r="N264" s="17"/>
      <c r="O264" s="18"/>
      <c r="P264" s="102">
        <f t="shared" si="39"/>
        <v>70</v>
      </c>
      <c r="Q264" s="90"/>
      <c r="R264" s="43">
        <f t="shared" si="46"/>
        <v>0</v>
      </c>
    </row>
    <row r="265" spans="1:19" ht="25.5" x14ac:dyDescent="0.55000000000000004">
      <c r="A265" s="10"/>
      <c r="B265" s="10">
        <v>1100045</v>
      </c>
      <c r="C265" s="19" t="s">
        <v>1445</v>
      </c>
      <c r="D265" s="10" t="s">
        <v>434</v>
      </c>
      <c r="E265" s="64">
        <f>+'25'!J265</f>
        <v>5</v>
      </c>
      <c r="F265" s="71"/>
      <c r="G265" s="46">
        <f t="shared" si="42"/>
        <v>5</v>
      </c>
      <c r="H265" s="78">
        <v>0</v>
      </c>
      <c r="I265" s="76">
        <v>0</v>
      </c>
      <c r="J265" s="46">
        <f t="shared" si="50"/>
        <v>4</v>
      </c>
      <c r="K265" s="72">
        <v>1</v>
      </c>
      <c r="L265" s="20">
        <v>100</v>
      </c>
      <c r="M265" s="65">
        <f t="shared" si="33"/>
        <v>100</v>
      </c>
      <c r="N265" s="17"/>
      <c r="O265" s="18"/>
      <c r="P265" s="102">
        <f t="shared" si="39"/>
        <v>100</v>
      </c>
      <c r="Q265" s="90"/>
      <c r="R265" s="43">
        <f t="shared" si="46"/>
        <v>0</v>
      </c>
    </row>
    <row r="266" spans="1:19" ht="25.5" x14ac:dyDescent="0.55000000000000004">
      <c r="A266" s="10"/>
      <c r="B266" s="10"/>
      <c r="C266" s="19"/>
      <c r="D266" s="10"/>
      <c r="E266" s="64">
        <f>+'25'!J266</f>
        <v>0</v>
      </c>
      <c r="F266" s="71"/>
      <c r="G266" s="46">
        <f t="shared" si="40"/>
        <v>0</v>
      </c>
      <c r="H266" s="78">
        <v>0</v>
      </c>
      <c r="I266" s="76">
        <v>0</v>
      </c>
      <c r="J266" s="46">
        <f t="shared" si="50"/>
        <v>0</v>
      </c>
      <c r="K266" s="72"/>
      <c r="L266" s="20"/>
      <c r="M266" s="65">
        <f t="shared" si="33"/>
        <v>0</v>
      </c>
      <c r="N266" s="17" t="s">
        <v>16</v>
      </c>
      <c r="O266" s="18"/>
      <c r="P266" s="23">
        <f t="shared" si="39"/>
        <v>0</v>
      </c>
      <c r="Q266" s="90"/>
      <c r="R266" s="43">
        <f t="shared" si="46"/>
        <v>0</v>
      </c>
    </row>
    <row r="267" spans="1:19" ht="24" customHeight="1" x14ac:dyDescent="0.55000000000000004">
      <c r="A267" s="10"/>
      <c r="B267" s="10"/>
      <c r="C267" s="19"/>
      <c r="D267" s="10"/>
      <c r="E267" s="64"/>
      <c r="F267" s="71"/>
      <c r="G267" s="46">
        <f t="shared" ref="G267" si="53">E267+F267</f>
        <v>0</v>
      </c>
      <c r="H267" s="78">
        <v>0</v>
      </c>
      <c r="I267" s="76">
        <v>0</v>
      </c>
      <c r="J267" s="46">
        <f t="shared" ref="J267" si="54">+G267-H267-K267-I267</f>
        <v>0</v>
      </c>
      <c r="K267" s="72"/>
      <c r="L267" s="20"/>
      <c r="M267" s="65">
        <f t="shared" ref="M267" si="55">+L267*K267</f>
        <v>0</v>
      </c>
      <c r="N267" s="17" t="s">
        <v>16</v>
      </c>
      <c r="O267" s="18"/>
      <c r="P267" s="23">
        <f t="shared" ref="P267" si="56">SUM(M267-O267)</f>
        <v>0</v>
      </c>
      <c r="Q267" s="90"/>
      <c r="R267" s="43"/>
    </row>
    <row r="268" spans="1:19" ht="25.5" x14ac:dyDescent="0.55000000000000004">
      <c r="A268" s="1"/>
      <c r="E268" s="1"/>
      <c r="F268" s="1"/>
      <c r="G268" s="24"/>
      <c r="H268" s="25"/>
      <c r="I268" s="25"/>
      <c r="J268" s="24"/>
      <c r="K268" s="24"/>
      <c r="L268" s="26"/>
      <c r="M268" s="28"/>
      <c r="N268" s="27"/>
      <c r="O268" s="18">
        <v>0</v>
      </c>
      <c r="P268" s="74" t="s">
        <v>213</v>
      </c>
      <c r="R268" s="75">
        <f>SUM(R5:R267)</f>
        <v>601.56999999999994</v>
      </c>
      <c r="S268" s="75"/>
    </row>
    <row r="269" spans="1:19" ht="25.5" customHeight="1" x14ac:dyDescent="0.5">
      <c r="A269" s="1"/>
      <c r="E269" s="1"/>
      <c r="F269" s="1"/>
      <c r="G269" s="24"/>
      <c r="H269" s="25"/>
      <c r="I269" s="25"/>
      <c r="J269" s="24"/>
      <c r="K269" s="107" t="s">
        <v>212</v>
      </c>
      <c r="L269" s="108"/>
      <c r="M269" s="30">
        <f>+O268</f>
        <v>0</v>
      </c>
      <c r="N269" s="27"/>
      <c r="O269" s="29"/>
    </row>
    <row r="270" spans="1:19" ht="25.5" x14ac:dyDescent="0.55000000000000004">
      <c r="A270" s="1"/>
      <c r="E270" s="1"/>
      <c r="F270" s="1"/>
      <c r="G270" s="31"/>
      <c r="J270" s="31"/>
      <c r="K270" s="32"/>
      <c r="L270" s="95" t="s">
        <v>202</v>
      </c>
      <c r="M270" s="95"/>
      <c r="N270" s="33">
        <f>SUM(M5:M269)</f>
        <v>2130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203</v>
      </c>
      <c r="M271" s="35"/>
      <c r="N271" s="36">
        <v>15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204</v>
      </c>
      <c r="M272" s="35"/>
      <c r="N272" s="36">
        <f>SUM(O272:AF272)</f>
        <v>410</v>
      </c>
      <c r="O272" s="2">
        <v>60</v>
      </c>
      <c r="P272" s="2">
        <v>100</v>
      </c>
      <c r="Q272" s="2">
        <v>100</v>
      </c>
      <c r="R272" s="2">
        <v>150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205</v>
      </c>
      <c r="M273" s="35"/>
      <c r="N273" s="36">
        <v>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206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207</v>
      </c>
      <c r="M275" s="35"/>
      <c r="N275" s="37">
        <f>SUM(O5:O268)</f>
        <v>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208</v>
      </c>
      <c r="M276" s="35"/>
      <c r="N276" s="33">
        <f>N270-N271-N272-N274-N275</f>
        <v>1705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209</v>
      </c>
      <c r="M277" s="35"/>
      <c r="N277" s="37">
        <v>1705</v>
      </c>
    </row>
    <row r="278" spans="1:14" ht="25.5" x14ac:dyDescent="0.55000000000000004">
      <c r="A278" s="1"/>
      <c r="E278" s="1"/>
      <c r="F278" s="1"/>
      <c r="G278" s="31"/>
      <c r="J278" s="31"/>
      <c r="L278" s="34" t="s">
        <v>210</v>
      </c>
      <c r="M278" s="35"/>
      <c r="N278" s="33">
        <f>+N277-N276</f>
        <v>0</v>
      </c>
    </row>
    <row r="279" spans="1:14" ht="25.5" x14ac:dyDescent="0.55000000000000004">
      <c r="E279" s="1"/>
      <c r="F279" s="1"/>
      <c r="J279" s="2"/>
      <c r="L279" s="34" t="s">
        <v>211</v>
      </c>
      <c r="M279" s="35"/>
      <c r="N279" s="33">
        <f>+N277-N276</f>
        <v>0</v>
      </c>
    </row>
    <row r="280" spans="1:14" x14ac:dyDescent="0.5">
      <c r="J280" s="2"/>
      <c r="L280" s="2"/>
    </row>
    <row r="281" spans="1:14" ht="25.5" x14ac:dyDescent="0.55000000000000004">
      <c r="J281" s="2"/>
      <c r="L281" s="73" t="s">
        <v>272</v>
      </c>
      <c r="M281" s="2" t="s">
        <v>307</v>
      </c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</sheetData>
  <autoFilter ref="A1:S279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 filterMode="1">
    <tabColor rgb="FFFFCCFF"/>
  </sheetPr>
  <dimension ref="A1:U355"/>
  <sheetViews>
    <sheetView zoomScale="70" zoomScaleNormal="70" workbookViewId="0">
      <pane xSplit="10" ySplit="4" topLeftCell="M5" activePane="bottomRight" state="frozen"/>
      <selection activeCell="J265" sqref="J265"/>
      <selection pane="topRight" activeCell="J265" sqref="J265"/>
      <selection pane="bottomLeft" activeCell="J265" sqref="J265"/>
      <selection pane="bottomRight" activeCell="T63" sqref="T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0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2">
        <f>SUM(M5-O5)</f>
        <v>200</v>
      </c>
      <c r="Q5" s="122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16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/>
      <c r="P6" s="102">
        <f t="shared" ref="P6:P69" si="3">SUM(M6-O6)</f>
        <v>1000</v>
      </c>
      <c r="Q6" s="122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0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02">
        <f t="shared" si="3"/>
        <v>200</v>
      </c>
      <c r="Q11" s="122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7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2">
        <f t="shared" si="3"/>
        <v>150</v>
      </c>
      <c r="Q18" s="122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20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/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20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122"/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20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122"/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3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2">
        <f t="shared" si="3"/>
        <v>300</v>
      </c>
      <c r="Q22" s="122"/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20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/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20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/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20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122"/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9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2">
        <f t="shared" si="3"/>
        <v>200</v>
      </c>
      <c r="Q28" s="122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16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12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3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hidden="1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2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/>
      <c r="P35" s="102">
        <f t="shared" si="3"/>
        <v>390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12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>
        <v>50</v>
      </c>
      <c r="P46" s="102">
        <f t="shared" si="3"/>
        <v>100</v>
      </c>
      <c r="Q46" s="122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8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 t="shared" si="3"/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 t="shared" si="3"/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0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2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2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1381</v>
      </c>
      <c r="C76" s="19" t="s">
        <v>1380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1369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1383</v>
      </c>
      <c r="C86" s="19" t="s">
        <v>1382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1408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1409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1384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1386</v>
      </c>
      <c r="C90" s="19" t="s">
        <v>1385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>SUM(M93-O93)</f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ref="P94:P157" si="22">SUM(M94-O94)</f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2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2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2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1387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22"/>
        <v>0</v>
      </c>
      <c r="Q99" s="119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7" t="s">
        <v>1388</v>
      </c>
      <c r="C100" s="19" t="s">
        <v>1364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2"/>
        <v>0</v>
      </c>
      <c r="Q100" s="119"/>
      <c r="R100" s="43">
        <f t="shared" si="24"/>
        <v>0</v>
      </c>
    </row>
    <row r="101" spans="1:18" ht="25.5" x14ac:dyDescent="0.55000000000000004">
      <c r="A101" s="10">
        <v>97</v>
      </c>
      <c r="B101" s="117" t="s">
        <v>1389</v>
      </c>
      <c r="C101" s="19" t="s">
        <v>1365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2"/>
        <v>0</v>
      </c>
      <c r="Q101" s="119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1378</v>
      </c>
      <c r="D102" s="10" t="s">
        <v>564</v>
      </c>
      <c r="E102" s="64">
        <f>+'26'!J102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2"/>
        <v>0</v>
      </c>
      <c r="Q102" s="119"/>
      <c r="R102" s="43">
        <f t="shared" si="24"/>
        <v>0</v>
      </c>
    </row>
    <row r="103" spans="1:18" ht="22.9" customHeight="1" x14ac:dyDescent="0.55000000000000004">
      <c r="A103" s="10">
        <v>99</v>
      </c>
      <c r="B103" s="117" t="s">
        <v>1390</v>
      </c>
      <c r="C103" s="19" t="s">
        <v>1371</v>
      </c>
      <c r="D103" s="10" t="s">
        <v>1372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7" t="s">
        <v>1391</v>
      </c>
      <c r="C104" s="19" t="s">
        <v>1370</v>
      </c>
      <c r="D104" s="10" t="s">
        <v>1372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7" t="s">
        <v>1392</v>
      </c>
      <c r="C105" s="19" t="s">
        <v>1373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16</v>
      </c>
      <c r="F112" s="71"/>
      <c r="G112" s="46">
        <f t="shared" si="20"/>
        <v>16</v>
      </c>
      <c r="H112" s="78">
        <v>0</v>
      </c>
      <c r="I112" s="76">
        <v>0</v>
      </c>
      <c r="J112" s="46">
        <f t="shared" si="21"/>
        <v>14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 t="shared" si="22"/>
        <v>200</v>
      </c>
      <c r="Q112" s="122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6</v>
      </c>
      <c r="K113" s="72">
        <v>3</v>
      </c>
      <c r="L113" s="20">
        <v>55</v>
      </c>
      <c r="M113" s="65">
        <f t="shared" si="8"/>
        <v>165</v>
      </c>
      <c r="N113" s="17" t="s">
        <v>16</v>
      </c>
      <c r="O113" s="18"/>
      <c r="P113" s="102">
        <f t="shared" si="22"/>
        <v>165</v>
      </c>
      <c r="Q113" s="122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2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2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02">
        <f t="shared" si="22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7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02">
        <f t="shared" si="22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2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2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2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2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2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2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2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1393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2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2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2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2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2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2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2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2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2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2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1395</v>
      </c>
      <c r="C134" s="19" t="s">
        <v>1394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2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1397</v>
      </c>
      <c r="C135" s="19" t="s">
        <v>1396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2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1399</v>
      </c>
      <c r="C136" s="19" t="s">
        <v>1398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2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1400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2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2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2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2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2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2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2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2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2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2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2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2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2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2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2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2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2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2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2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2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2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ref="P158:P167" si="27">SUM(M158-O158)</f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ref="P169:P172" si="30">SUM(M169-O169)</f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30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30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30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1404</v>
      </c>
      <c r="C173" s="19" t="s">
        <v>1401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1379</v>
      </c>
      <c r="D174" s="10" t="s">
        <v>564</v>
      </c>
      <c r="E174" s="64">
        <f>+'26'!J174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1403</v>
      </c>
      <c r="C176" s="19" t="s">
        <v>1402</v>
      </c>
      <c r="D176" s="10" t="s">
        <v>434</v>
      </c>
      <c r="E176" s="64">
        <f>+'26'!J176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2" si="33">+L177*K177</f>
        <v>0</v>
      </c>
      <c r="N177" s="17" t="s">
        <v>16</v>
      </c>
      <c r="O177" s="18"/>
      <c r="P177" s="23">
        <f t="shared" ref="P177:P267" si="34">SUM(M177-O177)</f>
        <v>0</v>
      </c>
      <c r="Q177" s="90"/>
      <c r="R177" s="43">
        <f t="shared" ref="R177:R267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10</v>
      </c>
      <c r="F178" s="71"/>
      <c r="G178" s="46">
        <f t="shared" si="28"/>
        <v>10</v>
      </c>
      <c r="H178" s="78">
        <v>0</v>
      </c>
      <c r="I178" s="76">
        <v>0</v>
      </c>
      <c r="J178" s="46">
        <f t="shared" si="29"/>
        <v>7</v>
      </c>
      <c r="K178" s="72">
        <v>3</v>
      </c>
      <c r="L178" s="20">
        <v>55</v>
      </c>
      <c r="M178" s="65">
        <f t="shared" si="33"/>
        <v>165</v>
      </c>
      <c r="N178" s="17" t="s">
        <v>16</v>
      </c>
      <c r="O178" s="18"/>
      <c r="P178" s="102">
        <f t="shared" si="34"/>
        <v>165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4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8</v>
      </c>
      <c r="F180" s="71"/>
      <c r="G180" s="46">
        <f t="shared" si="28"/>
        <v>8</v>
      </c>
      <c r="H180" s="78">
        <v>0</v>
      </c>
      <c r="I180" s="76">
        <v>0</v>
      </c>
      <c r="J180" s="46">
        <f t="shared" si="29"/>
        <v>8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4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34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4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34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1367</v>
      </c>
      <c r="D186" s="10" t="s">
        <v>564</v>
      </c>
      <c r="E186" s="64">
        <f>+'26'!J186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4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7" t="s">
        <v>1405</v>
      </c>
      <c r="C187" s="19" t="s">
        <v>1374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1406</v>
      </c>
      <c r="C188" s="19" t="s">
        <v>1375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1407</v>
      </c>
      <c r="C189" s="19" t="s">
        <v>1376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1366</v>
      </c>
      <c r="D190" s="10" t="s">
        <v>601</v>
      </c>
      <c r="E190" s="64">
        <f>+'26'!J190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4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4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4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10</v>
      </c>
      <c r="F193" s="71"/>
      <c r="G193" s="46">
        <f t="shared" si="28"/>
        <v>10</v>
      </c>
      <c r="H193" s="78">
        <v>0</v>
      </c>
      <c r="I193" s="76">
        <v>0</v>
      </c>
      <c r="J193" s="46">
        <f t="shared" si="29"/>
        <v>7</v>
      </c>
      <c r="K193" s="72">
        <v>3</v>
      </c>
      <c r="L193" s="20">
        <v>60</v>
      </c>
      <c r="M193" s="65">
        <f t="shared" si="33"/>
        <v>180</v>
      </c>
      <c r="N193" s="17" t="s">
        <v>16</v>
      </c>
      <c r="O193" s="18"/>
      <c r="P193" s="102">
        <f t="shared" si="34"/>
        <v>180</v>
      </c>
      <c r="Q193" s="90">
        <v>38</v>
      </c>
      <c r="R193" s="43">
        <f t="shared" si="35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11</v>
      </c>
      <c r="F194" s="71"/>
      <c r="G194" s="46">
        <f t="shared" si="28"/>
        <v>11</v>
      </c>
      <c r="H194" s="78">
        <v>0</v>
      </c>
      <c r="I194" s="76">
        <v>0</v>
      </c>
      <c r="J194" s="46">
        <f t="shared" si="29"/>
        <v>7</v>
      </c>
      <c r="K194" s="72">
        <v>4</v>
      </c>
      <c r="L194" s="20">
        <v>120</v>
      </c>
      <c r="M194" s="65">
        <f t="shared" si="33"/>
        <v>480</v>
      </c>
      <c r="N194" s="17" t="s">
        <v>16</v>
      </c>
      <c r="O194" s="18"/>
      <c r="P194" s="102">
        <f t="shared" si="34"/>
        <v>480</v>
      </c>
      <c r="Q194" s="90">
        <v>73</v>
      </c>
      <c r="R194" s="43">
        <f t="shared" si="35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4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4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4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34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4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4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4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4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4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4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19</v>
      </c>
      <c r="F205" s="71"/>
      <c r="G205" s="46">
        <f t="shared" si="28"/>
        <v>19</v>
      </c>
      <c r="H205" s="78">
        <v>0</v>
      </c>
      <c r="I205" s="76">
        <v>0</v>
      </c>
      <c r="J205" s="46">
        <f t="shared" si="29"/>
        <v>17</v>
      </c>
      <c r="K205" s="72">
        <v>2</v>
      </c>
      <c r="L205" s="20">
        <v>55</v>
      </c>
      <c r="M205" s="65">
        <f t="shared" si="33"/>
        <v>110</v>
      </c>
      <c r="N205" s="17" t="s">
        <v>16</v>
      </c>
      <c r="O205" s="18"/>
      <c r="P205" s="102">
        <f t="shared" si="34"/>
        <v>110</v>
      </c>
      <c r="Q205" s="90">
        <v>40</v>
      </c>
      <c r="R205" s="43">
        <f t="shared" si="35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4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1377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4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2</v>
      </c>
      <c r="F209" s="71"/>
      <c r="G209" s="46">
        <f t="shared" si="28"/>
        <v>2</v>
      </c>
      <c r="H209" s="78">
        <v>0</v>
      </c>
      <c r="I209" s="76">
        <v>0</v>
      </c>
      <c r="J209" s="46">
        <f t="shared" si="29"/>
        <v>2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4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4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4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4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4"/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4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4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4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4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4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4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4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4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4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4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4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4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4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34" si="39">E231+F231</f>
        <v>0</v>
      </c>
      <c r="H231" s="78">
        <v>0</v>
      </c>
      <c r="I231" s="76">
        <v>0</v>
      </c>
      <c r="J231" s="46">
        <f t="shared" ref="J231:J267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4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4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4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4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67" si="41">E235+F235</f>
        <v>0</v>
      </c>
      <c r="H235" s="78">
        <v>0</v>
      </c>
      <c r="I235" s="76">
        <v>0</v>
      </c>
      <c r="J235" s="46">
        <f t="shared" ref="J235:J248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1410</v>
      </c>
      <c r="D242" s="10" t="s">
        <v>434</v>
      </c>
      <c r="E242" s="64">
        <f>+'26'!J242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1412</v>
      </c>
      <c r="D243" s="10" t="s">
        <v>434</v>
      </c>
      <c r="E243" s="64">
        <f>+'26'!J243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1413</v>
      </c>
      <c r="D244" s="10" t="s">
        <v>434</v>
      </c>
      <c r="E244" s="64">
        <f>+'26'!J244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1414</v>
      </c>
      <c r="D245" s="10" t="s">
        <v>434</v>
      </c>
      <c r="E245" s="64">
        <f>+'26'!J245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1415</v>
      </c>
      <c r="D246" s="10" t="s">
        <v>434</v>
      </c>
      <c r="E246" s="64">
        <f>+'26'!J246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1416</v>
      </c>
      <c r="D247" s="10" t="s">
        <v>564</v>
      </c>
      <c r="E247" s="64">
        <f>+'26'!J247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1417</v>
      </c>
      <c r="D248" s="10" t="s">
        <v>434</v>
      </c>
      <c r="E248" s="64">
        <f>+'26'!J248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4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1418</v>
      </c>
      <c r="D249" s="10" t="s">
        <v>434</v>
      </c>
      <c r="E249" s="64">
        <f>+'26'!J249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4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1419</v>
      </c>
      <c r="D250" s="10" t="s">
        <v>434</v>
      </c>
      <c r="E250" s="64">
        <f>+'26'!J250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ref="J250:J266" si="49">+G250-H250-K250-I250</f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4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+'26'!J251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9"/>
        <v>0</v>
      </c>
      <c r="K251" s="72"/>
      <c r="L251" s="20">
        <v>80</v>
      </c>
      <c r="M251" s="65">
        <f t="shared" si="33"/>
        <v>0</v>
      </c>
      <c r="N251" s="17" t="s">
        <v>16</v>
      </c>
      <c r="O251" s="18"/>
      <c r="P251" s="23">
        <f t="shared" si="34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+'26'!J252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9"/>
        <v>0</v>
      </c>
      <c r="K252" s="72"/>
      <c r="L252" s="20">
        <v>15</v>
      </c>
      <c r="M252" s="65">
        <f t="shared" si="33"/>
        <v>0</v>
      </c>
      <c r="N252" s="17" t="s">
        <v>16</v>
      </c>
      <c r="O252" s="18"/>
      <c r="P252" s="23">
        <f t="shared" si="34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+'26'!J253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9"/>
        <v>0</v>
      </c>
      <c r="K253" s="72"/>
      <c r="L253" s="20">
        <v>15</v>
      </c>
      <c r="M253" s="65">
        <f t="shared" ref="M253:M267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+'26'!J254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9"/>
        <v>0</v>
      </c>
      <c r="K254" s="72"/>
      <c r="L254" s="20">
        <v>15</v>
      </c>
      <c r="M254" s="65">
        <f t="shared" si="50"/>
        <v>0</v>
      </c>
      <c r="N254" s="17" t="s">
        <v>16</v>
      </c>
      <c r="O254" s="18"/>
      <c r="P254" s="23">
        <f t="shared" si="34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+'26'!J255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9"/>
        <v>0</v>
      </c>
      <c r="K255" s="72"/>
      <c r="L255" s="20">
        <v>29</v>
      </c>
      <c r="M255" s="65">
        <f t="shared" si="50"/>
        <v>0</v>
      </c>
      <c r="N255" s="17" t="s">
        <v>16</v>
      </c>
      <c r="O255" s="18"/>
      <c r="P255" s="23">
        <f t="shared" si="34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+'26'!J256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9"/>
        <v>0</v>
      </c>
      <c r="K256" s="72"/>
      <c r="L256" s="20">
        <v>29</v>
      </c>
      <c r="M256" s="65">
        <f t="shared" si="50"/>
        <v>0</v>
      </c>
      <c r="N256" s="17" t="s">
        <v>16</v>
      </c>
      <c r="O256" s="18"/>
      <c r="P256" s="23">
        <f t="shared" si="34"/>
        <v>0</v>
      </c>
      <c r="Q256" s="90"/>
      <c r="R256" s="43">
        <f t="shared" si="35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+'26'!J257</f>
        <v>0</v>
      </c>
      <c r="F257" s="71"/>
      <c r="G257" s="46">
        <f t="shared" si="41"/>
        <v>0</v>
      </c>
      <c r="H257" s="78">
        <v>0</v>
      </c>
      <c r="I257" s="76">
        <v>0</v>
      </c>
      <c r="J257" s="46">
        <f t="shared" si="49"/>
        <v>0</v>
      </c>
      <c r="K257" s="72"/>
      <c r="L257" s="20">
        <v>29</v>
      </c>
      <c r="M257" s="65">
        <f t="shared" si="50"/>
        <v>0</v>
      </c>
      <c r="N257" s="17" t="s">
        <v>16</v>
      </c>
      <c r="O257" s="18"/>
      <c r="P257" s="23">
        <f t="shared" ref="P257:P266" si="53">SUM(M257-O257)</f>
        <v>0</v>
      </c>
      <c r="Q257" s="90"/>
      <c r="R257" s="43">
        <f t="shared" si="35"/>
        <v>0</v>
      </c>
    </row>
    <row r="258" spans="1:19" ht="25.5" x14ac:dyDescent="0.55000000000000004">
      <c r="A258" s="10"/>
      <c r="B258" s="10">
        <v>1114501</v>
      </c>
      <c r="C258" s="19" t="s">
        <v>1437</v>
      </c>
      <c r="D258" s="10" t="s">
        <v>434</v>
      </c>
      <c r="E258" s="64">
        <f>+'26'!J258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9"/>
        <v>0</v>
      </c>
      <c r="K258" s="72"/>
      <c r="L258" s="20">
        <v>60</v>
      </c>
      <c r="M258" s="65">
        <f t="shared" si="50"/>
        <v>0</v>
      </c>
      <c r="N258" s="17" t="s">
        <v>1438</v>
      </c>
      <c r="O258" s="18"/>
      <c r="P258" s="23">
        <f t="shared" si="53"/>
        <v>0</v>
      </c>
      <c r="Q258" s="90"/>
      <c r="R258" s="43">
        <f t="shared" si="35"/>
        <v>0</v>
      </c>
    </row>
    <row r="259" spans="1:19" ht="25.5" x14ac:dyDescent="0.55000000000000004">
      <c r="A259" s="10"/>
      <c r="B259" s="10">
        <v>1114502</v>
      </c>
      <c r="C259" s="19" t="s">
        <v>1437</v>
      </c>
      <c r="D259" s="10" t="s">
        <v>434</v>
      </c>
      <c r="E259" s="64">
        <f>+'26'!J259</f>
        <v>0</v>
      </c>
      <c r="F259" s="71"/>
      <c r="G259" s="46">
        <f t="shared" si="41"/>
        <v>0</v>
      </c>
      <c r="H259" s="78">
        <v>0</v>
      </c>
      <c r="I259" s="76">
        <v>0</v>
      </c>
      <c r="J259" s="46">
        <f t="shared" si="49"/>
        <v>0</v>
      </c>
      <c r="K259" s="72"/>
      <c r="L259" s="20">
        <v>60</v>
      </c>
      <c r="M259" s="65">
        <f t="shared" si="50"/>
        <v>0</v>
      </c>
      <c r="N259" s="17" t="s">
        <v>1438</v>
      </c>
      <c r="O259" s="18"/>
      <c r="P259" s="23">
        <f t="shared" si="53"/>
        <v>0</v>
      </c>
      <c r="Q259" s="90"/>
      <c r="R259" s="43">
        <f t="shared" si="35"/>
        <v>0</v>
      </c>
    </row>
    <row r="260" spans="1:19" ht="25.5" x14ac:dyDescent="0.55000000000000004">
      <c r="A260" s="10"/>
      <c r="B260" s="10">
        <v>1114503</v>
      </c>
      <c r="C260" s="19" t="s">
        <v>1437</v>
      </c>
      <c r="D260" s="10" t="s">
        <v>434</v>
      </c>
      <c r="E260" s="64">
        <f>+'26'!J260</f>
        <v>0</v>
      </c>
      <c r="F260" s="71"/>
      <c r="G260" s="46">
        <f t="shared" si="41"/>
        <v>0</v>
      </c>
      <c r="H260" s="78">
        <v>0</v>
      </c>
      <c r="I260" s="76">
        <v>0</v>
      </c>
      <c r="J260" s="46">
        <f t="shared" si="49"/>
        <v>0</v>
      </c>
      <c r="K260" s="72"/>
      <c r="L260" s="20">
        <v>60</v>
      </c>
      <c r="M260" s="65">
        <f t="shared" si="50"/>
        <v>0</v>
      </c>
      <c r="N260" s="17" t="s">
        <v>1438</v>
      </c>
      <c r="O260" s="18"/>
      <c r="P260" s="23">
        <f t="shared" si="53"/>
        <v>0</v>
      </c>
      <c r="Q260" s="90"/>
      <c r="R260" s="43">
        <f t="shared" si="35"/>
        <v>0</v>
      </c>
    </row>
    <row r="261" spans="1:19" ht="25.5" x14ac:dyDescent="0.55000000000000004">
      <c r="A261" s="10"/>
      <c r="B261" s="10">
        <v>20059076</v>
      </c>
      <c r="C261" s="19" t="s">
        <v>1439</v>
      </c>
      <c r="D261" s="10" t="s">
        <v>434</v>
      </c>
      <c r="E261" s="64">
        <f>+'26'!J261</f>
        <v>0</v>
      </c>
      <c r="F261" s="71"/>
      <c r="G261" s="46">
        <f t="shared" si="41"/>
        <v>0</v>
      </c>
      <c r="H261" s="78">
        <v>0</v>
      </c>
      <c r="I261" s="76">
        <v>0</v>
      </c>
      <c r="J261" s="46">
        <f t="shared" si="49"/>
        <v>0</v>
      </c>
      <c r="K261" s="72"/>
      <c r="L261" s="20">
        <v>45</v>
      </c>
      <c r="M261" s="65">
        <f t="shared" si="50"/>
        <v>0</v>
      </c>
      <c r="N261" s="17" t="s">
        <v>1438</v>
      </c>
      <c r="O261" s="18"/>
      <c r="P261" s="23">
        <f t="shared" si="53"/>
        <v>0</v>
      </c>
      <c r="Q261" s="90"/>
      <c r="R261" s="43">
        <f t="shared" si="35"/>
        <v>0</v>
      </c>
    </row>
    <row r="262" spans="1:19" ht="25.5" x14ac:dyDescent="0.55000000000000004">
      <c r="A262" s="10"/>
      <c r="B262" s="10">
        <v>20060020</v>
      </c>
      <c r="C262" s="19" t="s">
        <v>1440</v>
      </c>
      <c r="D262" s="10" t="s">
        <v>434</v>
      </c>
      <c r="E262" s="64">
        <f>+'26'!J262</f>
        <v>0</v>
      </c>
      <c r="F262" s="71"/>
      <c r="G262" s="46">
        <f t="shared" si="41"/>
        <v>0</v>
      </c>
      <c r="H262" s="78">
        <v>0</v>
      </c>
      <c r="I262" s="76">
        <v>0</v>
      </c>
      <c r="J262" s="46">
        <f t="shared" si="49"/>
        <v>0</v>
      </c>
      <c r="K262" s="72"/>
      <c r="L262" s="20">
        <v>35</v>
      </c>
      <c r="M262" s="65">
        <f t="shared" si="50"/>
        <v>0</v>
      </c>
      <c r="N262" s="17" t="s">
        <v>1438</v>
      </c>
      <c r="O262" s="18"/>
      <c r="P262" s="23">
        <f t="shared" si="53"/>
        <v>0</v>
      </c>
      <c r="Q262" s="90"/>
      <c r="R262" s="43">
        <f t="shared" si="35"/>
        <v>0</v>
      </c>
    </row>
    <row r="263" spans="1:19" ht="25.5" x14ac:dyDescent="0.55000000000000004">
      <c r="A263" s="10"/>
      <c r="B263" s="10">
        <v>20059085</v>
      </c>
      <c r="C263" s="19" t="s">
        <v>1442</v>
      </c>
      <c r="D263" s="10" t="s">
        <v>434</v>
      </c>
      <c r="E263" s="64">
        <f>+'26'!J263</f>
        <v>0</v>
      </c>
      <c r="F263" s="71"/>
      <c r="G263" s="46">
        <f t="shared" si="41"/>
        <v>0</v>
      </c>
      <c r="H263" s="78">
        <v>0</v>
      </c>
      <c r="I263" s="76">
        <v>0</v>
      </c>
      <c r="J263" s="46">
        <f t="shared" si="49"/>
        <v>0</v>
      </c>
      <c r="K263" s="72"/>
      <c r="L263" s="20">
        <v>10</v>
      </c>
      <c r="M263" s="65">
        <f t="shared" si="50"/>
        <v>0</v>
      </c>
      <c r="N263" s="17" t="s">
        <v>1438</v>
      </c>
      <c r="O263" s="18"/>
      <c r="P263" s="23">
        <f t="shared" si="53"/>
        <v>0</v>
      </c>
      <c r="Q263" s="90"/>
      <c r="R263" s="43">
        <f t="shared" si="35"/>
        <v>0</v>
      </c>
    </row>
    <row r="264" spans="1:19" ht="25.5" x14ac:dyDescent="0.55000000000000004">
      <c r="A264" s="10"/>
      <c r="B264" s="10">
        <v>1100044</v>
      </c>
      <c r="C264" s="19" t="s">
        <v>1444</v>
      </c>
      <c r="D264" s="10" t="s">
        <v>434</v>
      </c>
      <c r="E264" s="64">
        <f>+'26'!J264</f>
        <v>4</v>
      </c>
      <c r="F264" s="71"/>
      <c r="G264" s="46">
        <f t="shared" si="41"/>
        <v>4</v>
      </c>
      <c r="H264" s="78">
        <v>0</v>
      </c>
      <c r="I264" s="76">
        <v>0</v>
      </c>
      <c r="J264" s="46">
        <f t="shared" si="49"/>
        <v>4</v>
      </c>
      <c r="K264" s="72"/>
      <c r="L264" s="20">
        <v>35</v>
      </c>
      <c r="M264" s="65">
        <f t="shared" si="50"/>
        <v>0</v>
      </c>
      <c r="N264" s="17"/>
      <c r="O264" s="18"/>
      <c r="P264" s="23">
        <f t="shared" si="53"/>
        <v>0</v>
      </c>
      <c r="Q264" s="90"/>
      <c r="R264" s="43">
        <f t="shared" si="35"/>
        <v>0</v>
      </c>
    </row>
    <row r="265" spans="1:19" ht="25.5" x14ac:dyDescent="0.55000000000000004">
      <c r="A265" s="10"/>
      <c r="B265" s="10">
        <v>1100045</v>
      </c>
      <c r="C265" s="19" t="s">
        <v>1445</v>
      </c>
      <c r="D265" s="10" t="s">
        <v>434</v>
      </c>
      <c r="E265" s="64">
        <f>+'26'!J265</f>
        <v>4</v>
      </c>
      <c r="F265" s="71"/>
      <c r="G265" s="46">
        <f t="shared" si="41"/>
        <v>4</v>
      </c>
      <c r="H265" s="78">
        <v>0</v>
      </c>
      <c r="I265" s="76">
        <v>0</v>
      </c>
      <c r="J265" s="46">
        <f t="shared" si="49"/>
        <v>3</v>
      </c>
      <c r="K265" s="72">
        <v>1</v>
      </c>
      <c r="L265" s="20">
        <v>100</v>
      </c>
      <c r="M265" s="65">
        <f t="shared" si="50"/>
        <v>100</v>
      </c>
      <c r="N265" s="17"/>
      <c r="O265" s="18"/>
      <c r="P265" s="102">
        <f t="shared" si="53"/>
        <v>100</v>
      </c>
      <c r="Q265" s="90"/>
      <c r="R265" s="43">
        <f t="shared" si="35"/>
        <v>0</v>
      </c>
    </row>
    <row r="266" spans="1:19" ht="25.5" x14ac:dyDescent="0.55000000000000004">
      <c r="A266" s="10"/>
      <c r="B266" s="10"/>
      <c r="C266" s="19"/>
      <c r="D266" s="10"/>
      <c r="E266" s="64">
        <f>+'26'!J266</f>
        <v>0</v>
      </c>
      <c r="F266" s="71"/>
      <c r="G266" s="46">
        <f t="shared" si="41"/>
        <v>0</v>
      </c>
      <c r="H266" s="78"/>
      <c r="I266" s="76">
        <v>0</v>
      </c>
      <c r="J266" s="46">
        <f t="shared" si="49"/>
        <v>0</v>
      </c>
      <c r="K266" s="72"/>
      <c r="L266" s="20"/>
      <c r="M266" s="65">
        <f t="shared" si="50"/>
        <v>0</v>
      </c>
      <c r="N266" s="17" t="s">
        <v>16</v>
      </c>
      <c r="O266" s="18"/>
      <c r="P266" s="23">
        <f t="shared" si="53"/>
        <v>0</v>
      </c>
      <c r="Q266" s="90"/>
      <c r="R266" s="43">
        <f t="shared" si="35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1"/>
        <v>0</v>
      </c>
      <c r="H267" s="78">
        <v>0</v>
      </c>
      <c r="I267" s="76">
        <v>0</v>
      </c>
      <c r="J267" s="46">
        <f t="shared" si="40"/>
        <v>0</v>
      </c>
      <c r="K267" s="72"/>
      <c r="L267" s="20"/>
      <c r="M267" s="65">
        <f t="shared" si="50"/>
        <v>0</v>
      </c>
      <c r="N267" s="17" t="s">
        <v>16</v>
      </c>
      <c r="O267" s="18"/>
      <c r="P267" s="23">
        <f t="shared" si="34"/>
        <v>0</v>
      </c>
      <c r="Q267" s="90"/>
      <c r="R267" s="43">
        <f t="shared" si="35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4">E268+F268</f>
        <v>0</v>
      </c>
      <c r="H268" s="78">
        <v>0</v>
      </c>
      <c r="I268" s="76">
        <v>0</v>
      </c>
      <c r="J268" s="46">
        <f t="shared" ref="J268" si="55">+G268-H268-K268-I268</f>
        <v>0</v>
      </c>
      <c r="K268" s="72"/>
      <c r="L268" s="20"/>
      <c r="M268" s="65">
        <f t="shared" ref="M268" si="56">+L268*K268</f>
        <v>0</v>
      </c>
      <c r="N268" s="17" t="s">
        <v>16</v>
      </c>
      <c r="O268" s="18"/>
      <c r="P268" s="23">
        <f t="shared" ref="P268" si="57">SUM(M268-O268)</f>
        <v>0</v>
      </c>
      <c r="Q268" s="90"/>
      <c r="R268" s="43">
        <f t="shared" ref="R268" si="58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R269" s="75">
        <f>SUM(R5:R268)</f>
        <v>1732.96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07" t="s">
        <v>212</v>
      </c>
      <c r="L270" s="108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5040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>
        <v>15</v>
      </c>
    </row>
    <row r="273" spans="1:21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1150</v>
      </c>
      <c r="O273" s="2">
        <v>55</v>
      </c>
      <c r="P273" s="2">
        <v>100</v>
      </c>
      <c r="Q273" s="2">
        <v>350</v>
      </c>
      <c r="R273" s="2">
        <v>255</v>
      </c>
      <c r="S273" s="2">
        <v>60</v>
      </c>
      <c r="T273" s="2">
        <v>100</v>
      </c>
      <c r="U273" s="2">
        <v>230</v>
      </c>
    </row>
    <row r="274" spans="1:21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21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21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50</v>
      </c>
    </row>
    <row r="277" spans="1:21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3825</v>
      </c>
    </row>
    <row r="278" spans="1:21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3825</v>
      </c>
    </row>
    <row r="279" spans="1:21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21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21" x14ac:dyDescent="0.5">
      <c r="J281" s="2"/>
      <c r="L281" s="2"/>
    </row>
    <row r="282" spans="1:21" ht="25.5" x14ac:dyDescent="0.55000000000000004">
      <c r="J282" s="2"/>
      <c r="L282" s="73" t="s">
        <v>272</v>
      </c>
      <c r="M282" s="2" t="s">
        <v>307</v>
      </c>
    </row>
    <row r="283" spans="1:21" x14ac:dyDescent="0.5">
      <c r="J283" s="2"/>
      <c r="L283" s="2"/>
    </row>
    <row r="284" spans="1:21" x14ac:dyDescent="0.5">
      <c r="J284" s="2"/>
      <c r="L284" s="2"/>
    </row>
    <row r="285" spans="1:21" x14ac:dyDescent="0.5">
      <c r="J285" s="2"/>
      <c r="L285" s="2"/>
    </row>
    <row r="286" spans="1:21" x14ac:dyDescent="0.5">
      <c r="J286" s="2"/>
      <c r="L286" s="2"/>
    </row>
    <row r="287" spans="1:21" x14ac:dyDescent="0.5">
      <c r="J287" s="2"/>
      <c r="L287" s="2"/>
    </row>
    <row r="288" spans="1:21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>
    <filterColumn colId="15">
      <filters blank="1">
        <filter val="-"/>
        <filter val="1,000.00"/>
        <filter val="100"/>
        <filter val="100.00"/>
        <filter val="110.00"/>
        <filter val="120.00"/>
        <filter val="130.00"/>
        <filter val="150.00"/>
        <filter val="165.00"/>
        <filter val="180.00"/>
        <filter val="200.00"/>
        <filter val="300.00"/>
        <filter val="480.00"/>
        <filter val="50.00"/>
        <filter val="7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AE356"/>
  <sheetViews>
    <sheetView zoomScale="70" zoomScaleNormal="70" workbookViewId="0">
      <pane xSplit="10" ySplit="4" topLeftCell="K5" activePane="bottomRight" state="frozen"/>
      <selection activeCell="J265" sqref="J265"/>
      <selection pane="topRight" activeCell="J265" sqref="J265"/>
      <selection pane="bottomLeft" activeCell="J265" sqref="J265"/>
      <selection pane="bottomRight" activeCell="P112" sqref="P112:P26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0</v>
      </c>
      <c r="F5" s="71">
        <v>11</v>
      </c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6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02">
        <f>SUM(M5-O5)</f>
        <v>250</v>
      </c>
      <c r="Q5" s="122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16</v>
      </c>
      <c r="F6" s="71">
        <v>10</v>
      </c>
      <c r="G6" s="46">
        <f t="shared" si="0"/>
        <v>26</v>
      </c>
      <c r="H6" s="78">
        <v>0</v>
      </c>
      <c r="I6" s="76">
        <v>0</v>
      </c>
      <c r="J6" s="46">
        <f t="shared" si="1"/>
        <v>21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2">
        <f t="shared" ref="P6:P69" si="3">SUM(M6-O6)</f>
        <v>500</v>
      </c>
      <c r="Q6" s="122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0</v>
      </c>
      <c r="F11" s="71">
        <v>5</v>
      </c>
      <c r="G11" s="46">
        <f t="shared" si="0"/>
        <v>5</v>
      </c>
      <c r="H11" s="78">
        <v>0</v>
      </c>
      <c r="I11" s="76">
        <v>0</v>
      </c>
      <c r="J11" s="46">
        <f t="shared" si="1"/>
        <v>1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02">
        <f t="shared" si="3"/>
        <v>200</v>
      </c>
      <c r="Q11" s="122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7</v>
      </c>
      <c r="F18" s="71">
        <v>7</v>
      </c>
      <c r="G18" s="46">
        <f t="shared" si="0"/>
        <v>14</v>
      </c>
      <c r="H18" s="78">
        <v>0</v>
      </c>
      <c r="I18" s="76">
        <v>0</v>
      </c>
      <c r="J18" s="46">
        <f t="shared" si="1"/>
        <v>9</v>
      </c>
      <c r="K18" s="72">
        <v>5</v>
      </c>
      <c r="L18" s="15">
        <v>50</v>
      </c>
      <c r="M18" s="65">
        <f t="shared" si="2"/>
        <v>250</v>
      </c>
      <c r="N18" s="17" t="s">
        <v>16</v>
      </c>
      <c r="O18" s="18">
        <v>50</v>
      </c>
      <c r="P18" s="102">
        <f t="shared" si="3"/>
        <v>200</v>
      </c>
      <c r="Q18" s="122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20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/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3</v>
      </c>
      <c r="F20" s="71">
        <v>2</v>
      </c>
      <c r="G20" s="46">
        <f t="shared" si="0"/>
        <v>5</v>
      </c>
      <c r="H20" s="78">
        <v>0</v>
      </c>
      <c r="I20" s="76">
        <v>0</v>
      </c>
      <c r="J20" s="46">
        <f t="shared" si="1"/>
        <v>2</v>
      </c>
      <c r="K20" s="72">
        <v>3</v>
      </c>
      <c r="L20" s="20">
        <v>65</v>
      </c>
      <c r="M20" s="65">
        <f t="shared" si="2"/>
        <v>195</v>
      </c>
      <c r="N20" s="17" t="s">
        <v>16</v>
      </c>
      <c r="O20" s="18">
        <v>30</v>
      </c>
      <c r="P20" s="102">
        <f t="shared" si="3"/>
        <v>165</v>
      </c>
      <c r="Q20" s="122"/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20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122"/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3</v>
      </c>
      <c r="F22" s="71">
        <v>10</v>
      </c>
      <c r="G22" s="46">
        <f t="shared" si="0"/>
        <v>13</v>
      </c>
      <c r="H22" s="78">
        <v>0</v>
      </c>
      <c r="I22" s="76">
        <v>0</v>
      </c>
      <c r="J22" s="46">
        <f t="shared" si="1"/>
        <v>10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2">
        <f t="shared" si="3"/>
        <v>300</v>
      </c>
      <c r="Q22" s="122"/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20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/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20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/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20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122"/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9</v>
      </c>
      <c r="F28" s="71">
        <v>10</v>
      </c>
      <c r="G28" s="46">
        <f t="shared" si="5"/>
        <v>19</v>
      </c>
      <c r="H28" s="78">
        <v>0</v>
      </c>
      <c r="I28" s="76">
        <v>0</v>
      </c>
      <c r="J28" s="46">
        <f t="shared" si="6"/>
        <v>12</v>
      </c>
      <c r="K28" s="72">
        <v>7</v>
      </c>
      <c r="L28" s="15">
        <v>100</v>
      </c>
      <c r="M28" s="65">
        <f t="shared" si="2"/>
        <v>700</v>
      </c>
      <c r="N28" s="17" t="s">
        <v>16</v>
      </c>
      <c r="O28" s="18"/>
      <c r="P28" s="102">
        <f t="shared" si="3"/>
        <v>700</v>
      </c>
      <c r="Q28" s="122">
        <v>30.86</v>
      </c>
      <c r="R28" s="43">
        <f t="shared" si="4"/>
        <v>216.01999999999998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16</v>
      </c>
      <c r="F31" s="71">
        <v>10</v>
      </c>
      <c r="G31" s="46">
        <f t="shared" si="5"/>
        <v>26</v>
      </c>
      <c r="H31" s="78">
        <v>0</v>
      </c>
      <c r="I31" s="76">
        <v>0</v>
      </c>
      <c r="J31" s="46">
        <f t="shared" si="6"/>
        <v>20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02">
        <f t="shared" si="3"/>
        <v>600</v>
      </c>
      <c r="Q31" s="122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2</v>
      </c>
      <c r="F32" s="71">
        <v>3</v>
      </c>
      <c r="G32" s="46">
        <f t="shared" si="5"/>
        <v>5</v>
      </c>
      <c r="H32" s="78">
        <v>0</v>
      </c>
      <c r="I32" s="76">
        <v>0</v>
      </c>
      <c r="J32" s="46">
        <f t="shared" si="6"/>
        <v>2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2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3</v>
      </c>
      <c r="F33" s="71">
        <v>3</v>
      </c>
      <c r="G33" s="46">
        <f t="shared" si="5"/>
        <v>6</v>
      </c>
      <c r="H33" s="78">
        <v>0</v>
      </c>
      <c r="I33" s="76">
        <v>0</v>
      </c>
      <c r="J33" s="46">
        <f t="shared" si="6"/>
        <v>4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2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2</v>
      </c>
      <c r="F35" s="71">
        <v>3</v>
      </c>
      <c r="G35" s="46">
        <f t="shared" si="5"/>
        <v>5</v>
      </c>
      <c r="H35" s="78">
        <v>0</v>
      </c>
      <c r="I35" s="76">
        <v>0</v>
      </c>
      <c r="J35" s="46">
        <f t="shared" si="6"/>
        <v>2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>
        <v>130</v>
      </c>
      <c r="P35" s="102">
        <f t="shared" si="3"/>
        <v>260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12</v>
      </c>
      <c r="F46" s="71">
        <v>5</v>
      </c>
      <c r="G46" s="46">
        <f t="shared" si="5"/>
        <v>17</v>
      </c>
      <c r="H46" s="78">
        <v>0</v>
      </c>
      <c r="I46" s="76">
        <v>0</v>
      </c>
      <c r="J46" s="46">
        <f t="shared" si="6"/>
        <v>14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02">
        <f t="shared" si="3"/>
        <v>150</v>
      </c>
      <c r="Q46" s="122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8</v>
      </c>
      <c r="F48" s="71">
        <v>5</v>
      </c>
      <c r="G48" s="46">
        <f t="shared" si="5"/>
        <v>13</v>
      </c>
      <c r="H48" s="78">
        <v>0</v>
      </c>
      <c r="I48" s="76">
        <v>0</v>
      </c>
      <c r="J48" s="46">
        <f t="shared" si="6"/>
        <v>5</v>
      </c>
      <c r="K48" s="72">
        <v>8</v>
      </c>
      <c r="L48" s="20">
        <v>50</v>
      </c>
      <c r="M48" s="65">
        <f>+L48*K48</f>
        <v>400</v>
      </c>
      <c r="N48" s="17" t="s">
        <v>16</v>
      </c>
      <c r="O48" s="18"/>
      <c r="P48" s="102">
        <f t="shared" si="3"/>
        <v>400</v>
      </c>
      <c r="Q48" s="122">
        <v>18.32</v>
      </c>
      <c r="R48" s="43">
        <f>+K48*Q48</f>
        <v>146.56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 t="shared" si="3"/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7</v>
      </c>
      <c r="F53" s="71">
        <v>5</v>
      </c>
      <c r="G53" s="46">
        <f t="shared" si="5"/>
        <v>12</v>
      </c>
      <c r="H53" s="78">
        <v>0</v>
      </c>
      <c r="I53" s="76">
        <v>0</v>
      </c>
      <c r="J53" s="46">
        <f t="shared" si="6"/>
        <v>3</v>
      </c>
      <c r="K53" s="72">
        <v>9</v>
      </c>
      <c r="L53" s="20">
        <v>50</v>
      </c>
      <c r="M53" s="65">
        <f>+L53*K53</f>
        <v>450</v>
      </c>
      <c r="N53" s="17" t="s">
        <v>16</v>
      </c>
      <c r="O53" s="18"/>
      <c r="P53" s="102">
        <f t="shared" si="3"/>
        <v>450</v>
      </c>
      <c r="Q53" s="122">
        <v>16.37</v>
      </c>
      <c r="R53" s="43">
        <f>+K53*Q53</f>
        <v>147.33000000000001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0</v>
      </c>
      <c r="K68" s="72">
        <v>2</v>
      </c>
      <c r="L68" s="15">
        <v>80</v>
      </c>
      <c r="M68" s="65">
        <f t="shared" si="2"/>
        <v>160</v>
      </c>
      <c r="N68" s="17" t="s">
        <v>16</v>
      </c>
      <c r="O68" s="18"/>
      <c r="P68" s="102">
        <f t="shared" si="3"/>
        <v>160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05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1381</v>
      </c>
      <c r="C76" s="19" t="s">
        <v>1380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1369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1383</v>
      </c>
      <c r="C86" s="19" t="s">
        <v>1382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1408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1409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1384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1386</v>
      </c>
      <c r="C90" s="19" t="s">
        <v>1385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1387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1388</v>
      </c>
      <c r="C100" s="19" t="s">
        <v>1364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1389</v>
      </c>
      <c r="C101" s="19" t="s">
        <v>1365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1378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1390</v>
      </c>
      <c r="C103" s="19" t="s">
        <v>1371</v>
      </c>
      <c r="D103" s="10" t="s">
        <v>1372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1391</v>
      </c>
      <c r="C104" s="19" t="s">
        <v>1370</v>
      </c>
      <c r="D104" s="10" t="s">
        <v>1372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1392</v>
      </c>
      <c r="C105" s="19" t="s">
        <v>1373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>SUM(M106-O106)</f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ref="P107:P120" si="26">SUM(M107-O107)</f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6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6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6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6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14</v>
      </c>
      <c r="F112" s="71"/>
      <c r="G112" s="46">
        <f t="shared" si="20"/>
        <v>14</v>
      </c>
      <c r="H112" s="78">
        <v>0</v>
      </c>
      <c r="I112" s="76">
        <v>0</v>
      </c>
      <c r="J112" s="46">
        <f t="shared" si="21"/>
        <v>11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2">
        <f t="shared" si="26"/>
        <v>300</v>
      </c>
      <c r="Q112" s="122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6</v>
      </c>
      <c r="F113" s="71"/>
      <c r="G113" s="46">
        <f t="shared" si="20"/>
        <v>6</v>
      </c>
      <c r="H113" s="78">
        <v>0</v>
      </c>
      <c r="I113" s="76">
        <v>0</v>
      </c>
      <c r="J113" s="46">
        <f t="shared" si="21"/>
        <v>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6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6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2</v>
      </c>
      <c r="F115" s="71"/>
      <c r="G115" s="46">
        <f t="shared" si="20"/>
        <v>2</v>
      </c>
      <c r="H115" s="78">
        <v>0</v>
      </c>
      <c r="I115" s="76">
        <v>0</v>
      </c>
      <c r="J115" s="46">
        <f t="shared" si="21"/>
        <v>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6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5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02">
        <f t="shared" si="26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6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6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6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6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ref="P122:P139" si="27">SUM(M122-O122)</f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1393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1395</v>
      </c>
      <c r="C134" s="19" t="s">
        <v>1394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7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1397</v>
      </c>
      <c r="C135" s="19" t="s">
        <v>1396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1399</v>
      </c>
      <c r="C136" s="19" t="s">
        <v>1398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1400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ref="P140:P172" si="28">SUM(M140-O140)</f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1404</v>
      </c>
      <c r="C173" s="19" t="s">
        <v>1401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0" si="31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1379</v>
      </c>
      <c r="D174" s="10" t="s">
        <v>564</v>
      </c>
      <c r="E174" s="64">
        <f>+'27'!J174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1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0</v>
      </c>
      <c r="F175" s="71"/>
      <c r="G175" s="46">
        <f t="shared" si="29"/>
        <v>0</v>
      </c>
      <c r="H175" s="78">
        <v>0</v>
      </c>
      <c r="I175" s="76">
        <v>0</v>
      </c>
      <c r="J175" s="46">
        <f t="shared" si="30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1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1403</v>
      </c>
      <c r="C176" s="19" t="s">
        <v>1402</v>
      </c>
      <c r="D176" s="10" t="s">
        <v>434</v>
      </c>
      <c r="E176" s="64">
        <f>+'27'!J176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1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31"/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7</v>
      </c>
      <c r="F178" s="71"/>
      <c r="G178" s="46">
        <f t="shared" si="29"/>
        <v>7</v>
      </c>
      <c r="H178" s="78">
        <v>0</v>
      </c>
      <c r="I178" s="76">
        <v>0</v>
      </c>
      <c r="J178" s="46">
        <f t="shared" si="30"/>
        <v>3</v>
      </c>
      <c r="K178" s="72">
        <v>4</v>
      </c>
      <c r="L178" s="20">
        <v>55</v>
      </c>
      <c r="M178" s="65">
        <f t="shared" si="34"/>
        <v>220</v>
      </c>
      <c r="N178" s="17" t="s">
        <v>16</v>
      </c>
      <c r="O178" s="18"/>
      <c r="P178" s="102">
        <f t="shared" si="31"/>
        <v>220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1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8</v>
      </c>
      <c r="F180" s="71"/>
      <c r="G180" s="46">
        <f t="shared" si="29"/>
        <v>8</v>
      </c>
      <c r="H180" s="78">
        <v>0</v>
      </c>
      <c r="I180" s="76">
        <v>0</v>
      </c>
      <c r="J180" s="46">
        <f t="shared" si="30"/>
        <v>8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1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ref="P182:P258" si="36">SUM(M182-O182)</f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0</v>
      </c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1367</v>
      </c>
      <c r="D186" s="10" t="s">
        <v>564</v>
      </c>
      <c r="E186" s="64">
        <f>+'27'!J186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1405</v>
      </c>
      <c r="C187" s="19" t="s">
        <v>1374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1406</v>
      </c>
      <c r="C188" s="19" t="s">
        <v>1375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1407</v>
      </c>
      <c r="C189" s="19" t="s">
        <v>1376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1366</v>
      </c>
      <c r="D190" s="10" t="s">
        <v>601</v>
      </c>
      <c r="E190" s="64">
        <f>+'27'!J190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7</v>
      </c>
      <c r="F193" s="71"/>
      <c r="G193" s="46">
        <f t="shared" si="29"/>
        <v>7</v>
      </c>
      <c r="H193" s="78">
        <v>0</v>
      </c>
      <c r="I193" s="76">
        <v>0</v>
      </c>
      <c r="J193" s="46">
        <f t="shared" si="30"/>
        <v>0</v>
      </c>
      <c r="K193" s="72">
        <v>7</v>
      </c>
      <c r="L193" s="20">
        <v>60</v>
      </c>
      <c r="M193" s="65">
        <f t="shared" si="34"/>
        <v>420</v>
      </c>
      <c r="N193" s="17" t="s">
        <v>16</v>
      </c>
      <c r="O193" s="18"/>
      <c r="P193" s="102">
        <f t="shared" si="36"/>
        <v>420</v>
      </c>
      <c r="Q193" s="90">
        <v>38</v>
      </c>
      <c r="R193" s="43">
        <f t="shared" si="35"/>
        <v>266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7</v>
      </c>
      <c r="F194" s="71"/>
      <c r="G194" s="46">
        <f t="shared" si="29"/>
        <v>7</v>
      </c>
      <c r="H194" s="78">
        <v>0</v>
      </c>
      <c r="I194" s="76">
        <v>0</v>
      </c>
      <c r="J194" s="46">
        <f t="shared" si="30"/>
        <v>4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2">
        <f t="shared" si="36"/>
        <v>360</v>
      </c>
      <c r="Q194" s="90">
        <v>73</v>
      </c>
      <c r="R194" s="43">
        <f t="shared" si="35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17</v>
      </c>
      <c r="F205" s="71"/>
      <c r="G205" s="46">
        <f t="shared" si="29"/>
        <v>17</v>
      </c>
      <c r="H205" s="78">
        <v>0</v>
      </c>
      <c r="I205" s="76">
        <v>0</v>
      </c>
      <c r="J205" s="46">
        <f t="shared" si="30"/>
        <v>16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6"/>
        <v>55</v>
      </c>
      <c r="Q205" s="90">
        <v>40</v>
      </c>
      <c r="R205" s="43">
        <f t="shared" si="35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1377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2</v>
      </c>
      <c r="F209" s="71"/>
      <c r="G209" s="46">
        <f t="shared" si="29"/>
        <v>2</v>
      </c>
      <c r="H209" s="78">
        <v>0</v>
      </c>
      <c r="I209" s="76">
        <v>0</v>
      </c>
      <c r="J209" s="46">
        <f t="shared" si="30"/>
        <v>0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02">
        <f t="shared" si="36"/>
        <v>240</v>
      </c>
      <c r="Q209" s="90">
        <v>83</v>
      </c>
      <c r="R209" s="43">
        <f t="shared" si="35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68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1410</v>
      </c>
      <c r="D242" s="10" t="s">
        <v>434</v>
      </c>
      <c r="E242" s="64">
        <f>+'27'!J242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1412</v>
      </c>
      <c r="D243" s="10" t="s">
        <v>434</v>
      </c>
      <c r="E243" s="64">
        <f>+'27'!J243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1413</v>
      </c>
      <c r="D244" s="10" t="s">
        <v>434</v>
      </c>
      <c r="E244" s="64">
        <f>+'27'!J244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1414</v>
      </c>
      <c r="D245" s="10" t="s">
        <v>434</v>
      </c>
      <c r="E245" s="64">
        <f>+'27'!J245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1415</v>
      </c>
      <c r="D246" s="10" t="s">
        <v>434</v>
      </c>
      <c r="E246" s="64">
        <f>+'27'!J246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1416</v>
      </c>
      <c r="D247" s="10" t="s">
        <v>564</v>
      </c>
      <c r="E247" s="64">
        <f>+'27'!J247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1417</v>
      </c>
      <c r="D248" s="10" t="s">
        <v>434</v>
      </c>
      <c r="E248" s="64">
        <f>+'27'!J248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1418</v>
      </c>
      <c r="D249" s="10" t="s">
        <v>434</v>
      </c>
      <c r="E249" s="64">
        <f>+'27'!J249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1419</v>
      </c>
      <c r="D250" s="10" t="s">
        <v>434</v>
      </c>
      <c r="E250" s="64">
        <f>+'27'!J250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68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+'27'!J251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+'27'!J252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+'27'!J253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+'27'!J254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50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+'27'!J255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+'27'!J256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50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5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+'27'!J257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50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6"/>
        <v>0</v>
      </c>
      <c r="Q257" s="90"/>
      <c r="R257" s="43">
        <f t="shared" si="35"/>
        <v>0</v>
      </c>
    </row>
    <row r="258" spans="1:19" ht="25.5" x14ac:dyDescent="0.55000000000000004">
      <c r="A258" s="10">
        <v>254</v>
      </c>
      <c r="B258" s="10">
        <v>1114501</v>
      </c>
      <c r="C258" s="19" t="s">
        <v>1437</v>
      </c>
      <c r="D258" s="10" t="s">
        <v>434</v>
      </c>
      <c r="E258" s="64">
        <f>+'27'!J258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50"/>
        <v>0</v>
      </c>
      <c r="K258" s="72"/>
      <c r="L258" s="20">
        <v>60</v>
      </c>
      <c r="M258" s="65">
        <f t="shared" si="34"/>
        <v>0</v>
      </c>
      <c r="N258" s="17" t="s">
        <v>1438</v>
      </c>
      <c r="O258" s="18"/>
      <c r="P258" s="23">
        <f t="shared" si="36"/>
        <v>0</v>
      </c>
      <c r="Q258" s="90"/>
      <c r="R258" s="43">
        <f t="shared" si="35"/>
        <v>0</v>
      </c>
    </row>
    <row r="259" spans="1:19" ht="25.5" x14ac:dyDescent="0.55000000000000004">
      <c r="A259" s="10"/>
      <c r="B259" s="10">
        <v>1114502</v>
      </c>
      <c r="C259" s="19" t="s">
        <v>1437</v>
      </c>
      <c r="D259" s="10" t="s">
        <v>434</v>
      </c>
      <c r="E259" s="64">
        <f>+'27'!J259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50"/>
        <v>0</v>
      </c>
      <c r="K259" s="72"/>
      <c r="L259" s="20">
        <v>60</v>
      </c>
      <c r="M259" s="65">
        <f t="shared" ref="M259:M265" si="54">+L259*K259</f>
        <v>0</v>
      </c>
      <c r="N259" s="17" t="s">
        <v>1438</v>
      </c>
      <c r="O259" s="18"/>
      <c r="P259" s="23">
        <f t="shared" ref="P259:P268" si="55">SUM(M259-O259)</f>
        <v>0</v>
      </c>
      <c r="Q259" s="90"/>
      <c r="R259" s="43">
        <f t="shared" ref="R259:R268" si="56">+K259*Q259</f>
        <v>0</v>
      </c>
    </row>
    <row r="260" spans="1:19" ht="25.5" x14ac:dyDescent="0.55000000000000004">
      <c r="A260" s="10"/>
      <c r="B260" s="10">
        <v>1114503</v>
      </c>
      <c r="C260" s="19" t="s">
        <v>1437</v>
      </c>
      <c r="D260" s="10" t="s">
        <v>434</v>
      </c>
      <c r="E260" s="64">
        <f>+'27'!J260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50"/>
        <v>0</v>
      </c>
      <c r="K260" s="72"/>
      <c r="L260" s="20">
        <v>60</v>
      </c>
      <c r="M260" s="65">
        <f t="shared" si="54"/>
        <v>0</v>
      </c>
      <c r="N260" s="17" t="s">
        <v>1438</v>
      </c>
      <c r="O260" s="18"/>
      <c r="P260" s="23">
        <f t="shared" si="55"/>
        <v>0</v>
      </c>
      <c r="Q260" s="90"/>
      <c r="R260" s="43">
        <f t="shared" si="56"/>
        <v>0</v>
      </c>
    </row>
    <row r="261" spans="1:19" ht="25.5" x14ac:dyDescent="0.55000000000000004">
      <c r="A261" s="10"/>
      <c r="B261" s="10">
        <v>20059076</v>
      </c>
      <c r="C261" s="19" t="s">
        <v>1439</v>
      </c>
      <c r="D261" s="10" t="s">
        <v>434</v>
      </c>
      <c r="E261" s="64">
        <f>+'27'!J261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50"/>
        <v>0</v>
      </c>
      <c r="K261" s="72"/>
      <c r="L261" s="20">
        <v>45</v>
      </c>
      <c r="M261" s="65">
        <f t="shared" si="54"/>
        <v>0</v>
      </c>
      <c r="N261" s="17" t="s">
        <v>1438</v>
      </c>
      <c r="O261" s="18"/>
      <c r="P261" s="23">
        <f t="shared" si="55"/>
        <v>0</v>
      </c>
      <c r="Q261" s="90"/>
      <c r="R261" s="43">
        <f t="shared" si="56"/>
        <v>0</v>
      </c>
    </row>
    <row r="262" spans="1:19" ht="25.5" x14ac:dyDescent="0.55000000000000004">
      <c r="A262" s="10"/>
      <c r="B262" s="10">
        <v>20060020</v>
      </c>
      <c r="C262" s="19" t="s">
        <v>1440</v>
      </c>
      <c r="D262" s="10" t="s">
        <v>434</v>
      </c>
      <c r="E262" s="64">
        <f>+'27'!J262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50"/>
        <v>0</v>
      </c>
      <c r="K262" s="72"/>
      <c r="L262" s="20">
        <v>35</v>
      </c>
      <c r="M262" s="65">
        <f t="shared" si="54"/>
        <v>0</v>
      </c>
      <c r="N262" s="17" t="s">
        <v>1438</v>
      </c>
      <c r="O262" s="18"/>
      <c r="P262" s="23">
        <f t="shared" si="55"/>
        <v>0</v>
      </c>
      <c r="Q262" s="90"/>
      <c r="R262" s="43">
        <f t="shared" si="56"/>
        <v>0</v>
      </c>
    </row>
    <row r="263" spans="1:19" ht="25.5" x14ac:dyDescent="0.55000000000000004">
      <c r="A263" s="10"/>
      <c r="B263" s="10">
        <v>20059085</v>
      </c>
      <c r="C263" s="19" t="s">
        <v>1442</v>
      </c>
      <c r="D263" s="10" t="s">
        <v>434</v>
      </c>
      <c r="E263" s="64">
        <f>+'27'!J263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50"/>
        <v>0</v>
      </c>
      <c r="K263" s="72"/>
      <c r="L263" s="20">
        <v>10</v>
      </c>
      <c r="M263" s="65">
        <f t="shared" si="54"/>
        <v>0</v>
      </c>
      <c r="N263" s="17" t="s">
        <v>1438</v>
      </c>
      <c r="O263" s="18"/>
      <c r="P263" s="23">
        <f t="shared" si="55"/>
        <v>0</v>
      </c>
      <c r="Q263" s="90"/>
      <c r="R263" s="43">
        <f t="shared" si="56"/>
        <v>0</v>
      </c>
    </row>
    <row r="264" spans="1:19" ht="25.5" x14ac:dyDescent="0.55000000000000004">
      <c r="A264" s="10"/>
      <c r="B264" s="10">
        <v>1100044</v>
      </c>
      <c r="C264" s="19" t="s">
        <v>1444</v>
      </c>
      <c r="D264" s="10" t="s">
        <v>434</v>
      </c>
      <c r="E264" s="64">
        <f>+'27'!J264</f>
        <v>4</v>
      </c>
      <c r="F264" s="71"/>
      <c r="G264" s="46">
        <f t="shared" si="42"/>
        <v>4</v>
      </c>
      <c r="H264" s="78">
        <v>0</v>
      </c>
      <c r="I264" s="76">
        <v>0</v>
      </c>
      <c r="J264" s="46">
        <f t="shared" si="50"/>
        <v>4</v>
      </c>
      <c r="K264" s="72"/>
      <c r="L264" s="20">
        <v>35</v>
      </c>
      <c r="M264" s="65">
        <f t="shared" si="54"/>
        <v>0</v>
      </c>
      <c r="N264" s="17"/>
      <c r="O264" s="18"/>
      <c r="P264" s="23">
        <f t="shared" si="55"/>
        <v>0</v>
      </c>
      <c r="Q264" s="90"/>
      <c r="R264" s="43">
        <f t="shared" si="56"/>
        <v>0</v>
      </c>
    </row>
    <row r="265" spans="1:19" ht="25.5" x14ac:dyDescent="0.55000000000000004">
      <c r="A265" s="10"/>
      <c r="B265" s="10">
        <v>1100045</v>
      </c>
      <c r="C265" s="19" t="s">
        <v>1445</v>
      </c>
      <c r="D265" s="10" t="s">
        <v>434</v>
      </c>
      <c r="E265" s="64">
        <f>+'27'!J265</f>
        <v>3</v>
      </c>
      <c r="F265" s="71"/>
      <c r="G265" s="46">
        <f t="shared" si="42"/>
        <v>3</v>
      </c>
      <c r="H265" s="78">
        <v>0</v>
      </c>
      <c r="I265" s="76">
        <v>0</v>
      </c>
      <c r="J265" s="46">
        <f t="shared" si="50"/>
        <v>2</v>
      </c>
      <c r="K265" s="72">
        <v>1</v>
      </c>
      <c r="L265" s="20">
        <v>100</v>
      </c>
      <c r="M265" s="65">
        <f t="shared" si="54"/>
        <v>100</v>
      </c>
      <c r="N265" s="17"/>
      <c r="O265" s="18"/>
      <c r="P265" s="102">
        <f t="shared" si="55"/>
        <v>100</v>
      </c>
      <c r="Q265" s="90"/>
      <c r="R265" s="43">
        <f t="shared" si="56"/>
        <v>0</v>
      </c>
    </row>
    <row r="266" spans="1:19" ht="25.5" x14ac:dyDescent="0.55000000000000004">
      <c r="A266" s="10"/>
      <c r="B266" s="10"/>
      <c r="C266" s="19"/>
      <c r="D266" s="10"/>
      <c r="E266" s="64">
        <f>+'27'!J266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50"/>
        <v>0</v>
      </c>
      <c r="K266" s="72"/>
      <c r="L266" s="20"/>
      <c r="M266" s="65">
        <f t="shared" ref="M266:M268" si="57">+L266*K266</f>
        <v>0</v>
      </c>
      <c r="N266" s="17" t="s">
        <v>16</v>
      </c>
      <c r="O266" s="18"/>
      <c r="P266" s="23">
        <f t="shared" si="55"/>
        <v>0</v>
      </c>
      <c r="Q266" s="90"/>
      <c r="R266" s="43">
        <f t="shared" si="56"/>
        <v>0</v>
      </c>
    </row>
    <row r="267" spans="1:19" ht="25.5" x14ac:dyDescent="0.55000000000000004">
      <c r="A267" s="10"/>
      <c r="B267" s="10"/>
      <c r="C267" s="19"/>
      <c r="D267" s="10"/>
      <c r="E267" s="64">
        <f>+'27'!J267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50"/>
        <v>0</v>
      </c>
      <c r="K267" s="72"/>
      <c r="L267" s="20"/>
      <c r="M267" s="65">
        <f t="shared" si="57"/>
        <v>0</v>
      </c>
      <c r="N267" s="17" t="s">
        <v>16</v>
      </c>
      <c r="O267" s="18"/>
      <c r="P267" s="23">
        <f t="shared" si="55"/>
        <v>0</v>
      </c>
      <c r="Q267" s="90"/>
      <c r="R267" s="43">
        <f t="shared" si="56"/>
        <v>0</v>
      </c>
    </row>
    <row r="268" spans="1:19" ht="25.5" x14ac:dyDescent="0.55000000000000004">
      <c r="A268" s="10"/>
      <c r="B268" s="10"/>
      <c r="C268" s="19"/>
      <c r="D268" s="10"/>
      <c r="E268" s="64">
        <f>+'27'!J268</f>
        <v>0</v>
      </c>
      <c r="F268" s="71"/>
      <c r="G268" s="46">
        <f t="shared" si="42"/>
        <v>0</v>
      </c>
      <c r="H268" s="78"/>
      <c r="I268" s="76">
        <v>0</v>
      </c>
      <c r="J268" s="46">
        <f t="shared" si="50"/>
        <v>0</v>
      </c>
      <c r="K268" s="72"/>
      <c r="L268" s="20"/>
      <c r="M268" s="65">
        <f t="shared" si="57"/>
        <v>0</v>
      </c>
      <c r="N268" s="17" t="s">
        <v>16</v>
      </c>
      <c r="O268" s="18"/>
      <c r="P268" s="23">
        <f t="shared" si="55"/>
        <v>0</v>
      </c>
      <c r="Q268" s="90"/>
      <c r="R268" s="43">
        <f t="shared" si="56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58">E269+F269</f>
        <v>0</v>
      </c>
      <c r="H269" s="78">
        <v>0</v>
      </c>
      <c r="I269" s="76">
        <v>0</v>
      </c>
      <c r="J269" s="46">
        <f t="shared" ref="J269" si="59">+G269-H269-K269-I269</f>
        <v>0</v>
      </c>
      <c r="K269" s="72"/>
      <c r="L269" s="20"/>
      <c r="M269" s="65">
        <f t="shared" ref="M269" si="60">+L269*K269</f>
        <v>0</v>
      </c>
      <c r="N269" s="17" t="s">
        <v>16</v>
      </c>
      <c r="O269" s="18"/>
      <c r="P269" s="23">
        <f t="shared" ref="P269" si="61">SUM(M269-O269)</f>
        <v>0</v>
      </c>
      <c r="Q269" s="90"/>
      <c r="R269" s="43">
        <f t="shared" ref="R269" si="62">+K269*Q269</f>
        <v>0</v>
      </c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R270" s="75">
        <f>SUM(R5:R269)</f>
        <v>2417.3999999999996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07" t="s">
        <v>212</v>
      </c>
      <c r="L271" s="108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95" t="s">
        <v>202</v>
      </c>
      <c r="M272" s="95"/>
      <c r="N272" s="33">
        <f>SUM(M5:M271)</f>
        <v>7190</v>
      </c>
    </row>
    <row r="273" spans="1:31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>
        <v>15</v>
      </c>
    </row>
    <row r="274" spans="1:31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2125</v>
      </c>
      <c r="O274" s="2">
        <v>100</v>
      </c>
      <c r="P274" s="2">
        <v>100</v>
      </c>
      <c r="Q274" s="2">
        <v>100</v>
      </c>
      <c r="R274" s="2">
        <v>200</v>
      </c>
      <c r="S274" s="2">
        <v>200</v>
      </c>
      <c r="T274" s="2">
        <v>130</v>
      </c>
      <c r="U274" s="2">
        <v>50</v>
      </c>
      <c r="V274" s="2">
        <v>255</v>
      </c>
      <c r="W274" s="2">
        <v>50</v>
      </c>
      <c r="X274" s="2">
        <v>100</v>
      </c>
      <c r="Y274" s="2">
        <v>80</v>
      </c>
      <c r="Z274" s="2">
        <v>50</v>
      </c>
      <c r="AA274" s="2">
        <v>320</v>
      </c>
      <c r="AB274" s="2">
        <v>130</v>
      </c>
      <c r="AC274" s="2">
        <v>60</v>
      </c>
      <c r="AD274" s="2">
        <v>100</v>
      </c>
      <c r="AE274" s="2">
        <v>100</v>
      </c>
    </row>
    <row r="275" spans="1:31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31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/>
    </row>
    <row r="277" spans="1:31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210</v>
      </c>
    </row>
    <row r="278" spans="1:31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4840</v>
      </c>
    </row>
    <row r="279" spans="1:31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4840</v>
      </c>
    </row>
    <row r="280" spans="1:31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31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31" x14ac:dyDescent="0.5">
      <c r="J282" s="2"/>
      <c r="L282" s="2"/>
    </row>
    <row r="283" spans="1:31" ht="25.5" x14ac:dyDescent="0.55000000000000004">
      <c r="J283" s="2"/>
      <c r="L283" s="73" t="s">
        <v>272</v>
      </c>
      <c r="M283" s="2" t="s">
        <v>307</v>
      </c>
    </row>
    <row r="284" spans="1:31" x14ac:dyDescent="0.5">
      <c r="J284" s="2"/>
      <c r="L284" s="2"/>
    </row>
    <row r="285" spans="1:31" x14ac:dyDescent="0.5">
      <c r="J285" s="2"/>
      <c r="L285" s="2"/>
    </row>
    <row r="286" spans="1:31" x14ac:dyDescent="0.5">
      <c r="J286" s="2"/>
      <c r="L286" s="2"/>
    </row>
    <row r="287" spans="1:31" x14ac:dyDescent="0.5">
      <c r="J287" s="2"/>
      <c r="L287" s="2"/>
    </row>
    <row r="288" spans="1:31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56"/>
  <sheetViews>
    <sheetView zoomScale="70" zoomScaleNormal="70" workbookViewId="0">
      <pane xSplit="10" ySplit="4" topLeftCell="K5" activePane="bottomRight" state="frozen"/>
      <selection activeCell="J265" sqref="J265"/>
      <selection pane="topRight" activeCell="J265" sqref="J265"/>
      <selection pane="bottomLeft" activeCell="J265" sqref="J265"/>
      <selection pane="bottomRight" activeCell="M40" sqref="M4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4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02">
        <f>SUM(M5-O5)</f>
        <v>50</v>
      </c>
      <c r="Q5" s="12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16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2">
        <f t="shared" ref="P6:P69" si="3">SUM(M6-O6)</f>
        <v>500</v>
      </c>
      <c r="Q6" s="122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6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2">
        <f t="shared" si="3"/>
        <v>150</v>
      </c>
      <c r="Q18" s="122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20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/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20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122"/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20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122"/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6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02">
        <f t="shared" si="3"/>
        <v>400</v>
      </c>
      <c r="Q22" s="122"/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20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/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20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/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20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122"/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16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2">
        <f t="shared" si="3"/>
        <v>400</v>
      </c>
      <c r="Q31" s="122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3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0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10</v>
      </c>
      <c r="K46" s="72">
        <v>4</v>
      </c>
      <c r="L46" s="15">
        <v>50</v>
      </c>
      <c r="M46" s="65">
        <f t="shared" si="2"/>
        <v>200</v>
      </c>
      <c r="N46" s="17" t="s">
        <v>16</v>
      </c>
      <c r="O46" s="18">
        <v>50</v>
      </c>
      <c r="P46" s="102">
        <f t="shared" si="3"/>
        <v>150</v>
      </c>
      <c r="Q46" s="122">
        <v>17.78</v>
      </c>
      <c r="R46" s="43">
        <f t="shared" si="4"/>
        <v>71.12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0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/>
      <c r="P48" s="102">
        <f t="shared" si="3"/>
        <v>250</v>
      </c>
      <c r="Q48" s="122">
        <v>18.32</v>
      </c>
      <c r="R48" s="43">
        <f>+K48*Q48</f>
        <v>91.6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 t="shared" si="3"/>
        <v>100</v>
      </c>
      <c r="Q53" s="12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1381</v>
      </c>
      <c r="C76" s="19" t="s">
        <v>1380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1369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1383</v>
      </c>
      <c r="C86" s="19" t="s">
        <v>1382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1408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1409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1384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1386</v>
      </c>
      <c r="C90" s="19" t="s">
        <v>1385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1387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1388</v>
      </c>
      <c r="C100" s="19" t="s">
        <v>1364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1389</v>
      </c>
      <c r="C101" s="19" t="s">
        <v>1365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1378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1390</v>
      </c>
      <c r="C103" s="19" t="s">
        <v>1371</v>
      </c>
      <c r="D103" s="10" t="s">
        <v>1372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1391</v>
      </c>
      <c r="C104" s="19" t="s">
        <v>1370</v>
      </c>
      <c r="D104" s="10" t="s">
        <v>1372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1392</v>
      </c>
      <c r="C105" s="19" t="s">
        <v>1373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11</v>
      </c>
      <c r="F112" s="71"/>
      <c r="G112" s="46">
        <f t="shared" si="20"/>
        <v>11</v>
      </c>
      <c r="H112" s="78">
        <v>0</v>
      </c>
      <c r="I112" s="76">
        <v>0</v>
      </c>
      <c r="J112" s="46">
        <f t="shared" si="21"/>
        <v>7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02">
        <f t="shared" si="7"/>
        <v>400</v>
      </c>
      <c r="Q112" s="122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6</v>
      </c>
      <c r="F113" s="71"/>
      <c r="G113" s="46">
        <f t="shared" si="20"/>
        <v>6</v>
      </c>
      <c r="H113" s="78">
        <v>0</v>
      </c>
      <c r="I113" s="76">
        <v>0</v>
      </c>
      <c r="J113" s="46">
        <f t="shared" si="21"/>
        <v>3</v>
      </c>
      <c r="K113" s="72">
        <v>3</v>
      </c>
      <c r="L113" s="20">
        <v>55</v>
      </c>
      <c r="M113" s="65">
        <f t="shared" si="8"/>
        <v>165</v>
      </c>
      <c r="N113" s="17" t="s">
        <v>16</v>
      </c>
      <c r="O113" s="18"/>
      <c r="P113" s="102">
        <f t="shared" si="7"/>
        <v>165</v>
      </c>
      <c r="Q113" s="122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2</v>
      </c>
      <c r="F115" s="71"/>
      <c r="G115" s="46">
        <f t="shared" si="20"/>
        <v>2</v>
      </c>
      <c r="H115" s="78">
        <v>0</v>
      </c>
      <c r="I115" s="76">
        <v>0</v>
      </c>
      <c r="J115" s="46">
        <f t="shared" si="21"/>
        <v>0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02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3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02">
        <f t="shared" si="7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1393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1395</v>
      </c>
      <c r="C134" s="19" t="s">
        <v>1394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1397</v>
      </c>
      <c r="C135" s="19" t="s">
        <v>1396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1399</v>
      </c>
      <c r="C136" s="19" t="s">
        <v>1398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1400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1404</v>
      </c>
      <c r="C173" s="19" t="s">
        <v>1401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1379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1403</v>
      </c>
      <c r="C176" s="19" t="s">
        <v>1402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3</v>
      </c>
      <c r="F178" s="71"/>
      <c r="G178" s="46">
        <f t="shared" si="27"/>
        <v>3</v>
      </c>
      <c r="H178" s="78">
        <v>0</v>
      </c>
      <c r="I178" s="76">
        <v>0</v>
      </c>
      <c r="J178" s="46">
        <f t="shared" si="28"/>
        <v>1</v>
      </c>
      <c r="K178" s="72">
        <v>2</v>
      </c>
      <c r="L178" s="20">
        <v>55</v>
      </c>
      <c r="M178" s="65">
        <f t="shared" si="31"/>
        <v>110</v>
      </c>
      <c r="N178" s="17" t="s">
        <v>16</v>
      </c>
      <c r="O178" s="18"/>
      <c r="P178" s="102">
        <f t="shared" si="26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8</v>
      </c>
      <c r="F180" s="71"/>
      <c r="G180" s="46">
        <f t="shared" si="27"/>
        <v>8</v>
      </c>
      <c r="H180" s="78">
        <v>0</v>
      </c>
      <c r="I180" s="76">
        <v>0</v>
      </c>
      <c r="J180" s="46">
        <f t="shared" si="28"/>
        <v>8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1367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1405</v>
      </c>
      <c r="C187" s="19" t="s">
        <v>1374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1406</v>
      </c>
      <c r="C188" s="19" t="s">
        <v>1375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1407</v>
      </c>
      <c r="C189" s="19" t="s">
        <v>1376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1366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4</v>
      </c>
      <c r="F194" s="71"/>
      <c r="G194" s="46">
        <f t="shared" si="27"/>
        <v>4</v>
      </c>
      <c r="H194" s="78">
        <v>0</v>
      </c>
      <c r="I194" s="76">
        <v>0</v>
      </c>
      <c r="J194" s="46">
        <f t="shared" si="28"/>
        <v>4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19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>SUM(M200-O200)</f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ref="P201:P264" si="36">SUM(M201-O201)</f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16</v>
      </c>
      <c r="F205" s="71"/>
      <c r="G205" s="46">
        <f t="shared" si="27"/>
        <v>16</v>
      </c>
      <c r="H205" s="78">
        <v>0</v>
      </c>
      <c r="I205" s="76">
        <v>0</v>
      </c>
      <c r="J205" s="46">
        <f t="shared" si="28"/>
        <v>11</v>
      </c>
      <c r="K205" s="72">
        <v>5</v>
      </c>
      <c r="L205" s="20">
        <v>55</v>
      </c>
      <c r="M205" s="65">
        <f t="shared" si="31"/>
        <v>275</v>
      </c>
      <c r="N205" s="17" t="s">
        <v>16</v>
      </c>
      <c r="O205" s="18"/>
      <c r="P205" s="102">
        <f t="shared" si="36"/>
        <v>275</v>
      </c>
      <c r="Q205" s="90">
        <v>40</v>
      </c>
      <c r="R205" s="43">
        <f t="shared" si="32"/>
        <v>200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1377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34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68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1410</v>
      </c>
      <c r="D242" s="10" t="s">
        <v>434</v>
      </c>
      <c r="E242" s="64">
        <f>+'28'!J242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1412</v>
      </c>
      <c r="D243" s="10" t="s">
        <v>434</v>
      </c>
      <c r="E243" s="64">
        <f>+'28'!J243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1413</v>
      </c>
      <c r="D244" s="10" t="s">
        <v>434</v>
      </c>
      <c r="E244" s="64">
        <f>+'28'!J244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1414</v>
      </c>
      <c r="D245" s="10" t="s">
        <v>434</v>
      </c>
      <c r="E245" s="64">
        <f>+'28'!J245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1415</v>
      </c>
      <c r="D246" s="10" t="s">
        <v>434</v>
      </c>
      <c r="E246" s="64">
        <f>+'28'!J246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1416</v>
      </c>
      <c r="D247" s="10" t="s">
        <v>564</v>
      </c>
      <c r="E247" s="64">
        <f>+'28'!J247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1417</v>
      </c>
      <c r="D248" s="10" t="s">
        <v>434</v>
      </c>
      <c r="E248" s="64">
        <f>+'28'!J248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1418</v>
      </c>
      <c r="D249" s="10" t="s">
        <v>434</v>
      </c>
      <c r="E249" s="64">
        <f>+'28'!J249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1419</v>
      </c>
      <c r="D250" s="10" t="s">
        <v>434</v>
      </c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68" si="46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+'28'!J251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6"/>
        <v>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+'28'!J252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6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+'28'!J253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6"/>
        <v>0</v>
      </c>
      <c r="K253" s="72"/>
      <c r="L253" s="20">
        <v>15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:R268" si="48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+'28'!J254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6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48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+'28'!J255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6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48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+'28'!J256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6"/>
        <v>0</v>
      </c>
      <c r="K256" s="72"/>
      <c r="L256" s="20">
        <v>29</v>
      </c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48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+'28'!J257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6"/>
        <v>0</v>
      </c>
      <c r="K257" s="72"/>
      <c r="L257" s="20">
        <v>29</v>
      </c>
      <c r="M257" s="65">
        <f t="shared" si="31"/>
        <v>0</v>
      </c>
      <c r="N257" s="17" t="s">
        <v>16</v>
      </c>
      <c r="O257" s="18"/>
      <c r="P257" s="23">
        <f t="shared" si="36"/>
        <v>0</v>
      </c>
      <c r="Q257" s="90"/>
      <c r="R257" s="43">
        <f t="shared" si="48"/>
        <v>0</v>
      </c>
    </row>
    <row r="258" spans="1:19" ht="25.5" x14ac:dyDescent="0.55000000000000004">
      <c r="A258" s="10"/>
      <c r="B258" s="10">
        <v>1114501</v>
      </c>
      <c r="C258" s="19" t="s">
        <v>1437</v>
      </c>
      <c r="D258" s="10" t="s">
        <v>434</v>
      </c>
      <c r="E258" s="64">
        <f>+'28'!J258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6"/>
        <v>0</v>
      </c>
      <c r="K258" s="72"/>
      <c r="L258" s="20">
        <v>60</v>
      </c>
      <c r="M258" s="65">
        <f t="shared" si="31"/>
        <v>0</v>
      </c>
      <c r="N258" s="17" t="s">
        <v>1438</v>
      </c>
      <c r="O258" s="18"/>
      <c r="P258" s="23">
        <f t="shared" si="36"/>
        <v>0</v>
      </c>
      <c r="Q258" s="90"/>
      <c r="R258" s="43">
        <f t="shared" si="48"/>
        <v>0</v>
      </c>
    </row>
    <row r="259" spans="1:19" ht="25.5" x14ac:dyDescent="0.55000000000000004">
      <c r="A259" s="10"/>
      <c r="B259" s="10">
        <v>1114502</v>
      </c>
      <c r="C259" s="19" t="s">
        <v>1437</v>
      </c>
      <c r="D259" s="10" t="s">
        <v>434</v>
      </c>
      <c r="E259" s="64">
        <f>+'28'!J259</f>
        <v>0</v>
      </c>
      <c r="F259" s="71"/>
      <c r="G259" s="46">
        <f t="shared" si="40"/>
        <v>0</v>
      </c>
      <c r="H259" s="78">
        <v>0</v>
      </c>
      <c r="I259" s="76">
        <v>0</v>
      </c>
      <c r="J259" s="46">
        <f t="shared" si="46"/>
        <v>0</v>
      </c>
      <c r="K259" s="72"/>
      <c r="L259" s="20">
        <v>60</v>
      </c>
      <c r="M259" s="65">
        <f t="shared" si="31"/>
        <v>0</v>
      </c>
      <c r="N259" s="17" t="s">
        <v>1438</v>
      </c>
      <c r="O259" s="18"/>
      <c r="P259" s="23">
        <f t="shared" si="36"/>
        <v>0</v>
      </c>
      <c r="Q259" s="90"/>
      <c r="R259" s="43">
        <f t="shared" si="48"/>
        <v>0</v>
      </c>
    </row>
    <row r="260" spans="1:19" ht="25.5" x14ac:dyDescent="0.55000000000000004">
      <c r="A260" s="10"/>
      <c r="B260" s="10">
        <v>1114503</v>
      </c>
      <c r="C260" s="19" t="s">
        <v>1437</v>
      </c>
      <c r="D260" s="10" t="s">
        <v>434</v>
      </c>
      <c r="E260" s="64">
        <f>+'28'!J260</f>
        <v>0</v>
      </c>
      <c r="F260" s="71"/>
      <c r="G260" s="46">
        <f t="shared" si="40"/>
        <v>0</v>
      </c>
      <c r="H260" s="78">
        <v>0</v>
      </c>
      <c r="I260" s="76">
        <v>0</v>
      </c>
      <c r="J260" s="46">
        <f t="shared" si="46"/>
        <v>0</v>
      </c>
      <c r="K260" s="72"/>
      <c r="L260" s="20">
        <v>60</v>
      </c>
      <c r="M260" s="65">
        <f t="shared" si="31"/>
        <v>0</v>
      </c>
      <c r="N260" s="17" t="s">
        <v>1438</v>
      </c>
      <c r="O260" s="18"/>
      <c r="P260" s="23">
        <f t="shared" si="36"/>
        <v>0</v>
      </c>
      <c r="Q260" s="90"/>
      <c r="R260" s="43">
        <f t="shared" si="48"/>
        <v>0</v>
      </c>
    </row>
    <row r="261" spans="1:19" ht="25.5" x14ac:dyDescent="0.55000000000000004">
      <c r="A261" s="10"/>
      <c r="B261" s="10">
        <v>20059076</v>
      </c>
      <c r="C261" s="19" t="s">
        <v>1439</v>
      </c>
      <c r="D261" s="10" t="s">
        <v>434</v>
      </c>
      <c r="E261" s="64">
        <f>+'28'!J261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6"/>
        <v>0</v>
      </c>
      <c r="K261" s="72"/>
      <c r="L261" s="20">
        <v>45</v>
      </c>
      <c r="M261" s="65">
        <f t="shared" si="31"/>
        <v>0</v>
      </c>
      <c r="N261" s="17" t="s">
        <v>1438</v>
      </c>
      <c r="O261" s="18"/>
      <c r="P261" s="23">
        <f t="shared" si="36"/>
        <v>0</v>
      </c>
      <c r="Q261" s="90"/>
      <c r="R261" s="43">
        <f t="shared" si="48"/>
        <v>0</v>
      </c>
    </row>
    <row r="262" spans="1:19" ht="25.5" x14ac:dyDescent="0.55000000000000004">
      <c r="A262" s="10"/>
      <c r="B262" s="10">
        <v>20060020</v>
      </c>
      <c r="C262" s="19" t="s">
        <v>1440</v>
      </c>
      <c r="D262" s="10" t="s">
        <v>434</v>
      </c>
      <c r="E262" s="64">
        <f>+'28'!J262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6"/>
        <v>0</v>
      </c>
      <c r="K262" s="72"/>
      <c r="L262" s="20">
        <v>35</v>
      </c>
      <c r="M262" s="65">
        <f t="shared" si="31"/>
        <v>0</v>
      </c>
      <c r="N262" s="17" t="s">
        <v>1438</v>
      </c>
      <c r="O262" s="18"/>
      <c r="P262" s="23">
        <f t="shared" si="36"/>
        <v>0</v>
      </c>
      <c r="Q262" s="90"/>
      <c r="R262" s="43">
        <f t="shared" si="48"/>
        <v>0</v>
      </c>
    </row>
    <row r="263" spans="1:19" ht="25.5" x14ac:dyDescent="0.55000000000000004">
      <c r="A263" s="10"/>
      <c r="B263" s="10">
        <v>20059085</v>
      </c>
      <c r="C263" s="19" t="s">
        <v>1442</v>
      </c>
      <c r="D263" s="10" t="s">
        <v>434</v>
      </c>
      <c r="E263" s="64">
        <f>+'28'!J263</f>
        <v>0</v>
      </c>
      <c r="F263" s="71"/>
      <c r="G263" s="46">
        <f t="shared" si="40"/>
        <v>0</v>
      </c>
      <c r="H263" s="78">
        <v>0</v>
      </c>
      <c r="I263" s="76">
        <v>0</v>
      </c>
      <c r="J263" s="46">
        <f t="shared" si="46"/>
        <v>0</v>
      </c>
      <c r="K263" s="72"/>
      <c r="L263" s="20">
        <v>10</v>
      </c>
      <c r="M263" s="65">
        <f t="shared" si="31"/>
        <v>0</v>
      </c>
      <c r="N263" s="17" t="s">
        <v>1438</v>
      </c>
      <c r="O263" s="18"/>
      <c r="P263" s="23">
        <f t="shared" si="36"/>
        <v>0</v>
      </c>
      <c r="Q263" s="90"/>
      <c r="R263" s="43">
        <f t="shared" si="48"/>
        <v>0</v>
      </c>
    </row>
    <row r="264" spans="1:19" ht="25.5" x14ac:dyDescent="0.55000000000000004">
      <c r="A264" s="10"/>
      <c r="B264" s="10">
        <v>1100044</v>
      </c>
      <c r="C264" s="19" t="s">
        <v>1444</v>
      </c>
      <c r="D264" s="10" t="s">
        <v>434</v>
      </c>
      <c r="E264" s="64">
        <f>+'28'!J264</f>
        <v>4</v>
      </c>
      <c r="F264" s="71"/>
      <c r="G264" s="46">
        <f t="shared" si="40"/>
        <v>4</v>
      </c>
      <c r="H264" s="78">
        <v>0</v>
      </c>
      <c r="I264" s="76">
        <v>0</v>
      </c>
      <c r="J264" s="46">
        <f t="shared" si="46"/>
        <v>3</v>
      </c>
      <c r="K264" s="72">
        <v>1</v>
      </c>
      <c r="L264" s="20">
        <v>35</v>
      </c>
      <c r="M264" s="65">
        <f t="shared" si="31"/>
        <v>35</v>
      </c>
      <c r="N264" s="17"/>
      <c r="O264" s="18"/>
      <c r="P264" s="102">
        <f t="shared" si="36"/>
        <v>35</v>
      </c>
      <c r="Q264" s="90"/>
      <c r="R264" s="43">
        <f t="shared" si="48"/>
        <v>0</v>
      </c>
    </row>
    <row r="265" spans="1:19" ht="25.5" x14ac:dyDescent="0.55000000000000004">
      <c r="A265" s="10"/>
      <c r="B265" s="10">
        <v>1100045</v>
      </c>
      <c r="C265" s="19" t="s">
        <v>1445</v>
      </c>
      <c r="D265" s="10" t="s">
        <v>434</v>
      </c>
      <c r="E265" s="64">
        <f>+'28'!J265</f>
        <v>2</v>
      </c>
      <c r="F265" s="71"/>
      <c r="G265" s="46">
        <f t="shared" si="40"/>
        <v>2</v>
      </c>
      <c r="H265" s="78">
        <v>0</v>
      </c>
      <c r="I265" s="76">
        <v>0</v>
      </c>
      <c r="J265" s="46">
        <f t="shared" si="46"/>
        <v>2</v>
      </c>
      <c r="K265" s="72"/>
      <c r="L265" s="20">
        <v>100</v>
      </c>
      <c r="M265" s="65">
        <f t="shared" si="31"/>
        <v>0</v>
      </c>
      <c r="N265" s="17"/>
      <c r="O265" s="18"/>
      <c r="P265" s="23">
        <f t="shared" ref="P265:P268" si="49">SUM(M265-O265)</f>
        <v>0</v>
      </c>
      <c r="Q265" s="90"/>
      <c r="R265" s="43">
        <f t="shared" si="48"/>
        <v>0</v>
      </c>
    </row>
    <row r="266" spans="1:19" ht="25.5" x14ac:dyDescent="0.55000000000000004">
      <c r="A266" s="10"/>
      <c r="B266" s="10"/>
      <c r="C266" s="19"/>
      <c r="D266" s="10"/>
      <c r="E266" s="64">
        <f>+'28'!J266</f>
        <v>0</v>
      </c>
      <c r="F266" s="71"/>
      <c r="G266" s="46">
        <f t="shared" si="40"/>
        <v>0</v>
      </c>
      <c r="H266" s="78">
        <v>0</v>
      </c>
      <c r="I266" s="76">
        <v>0</v>
      </c>
      <c r="J266" s="46">
        <f t="shared" si="46"/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si="49"/>
        <v>0</v>
      </c>
      <c r="Q266" s="90"/>
      <c r="R266" s="43">
        <f t="shared" si="48"/>
        <v>0</v>
      </c>
    </row>
    <row r="267" spans="1:19" ht="25.5" x14ac:dyDescent="0.55000000000000004">
      <c r="A267" s="10"/>
      <c r="B267" s="10"/>
      <c r="C267" s="19"/>
      <c r="D267" s="10"/>
      <c r="E267" s="64">
        <f>+'28'!J267</f>
        <v>0</v>
      </c>
      <c r="F267" s="71"/>
      <c r="G267" s="46">
        <f t="shared" si="40"/>
        <v>0</v>
      </c>
      <c r="H267" s="78">
        <v>0</v>
      </c>
      <c r="I267" s="76">
        <v>0</v>
      </c>
      <c r="J267" s="46">
        <f t="shared" si="46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49"/>
        <v>0</v>
      </c>
      <c r="Q267" s="90"/>
      <c r="R267" s="43">
        <f t="shared" si="48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>
        <f t="shared" si="40"/>
        <v>0</v>
      </c>
      <c r="H268" s="78">
        <v>0</v>
      </c>
      <c r="I268" s="76">
        <v>0</v>
      </c>
      <c r="J268" s="46">
        <f t="shared" si="46"/>
        <v>0</v>
      </c>
      <c r="K268" s="72"/>
      <c r="L268" s="20"/>
      <c r="M268" s="65">
        <f t="shared" si="31"/>
        <v>0</v>
      </c>
      <c r="N268" s="17" t="s">
        <v>16</v>
      </c>
      <c r="O268" s="18"/>
      <c r="P268" s="23">
        <f t="shared" si="49"/>
        <v>0</v>
      </c>
      <c r="Q268" s="90"/>
      <c r="R268" s="43">
        <f t="shared" si="48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50">E269+F269</f>
        <v>0</v>
      </c>
      <c r="H269" s="78">
        <v>0</v>
      </c>
      <c r="I269" s="76">
        <v>0</v>
      </c>
      <c r="J269" s="46">
        <f t="shared" ref="J269" si="51">+G269-H269-K269-I269</f>
        <v>0</v>
      </c>
      <c r="K269" s="72"/>
      <c r="L269" s="20"/>
      <c r="M269" s="65">
        <f t="shared" ref="M269" si="52">+L269*K269</f>
        <v>0</v>
      </c>
      <c r="N269" s="17" t="s">
        <v>16</v>
      </c>
      <c r="O269" s="18"/>
      <c r="P269" s="23">
        <f t="shared" ref="P269" si="53">SUM(M269-O269)</f>
        <v>0</v>
      </c>
      <c r="Q269" s="90"/>
      <c r="R269" s="43">
        <f t="shared" ref="R269" si="54">+K269*Q269</f>
        <v>0</v>
      </c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R270" s="75">
        <f>SUM(R5:R269)</f>
        <v>1292.72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07" t="s">
        <v>212</v>
      </c>
      <c r="L271" s="108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95" t="s">
        <v>202</v>
      </c>
      <c r="M272" s="95"/>
      <c r="N272" s="33">
        <f>SUM(M5:M271)</f>
        <v>4025</v>
      </c>
    </row>
    <row r="273" spans="1:16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>
        <v>15</v>
      </c>
    </row>
    <row r="274" spans="1:16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235</v>
      </c>
      <c r="O274" s="2">
        <v>55</v>
      </c>
      <c r="P274" s="2">
        <v>180</v>
      </c>
    </row>
    <row r="275" spans="1:16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16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>
        <v>2466</v>
      </c>
      <c r="O276" s="2" t="s">
        <v>1446</v>
      </c>
    </row>
    <row r="277" spans="1:16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100</v>
      </c>
    </row>
    <row r="278" spans="1:16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1209</v>
      </c>
    </row>
    <row r="279" spans="1:16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1209</v>
      </c>
    </row>
    <row r="280" spans="1:16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16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16" x14ac:dyDescent="0.5">
      <c r="J282" s="2"/>
      <c r="L282" s="2"/>
    </row>
    <row r="283" spans="1:16" ht="25.5" x14ac:dyDescent="0.55000000000000004">
      <c r="J283" s="2"/>
      <c r="L283" s="73" t="s">
        <v>272</v>
      </c>
      <c r="M283" s="2" t="s">
        <v>307</v>
      </c>
    </row>
    <row r="284" spans="1:16" x14ac:dyDescent="0.5">
      <c r="J284" s="2"/>
      <c r="L284" s="2"/>
    </row>
    <row r="285" spans="1:16" x14ac:dyDescent="0.5">
      <c r="J285" s="2"/>
      <c r="L285" s="2"/>
    </row>
    <row r="286" spans="1:16" x14ac:dyDescent="0.5">
      <c r="J286" s="2"/>
      <c r="L286" s="2"/>
    </row>
    <row r="287" spans="1:16" x14ac:dyDescent="0.5">
      <c r="J287" s="2"/>
      <c r="L287" s="2"/>
    </row>
    <row r="288" spans="1:16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55"/>
  <sheetViews>
    <sheetView zoomScale="70" zoomScaleNormal="70" workbookViewId="0">
      <pane xSplit="10" ySplit="4" topLeftCell="K5" activePane="bottomRight" state="frozen"/>
      <selection activeCell="J265" sqref="J265"/>
      <selection pane="topRight" activeCell="J265" sqref="J265"/>
      <selection pane="bottomLeft" activeCell="J265" sqref="J265"/>
      <selection pane="bottomRight" activeCell="K14" sqref="K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12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2">
        <f t="shared" ref="P6:P69" si="3">SUM(M6-O6)</f>
        <v>400</v>
      </c>
      <c r="Q6" s="122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20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/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20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122"/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20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122"/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2"/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20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/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20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/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20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122"/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6"/>
        <v>15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12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9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2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0</v>
      </c>
      <c r="F49" s="71">
        <v>5</v>
      </c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 t="shared" si="3"/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0</v>
      </c>
      <c r="F50" s="71">
        <v>5</v>
      </c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 t="shared" si="3"/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14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1381</v>
      </c>
      <c r="C76" s="19" t="s">
        <v>1380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1369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1383</v>
      </c>
      <c r="C86" s="19" t="s">
        <v>1382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1408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1409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1384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1386</v>
      </c>
      <c r="C90" s="19" t="s">
        <v>1385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1387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1388</v>
      </c>
      <c r="C100" s="19" t="s">
        <v>1364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1389</v>
      </c>
      <c r="C101" s="19" t="s">
        <v>1365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1378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1390</v>
      </c>
      <c r="C103" s="19" t="s">
        <v>1371</v>
      </c>
      <c r="D103" s="10" t="s">
        <v>1372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1391</v>
      </c>
      <c r="C104" s="19" t="s">
        <v>1370</v>
      </c>
      <c r="D104" s="10" t="s">
        <v>1372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1392</v>
      </c>
      <c r="C105" s="19" t="s">
        <v>1373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7</v>
      </c>
      <c r="F112" s="71">
        <v>5</v>
      </c>
      <c r="G112" s="46">
        <f t="shared" si="20"/>
        <v>12</v>
      </c>
      <c r="H112" s="78">
        <v>0</v>
      </c>
      <c r="I112" s="76">
        <v>0</v>
      </c>
      <c r="J112" s="46">
        <f t="shared" si="21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3</v>
      </c>
      <c r="F113" s="71">
        <v>10</v>
      </c>
      <c r="G113" s="46">
        <f t="shared" si="20"/>
        <v>13</v>
      </c>
      <c r="H113" s="78">
        <v>0</v>
      </c>
      <c r="I113" s="76">
        <v>0</v>
      </c>
      <c r="J113" s="46">
        <f t="shared" si="21"/>
        <v>12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02">
        <f t="shared" si="7"/>
        <v>55</v>
      </c>
      <c r="Q113" s="122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>
        <v>10</v>
      </c>
      <c r="G114" s="46">
        <f t="shared" si="20"/>
        <v>10</v>
      </c>
      <c r="H114" s="78">
        <v>0</v>
      </c>
      <c r="I114" s="76">
        <v>0</v>
      </c>
      <c r="J114" s="46">
        <f t="shared" si="21"/>
        <v>10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0</v>
      </c>
      <c r="F115" s="71">
        <v>10</v>
      </c>
      <c r="G115" s="46">
        <f t="shared" si="20"/>
        <v>10</v>
      </c>
      <c r="H115" s="78">
        <v>0</v>
      </c>
      <c r="I115" s="76">
        <v>0</v>
      </c>
      <c r="J115" s="46">
        <f t="shared" si="21"/>
        <v>10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3</v>
      </c>
      <c r="F116" s="71">
        <v>10</v>
      </c>
      <c r="G116" s="46">
        <f t="shared" si="20"/>
        <v>13</v>
      </c>
      <c r="H116" s="78">
        <v>0</v>
      </c>
      <c r="I116" s="76">
        <v>0</v>
      </c>
      <c r="J116" s="46">
        <f t="shared" si="21"/>
        <v>11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02">
        <f t="shared" ref="P116:P176" si="26">SUM(M116-O116)</f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6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6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6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6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6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6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6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1393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6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6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6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6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6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6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6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6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6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6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1395</v>
      </c>
      <c r="C134" s="19" t="s">
        <v>1394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1397</v>
      </c>
      <c r="C135" s="19" t="s">
        <v>1396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1399</v>
      </c>
      <c r="C136" s="19" t="s">
        <v>1398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1400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1404</v>
      </c>
      <c r="C173" s="19" t="s">
        <v>1401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1379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1403</v>
      </c>
      <c r="C176" s="19" t="s">
        <v>1402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7" si="31">+L177*K177</f>
        <v>0</v>
      </c>
      <c r="N177" s="17" t="s">
        <v>16</v>
      </c>
      <c r="O177" s="18"/>
      <c r="P177" s="23">
        <f t="shared" ref="P177:P209" si="32">SUM(M177-O177)</f>
        <v>0</v>
      </c>
      <c r="Q177" s="90"/>
      <c r="R177" s="43">
        <f t="shared" ref="R177:R267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1</v>
      </c>
      <c r="F178" s="71"/>
      <c r="G178" s="46">
        <f t="shared" si="27"/>
        <v>1</v>
      </c>
      <c r="H178" s="78">
        <v>0</v>
      </c>
      <c r="I178" s="76">
        <v>0</v>
      </c>
      <c r="J178" s="46">
        <f t="shared" si="28"/>
        <v>1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32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32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8</v>
      </c>
      <c r="F180" s="71"/>
      <c r="G180" s="46">
        <f t="shared" si="27"/>
        <v>8</v>
      </c>
      <c r="H180" s="78">
        <v>0</v>
      </c>
      <c r="I180" s="76">
        <v>0</v>
      </c>
      <c r="J180" s="46">
        <f t="shared" si="28"/>
        <v>8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32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2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32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2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32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32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1367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32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7" t="s">
        <v>1405</v>
      </c>
      <c r="C187" s="19" t="s">
        <v>1374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2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1406</v>
      </c>
      <c r="C188" s="19" t="s">
        <v>1375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2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1407</v>
      </c>
      <c r="C189" s="19" t="s">
        <v>1376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2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1366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32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32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32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0</v>
      </c>
      <c r="F193" s="71">
        <v>10</v>
      </c>
      <c r="G193" s="46">
        <f t="shared" si="27"/>
        <v>10</v>
      </c>
      <c r="H193" s="78">
        <v>0</v>
      </c>
      <c r="I193" s="76">
        <v>0</v>
      </c>
      <c r="J193" s="46">
        <f t="shared" si="28"/>
        <v>10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32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4</v>
      </c>
      <c r="F194" s="71">
        <v>10</v>
      </c>
      <c r="G194" s="46">
        <f t="shared" si="27"/>
        <v>14</v>
      </c>
      <c r="H194" s="78">
        <v>0</v>
      </c>
      <c r="I194" s="76">
        <v>0</v>
      </c>
      <c r="J194" s="46">
        <f t="shared" si="28"/>
        <v>11</v>
      </c>
      <c r="K194" s="72">
        <v>3</v>
      </c>
      <c r="L194" s="20">
        <v>120</v>
      </c>
      <c r="M194" s="65">
        <f t="shared" si="31"/>
        <v>360</v>
      </c>
      <c r="N194" s="17" t="s">
        <v>16</v>
      </c>
      <c r="O194" s="18"/>
      <c r="P194" s="102">
        <f t="shared" si="32"/>
        <v>360</v>
      </c>
      <c r="Q194" s="90">
        <v>73</v>
      </c>
      <c r="R194" s="43">
        <f t="shared" si="33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32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32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32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2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2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2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2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2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2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2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11</v>
      </c>
      <c r="F205" s="71"/>
      <c r="G205" s="46">
        <f t="shared" si="27"/>
        <v>11</v>
      </c>
      <c r="H205" s="78">
        <v>0</v>
      </c>
      <c r="I205" s="76">
        <v>0</v>
      </c>
      <c r="J205" s="46">
        <f t="shared" si="28"/>
        <v>10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02">
        <f t="shared" si="32"/>
        <v>55</v>
      </c>
      <c r="Q205" s="90">
        <v>40</v>
      </c>
      <c r="R205" s="43">
        <f t="shared" si="33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2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1377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2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2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0</v>
      </c>
      <c r="F209" s="71">
        <v>3</v>
      </c>
      <c r="G209" s="46">
        <f t="shared" si="27"/>
        <v>3</v>
      </c>
      <c r="H209" s="78">
        <v>0</v>
      </c>
      <c r="I209" s="76">
        <v>0</v>
      </c>
      <c r="J209" s="46">
        <f t="shared" si="28"/>
        <v>2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02">
        <f t="shared" si="32"/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67" si="37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67" si="38">E231+F231</f>
        <v>0</v>
      </c>
      <c r="H231" s="78">
        <v>0</v>
      </c>
      <c r="I231" s="76">
        <v>0</v>
      </c>
      <c r="J231" s="46">
        <f t="shared" ref="J231:J267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66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1410</v>
      </c>
      <c r="D242" s="10" t="s">
        <v>434</v>
      </c>
      <c r="E242" s="64">
        <f>+'29'!J242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1412</v>
      </c>
      <c r="D243" s="10" t="s">
        <v>434</v>
      </c>
      <c r="E243" s="64">
        <f>+'29'!J243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1413</v>
      </c>
      <c r="D244" s="10" t="s">
        <v>434</v>
      </c>
      <c r="E244" s="64">
        <f>+'29'!J244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1414</v>
      </c>
      <c r="D245" s="10" t="s">
        <v>434</v>
      </c>
      <c r="E245" s="64">
        <f>+'29'!J245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1415</v>
      </c>
      <c r="D246" s="10" t="s">
        <v>434</v>
      </c>
      <c r="E246" s="64">
        <f>+'29'!J246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1416</v>
      </c>
      <c r="D247" s="10" t="s">
        <v>564</v>
      </c>
      <c r="E247" s="64">
        <f>+'29'!J247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1417</v>
      </c>
      <c r="D248" s="10" t="s">
        <v>434</v>
      </c>
      <c r="E248" s="64">
        <f>+'29'!J248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1418</v>
      </c>
      <c r="D249" s="10" t="s">
        <v>434</v>
      </c>
      <c r="E249" s="64">
        <f>+'29'!J249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1419</v>
      </c>
      <c r="D250" s="10" t="s">
        <v>434</v>
      </c>
      <c r="E250" s="64">
        <f>+'29'!J250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:J266" si="46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+'29'!J251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6"/>
        <v>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+'29'!J252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6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+'29'!J253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6"/>
        <v>0</v>
      </c>
      <c r="K253" s="72"/>
      <c r="L253" s="20">
        <v>15</v>
      </c>
      <c r="M253" s="65">
        <f t="shared" ref="M253" si="47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si="33"/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+'29'!J254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6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+'29'!J255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6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+'29'!J256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6"/>
        <v>0</v>
      </c>
      <c r="K256" s="72"/>
      <c r="L256" s="20">
        <v>29</v>
      </c>
      <c r="M256" s="65">
        <f t="shared" si="31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+'29'!J257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6"/>
        <v>0</v>
      </c>
      <c r="K257" s="72"/>
      <c r="L257" s="20">
        <v>29</v>
      </c>
      <c r="M257" s="65">
        <f t="shared" si="31"/>
        <v>0</v>
      </c>
      <c r="N257" s="17" t="s">
        <v>16</v>
      </c>
      <c r="O257" s="18"/>
      <c r="P257" s="23">
        <f t="shared" si="37"/>
        <v>0</v>
      </c>
      <c r="Q257" s="90"/>
      <c r="R257" s="43">
        <f t="shared" si="33"/>
        <v>0</v>
      </c>
    </row>
    <row r="258" spans="1:19" ht="25.5" x14ac:dyDescent="0.55000000000000004">
      <c r="A258" s="10"/>
      <c r="B258" s="10">
        <v>1114501</v>
      </c>
      <c r="C258" s="19" t="s">
        <v>1437</v>
      </c>
      <c r="D258" s="10" t="s">
        <v>434</v>
      </c>
      <c r="E258" s="64">
        <f>+'29'!J258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6"/>
        <v>0</v>
      </c>
      <c r="K258" s="72"/>
      <c r="L258" s="20">
        <v>60</v>
      </c>
      <c r="M258" s="65">
        <f t="shared" si="31"/>
        <v>0</v>
      </c>
      <c r="N258" s="17" t="s">
        <v>1438</v>
      </c>
      <c r="O258" s="18"/>
      <c r="P258" s="23">
        <f t="shared" si="37"/>
        <v>0</v>
      </c>
      <c r="Q258" s="90"/>
      <c r="R258" s="43">
        <f t="shared" si="33"/>
        <v>0</v>
      </c>
    </row>
    <row r="259" spans="1:19" ht="25.5" x14ac:dyDescent="0.55000000000000004">
      <c r="A259" s="10"/>
      <c r="B259" s="10">
        <v>1114502</v>
      </c>
      <c r="C259" s="19" t="s">
        <v>1437</v>
      </c>
      <c r="D259" s="10" t="s">
        <v>434</v>
      </c>
      <c r="E259" s="64">
        <f>+'29'!J259</f>
        <v>0</v>
      </c>
      <c r="F259" s="71"/>
      <c r="G259" s="46">
        <f t="shared" si="40"/>
        <v>0</v>
      </c>
      <c r="H259" s="78">
        <v>0</v>
      </c>
      <c r="I259" s="76">
        <v>0</v>
      </c>
      <c r="J259" s="46">
        <f t="shared" si="46"/>
        <v>0</v>
      </c>
      <c r="K259" s="72"/>
      <c r="L259" s="20">
        <v>60</v>
      </c>
      <c r="M259" s="65">
        <f t="shared" si="31"/>
        <v>0</v>
      </c>
      <c r="N259" s="17" t="s">
        <v>1438</v>
      </c>
      <c r="O259" s="18"/>
      <c r="P259" s="23">
        <f t="shared" si="37"/>
        <v>0</v>
      </c>
      <c r="Q259" s="90"/>
      <c r="R259" s="43">
        <f t="shared" si="33"/>
        <v>0</v>
      </c>
    </row>
    <row r="260" spans="1:19" ht="25.5" x14ac:dyDescent="0.55000000000000004">
      <c r="A260" s="10"/>
      <c r="B260" s="10">
        <v>1114503</v>
      </c>
      <c r="C260" s="19" t="s">
        <v>1437</v>
      </c>
      <c r="D260" s="10" t="s">
        <v>434</v>
      </c>
      <c r="E260" s="64">
        <f>+'29'!J260</f>
        <v>0</v>
      </c>
      <c r="F260" s="71"/>
      <c r="G260" s="46">
        <f t="shared" si="40"/>
        <v>0</v>
      </c>
      <c r="H260" s="78">
        <v>0</v>
      </c>
      <c r="I260" s="76">
        <v>0</v>
      </c>
      <c r="J260" s="46">
        <f t="shared" si="46"/>
        <v>0</v>
      </c>
      <c r="K260" s="72"/>
      <c r="L260" s="20">
        <v>60</v>
      </c>
      <c r="M260" s="65">
        <f t="shared" si="31"/>
        <v>0</v>
      </c>
      <c r="N260" s="17" t="s">
        <v>1438</v>
      </c>
      <c r="O260" s="18"/>
      <c r="P260" s="23">
        <f t="shared" si="37"/>
        <v>0</v>
      </c>
      <c r="Q260" s="90"/>
      <c r="R260" s="43">
        <f t="shared" si="33"/>
        <v>0</v>
      </c>
    </row>
    <row r="261" spans="1:19" ht="25.5" x14ac:dyDescent="0.55000000000000004">
      <c r="A261" s="10"/>
      <c r="B261" s="10">
        <v>20059076</v>
      </c>
      <c r="C261" s="19" t="s">
        <v>1439</v>
      </c>
      <c r="D261" s="10" t="s">
        <v>434</v>
      </c>
      <c r="E261" s="64">
        <f>+'29'!J261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6"/>
        <v>0</v>
      </c>
      <c r="K261" s="72"/>
      <c r="L261" s="20">
        <v>45</v>
      </c>
      <c r="M261" s="65">
        <f t="shared" si="31"/>
        <v>0</v>
      </c>
      <c r="N261" s="17" t="s">
        <v>1438</v>
      </c>
      <c r="O261" s="18"/>
      <c r="P261" s="23">
        <f t="shared" si="37"/>
        <v>0</v>
      </c>
      <c r="Q261" s="90"/>
      <c r="R261" s="43">
        <f t="shared" si="33"/>
        <v>0</v>
      </c>
    </row>
    <row r="262" spans="1:19" ht="25.5" x14ac:dyDescent="0.55000000000000004">
      <c r="A262" s="10"/>
      <c r="B262" s="10">
        <v>20060020</v>
      </c>
      <c r="C262" s="19" t="s">
        <v>1440</v>
      </c>
      <c r="D262" s="10" t="s">
        <v>434</v>
      </c>
      <c r="E262" s="64">
        <f>+'29'!J262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6"/>
        <v>0</v>
      </c>
      <c r="K262" s="72"/>
      <c r="L262" s="20">
        <v>35</v>
      </c>
      <c r="M262" s="65">
        <f t="shared" si="31"/>
        <v>0</v>
      </c>
      <c r="N262" s="17" t="s">
        <v>1438</v>
      </c>
      <c r="O262" s="18"/>
      <c r="P262" s="23">
        <f t="shared" si="37"/>
        <v>0</v>
      </c>
      <c r="Q262" s="90"/>
      <c r="R262" s="43">
        <f t="shared" si="33"/>
        <v>0</v>
      </c>
    </row>
    <row r="263" spans="1:19" ht="25.5" x14ac:dyDescent="0.55000000000000004">
      <c r="A263" s="10"/>
      <c r="B263" s="10">
        <v>20059085</v>
      </c>
      <c r="C263" s="19" t="s">
        <v>1442</v>
      </c>
      <c r="D263" s="10" t="s">
        <v>434</v>
      </c>
      <c r="E263" s="64">
        <f>+'29'!J263</f>
        <v>0</v>
      </c>
      <c r="F263" s="71"/>
      <c r="G263" s="46">
        <f t="shared" si="40"/>
        <v>0</v>
      </c>
      <c r="H263" s="78">
        <v>0</v>
      </c>
      <c r="I263" s="76">
        <v>0</v>
      </c>
      <c r="J263" s="46">
        <f t="shared" si="46"/>
        <v>0</v>
      </c>
      <c r="K263" s="72"/>
      <c r="L263" s="20">
        <v>10</v>
      </c>
      <c r="M263" s="65">
        <f t="shared" si="31"/>
        <v>0</v>
      </c>
      <c r="N263" s="17" t="s">
        <v>1438</v>
      </c>
      <c r="O263" s="18"/>
      <c r="P263" s="23">
        <f t="shared" si="37"/>
        <v>0</v>
      </c>
      <c r="Q263" s="90"/>
      <c r="R263" s="43">
        <f t="shared" si="33"/>
        <v>0</v>
      </c>
    </row>
    <row r="264" spans="1:19" ht="25.5" x14ac:dyDescent="0.55000000000000004">
      <c r="A264" s="10"/>
      <c r="B264" s="10">
        <v>1100044</v>
      </c>
      <c r="C264" s="19" t="s">
        <v>1444</v>
      </c>
      <c r="D264" s="10" t="s">
        <v>434</v>
      </c>
      <c r="E264" s="64">
        <f>+'29'!J264</f>
        <v>3</v>
      </c>
      <c r="F264" s="71"/>
      <c r="G264" s="46">
        <f t="shared" si="40"/>
        <v>3</v>
      </c>
      <c r="H264" s="78">
        <v>0</v>
      </c>
      <c r="I264" s="76">
        <v>0</v>
      </c>
      <c r="J264" s="46">
        <f t="shared" si="46"/>
        <v>3</v>
      </c>
      <c r="K264" s="72"/>
      <c r="L264" s="20">
        <v>35</v>
      </c>
      <c r="M264" s="65">
        <f t="shared" si="31"/>
        <v>0</v>
      </c>
      <c r="N264" s="17"/>
      <c r="O264" s="18"/>
      <c r="P264" s="23">
        <f t="shared" si="37"/>
        <v>0</v>
      </c>
      <c r="Q264" s="90"/>
      <c r="R264" s="43">
        <f t="shared" si="33"/>
        <v>0</v>
      </c>
    </row>
    <row r="265" spans="1:19" ht="25.5" x14ac:dyDescent="0.55000000000000004">
      <c r="A265" s="10"/>
      <c r="B265" s="10">
        <v>1100045</v>
      </c>
      <c r="C265" s="19" t="s">
        <v>1445</v>
      </c>
      <c r="D265" s="10" t="s">
        <v>434</v>
      </c>
      <c r="E265" s="64">
        <f>+'29'!J265</f>
        <v>2</v>
      </c>
      <c r="F265" s="71"/>
      <c r="G265" s="46">
        <f t="shared" si="40"/>
        <v>2</v>
      </c>
      <c r="H265" s="78">
        <v>0</v>
      </c>
      <c r="I265" s="76">
        <v>0</v>
      </c>
      <c r="J265" s="46">
        <f t="shared" si="46"/>
        <v>2</v>
      </c>
      <c r="K265" s="72"/>
      <c r="L265" s="20">
        <v>100</v>
      </c>
      <c r="M265" s="65">
        <f t="shared" si="31"/>
        <v>0</v>
      </c>
      <c r="N265" s="17"/>
      <c r="O265" s="18"/>
      <c r="P265" s="23">
        <f t="shared" si="37"/>
        <v>0</v>
      </c>
      <c r="Q265" s="90"/>
      <c r="R265" s="43">
        <f t="shared" si="33"/>
        <v>0</v>
      </c>
    </row>
    <row r="266" spans="1:19" ht="25.5" x14ac:dyDescent="0.55000000000000004">
      <c r="A266" s="10"/>
      <c r="B266" s="10"/>
      <c r="C266" s="19"/>
      <c r="D266" s="10"/>
      <c r="E266" s="64">
        <f>+'29'!J266</f>
        <v>0</v>
      </c>
      <c r="F266" s="71"/>
      <c r="G266" s="46">
        <f t="shared" si="40"/>
        <v>0</v>
      </c>
      <c r="H266" s="78"/>
      <c r="I266" s="76">
        <v>0</v>
      </c>
      <c r="J266" s="46">
        <f t="shared" si="46"/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si="37"/>
        <v>0</v>
      </c>
      <c r="Q266" s="90"/>
      <c r="R266" s="43">
        <f t="shared" si="33"/>
        <v>0</v>
      </c>
    </row>
    <row r="267" spans="1:19" ht="25.5" x14ac:dyDescent="0.55000000000000004">
      <c r="A267" s="10"/>
      <c r="B267" s="10"/>
      <c r="C267" s="19"/>
      <c r="D267" s="10"/>
      <c r="E267" s="64">
        <f>+'29'!J267</f>
        <v>0</v>
      </c>
      <c r="F267" s="71"/>
      <c r="G267" s="46">
        <f t="shared" si="38"/>
        <v>0</v>
      </c>
      <c r="H267" s="78">
        <v>0</v>
      </c>
      <c r="I267" s="76">
        <v>0</v>
      </c>
      <c r="J267" s="46">
        <f t="shared" si="39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37"/>
        <v>0</v>
      </c>
      <c r="Q267" s="90"/>
      <c r="R267" s="43">
        <f t="shared" si="33"/>
        <v>0</v>
      </c>
    </row>
    <row r="268" spans="1:19" ht="24.75" customHeight="1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23"/>
      <c r="Q268" s="90"/>
      <c r="R268" s="43"/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R269" s="75">
        <f>SUM(R5:R268)</f>
        <v>758.49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07" t="s">
        <v>212</v>
      </c>
      <c r="L270" s="108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1920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>
        <v>15</v>
      </c>
    </row>
    <row r="273" spans="1:15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400</v>
      </c>
      <c r="O273" s="2">
        <v>400</v>
      </c>
    </row>
    <row r="274" spans="1:15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15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15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/>
    </row>
    <row r="277" spans="1:15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1505</v>
      </c>
    </row>
    <row r="278" spans="1:15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1505</v>
      </c>
    </row>
    <row r="279" spans="1:15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15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15" x14ac:dyDescent="0.5">
      <c r="J281" s="2"/>
      <c r="L281" s="2"/>
    </row>
    <row r="282" spans="1:15" ht="25.5" x14ac:dyDescent="0.55000000000000004">
      <c r="J282" s="2"/>
      <c r="L282" s="73" t="s">
        <v>272</v>
      </c>
      <c r="M282" s="2" t="s">
        <v>307</v>
      </c>
    </row>
    <row r="283" spans="1:15" x14ac:dyDescent="0.5">
      <c r="J283" s="2"/>
      <c r="L283" s="2"/>
    </row>
    <row r="284" spans="1:15" x14ac:dyDescent="0.5">
      <c r="J284" s="2"/>
      <c r="L284" s="2"/>
    </row>
    <row r="285" spans="1:15" x14ac:dyDescent="0.5">
      <c r="J285" s="2"/>
      <c r="L285" s="2"/>
    </row>
    <row r="286" spans="1:15" x14ac:dyDescent="0.5">
      <c r="J286" s="2"/>
      <c r="L286" s="2"/>
    </row>
    <row r="287" spans="1:15" x14ac:dyDescent="0.5">
      <c r="J287" s="2"/>
      <c r="L287" s="2"/>
    </row>
    <row r="288" spans="1:15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T355"/>
  <sheetViews>
    <sheetView zoomScale="70" zoomScaleNormal="70" workbookViewId="0">
      <pane xSplit="10" ySplit="4" topLeftCell="L266" activePane="bottomRight" state="frozen"/>
      <selection activeCell="J265" sqref="J265"/>
      <selection pane="topRight" activeCell="J265" sqref="J265"/>
      <selection pane="bottomLeft" activeCell="J265" sqref="J265"/>
      <selection pane="bottomRight" activeCell="Q286" sqref="Q28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1420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12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20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/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20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122"/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20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122"/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2">
        <f t="shared" si="3"/>
        <v>100</v>
      </c>
      <c r="Q22" s="122"/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20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/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20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/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20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122"/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2">
        <f t="shared" si="3"/>
        <v>100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12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 t="shared" si="3"/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0</v>
      </c>
      <c r="F67" s="71">
        <v>3</v>
      </c>
      <c r="G67" s="46">
        <f t="shared" si="5"/>
        <v>3</v>
      </c>
      <c r="H67" s="78">
        <v>0</v>
      </c>
      <c r="I67" s="76">
        <v>0</v>
      </c>
      <c r="J67" s="46">
        <f t="shared" si="6"/>
        <v>2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0</v>
      </c>
      <c r="F68" s="71">
        <v>3</v>
      </c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8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1381</v>
      </c>
      <c r="C76" s="19" t="s">
        <v>1380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1369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>SUM(M84-O84)</f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ref="P85:P127" si="12">SUM(M85-O85)</f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1383</v>
      </c>
      <c r="C86" s="19" t="s">
        <v>1382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2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1408</v>
      </c>
      <c r="D87" s="10" t="s">
        <v>434</v>
      </c>
      <c r="E87" s="64">
        <f>+'30'!J87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12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1409</v>
      </c>
      <c r="D88" s="10" t="s">
        <v>434</v>
      </c>
      <c r="E88" s="64">
        <f>+'30'!J88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12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1384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2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1386</v>
      </c>
      <c r="C90" s="19" t="s">
        <v>1385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2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12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12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12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12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12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12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1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1387</v>
      </c>
      <c r="C99" s="19" t="s">
        <v>1357</v>
      </c>
      <c r="D99" s="10" t="s">
        <v>564</v>
      </c>
      <c r="E99" s="64">
        <f>+'30'!J99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12"/>
        <v>0</v>
      </c>
      <c r="Q99" s="119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7" t="s">
        <v>1388</v>
      </c>
      <c r="C100" s="19" t="s">
        <v>1364</v>
      </c>
      <c r="D100" s="10" t="s">
        <v>434</v>
      </c>
      <c r="E100" s="64">
        <f>+'30'!J100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12"/>
        <v>0</v>
      </c>
      <c r="Q100" s="119"/>
      <c r="R100" s="43">
        <f t="shared" si="24"/>
        <v>0</v>
      </c>
    </row>
    <row r="101" spans="1:18" ht="25.5" x14ac:dyDescent="0.55000000000000004">
      <c r="A101" s="10">
        <v>97</v>
      </c>
      <c r="B101" s="117" t="s">
        <v>1389</v>
      </c>
      <c r="C101" s="19" t="s">
        <v>1365</v>
      </c>
      <c r="D101" s="10" t="s">
        <v>434</v>
      </c>
      <c r="E101" s="64">
        <f>+'30'!J101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12"/>
        <v>0</v>
      </c>
      <c r="Q101" s="119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1378</v>
      </c>
      <c r="D102" s="10" t="s">
        <v>564</v>
      </c>
      <c r="E102" s="64">
        <f>+'30'!J102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12"/>
        <v>0</v>
      </c>
      <c r="Q102" s="119"/>
      <c r="R102" s="43">
        <f t="shared" si="24"/>
        <v>0</v>
      </c>
    </row>
    <row r="103" spans="1:18" ht="22.9" customHeight="1" x14ac:dyDescent="0.55000000000000004">
      <c r="A103" s="10">
        <v>99</v>
      </c>
      <c r="B103" s="117" t="s">
        <v>1390</v>
      </c>
      <c r="C103" s="19" t="s">
        <v>1371</v>
      </c>
      <c r="D103" s="10" t="s">
        <v>1372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1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7" t="s">
        <v>1391</v>
      </c>
      <c r="C104" s="19" t="s">
        <v>1370</v>
      </c>
      <c r="D104" s="10" t="s">
        <v>1372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1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7" t="s">
        <v>1392</v>
      </c>
      <c r="C105" s="19" t="s">
        <v>1373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1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1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1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1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1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1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12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12</v>
      </c>
      <c r="F112" s="71"/>
      <c r="G112" s="46">
        <f t="shared" si="21"/>
        <v>12</v>
      </c>
      <c r="H112" s="78">
        <v>0</v>
      </c>
      <c r="I112" s="76">
        <v>0</v>
      </c>
      <c r="J112" s="46">
        <f t="shared" si="22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12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12</v>
      </c>
      <c r="F113" s="71"/>
      <c r="G113" s="46">
        <f t="shared" si="21"/>
        <v>12</v>
      </c>
      <c r="H113" s="78">
        <v>0</v>
      </c>
      <c r="I113" s="76">
        <v>0</v>
      </c>
      <c r="J113" s="46">
        <f t="shared" si="22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12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10</v>
      </c>
      <c r="F114" s="71"/>
      <c r="G114" s="46">
        <f t="shared" si="21"/>
        <v>10</v>
      </c>
      <c r="H114" s="78">
        <v>0</v>
      </c>
      <c r="I114" s="76">
        <v>0</v>
      </c>
      <c r="J114" s="46">
        <f t="shared" si="22"/>
        <v>10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12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10</v>
      </c>
      <c r="F115" s="71"/>
      <c r="G115" s="46">
        <f t="shared" si="21"/>
        <v>10</v>
      </c>
      <c r="H115" s="78">
        <v>0</v>
      </c>
      <c r="I115" s="76">
        <v>0</v>
      </c>
      <c r="J115" s="46">
        <f t="shared" si="22"/>
        <v>10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12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11</v>
      </c>
      <c r="F116" s="71"/>
      <c r="G116" s="46">
        <f t="shared" si="21"/>
        <v>11</v>
      </c>
      <c r="H116" s="78">
        <v>0</v>
      </c>
      <c r="I116" s="76">
        <v>0</v>
      </c>
      <c r="J116" s="46">
        <f t="shared" si="22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12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12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12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12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12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12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12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12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1393</v>
      </c>
      <c r="D124" s="10" t="s">
        <v>434</v>
      </c>
      <c r="E124" s="64">
        <f>+'30'!J124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12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12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12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12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ref="P128:P172" si="27">SUM(M128-O128)</f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0</v>
      </c>
      <c r="F131" s="71"/>
      <c r="G131" s="46">
        <f t="shared" si="21"/>
        <v>0</v>
      </c>
      <c r="H131" s="78">
        <v>0</v>
      </c>
      <c r="I131" s="76">
        <v>0</v>
      </c>
      <c r="J131" s="46">
        <f t="shared" si="22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0</v>
      </c>
      <c r="F133" s="71"/>
      <c r="G133" s="46">
        <f t="shared" si="21"/>
        <v>0</v>
      </c>
      <c r="H133" s="78">
        <v>0</v>
      </c>
      <c r="I133" s="76">
        <v>0</v>
      </c>
      <c r="J133" s="46">
        <f t="shared" si="22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1395</v>
      </c>
      <c r="C134" s="19" t="s">
        <v>1394</v>
      </c>
      <c r="D134" s="10" t="s">
        <v>434</v>
      </c>
      <c r="E134" s="64">
        <f>+'30'!J134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7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1397</v>
      </c>
      <c r="C135" s="19" t="s">
        <v>1396</v>
      </c>
      <c r="D135" s="10" t="s">
        <v>434</v>
      </c>
      <c r="E135" s="64">
        <f>+'30'!J135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1399</v>
      </c>
      <c r="C136" s="19" t="s">
        <v>1398</v>
      </c>
      <c r="D136" s="10" t="s">
        <v>434</v>
      </c>
      <c r="E136" s="64">
        <f>+'30'!J136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1400</v>
      </c>
      <c r="D137" s="10" t="s">
        <v>434</v>
      </c>
      <c r="E137" s="64">
        <f>+'30'!J137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1404</v>
      </c>
      <c r="C173" s="19" t="s">
        <v>1401</v>
      </c>
      <c r="D173" s="10" t="s">
        <v>564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1" si="30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1379</v>
      </c>
      <c r="D174" s="10" t="s">
        <v>564</v>
      </c>
      <c r="E174" s="64">
        <f>+'30'!J174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0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1403</v>
      </c>
      <c r="C176" s="19" t="s">
        <v>1402</v>
      </c>
      <c r="D176" s="10" t="s">
        <v>434</v>
      </c>
      <c r="E176" s="64">
        <f>+'30'!J176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0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2" si="33">+L177*K177</f>
        <v>0</v>
      </c>
      <c r="N177" s="17" t="s">
        <v>16</v>
      </c>
      <c r="O177" s="18"/>
      <c r="P177" s="23">
        <f t="shared" si="30"/>
        <v>0</v>
      </c>
      <c r="Q177" s="90"/>
      <c r="R177" s="43">
        <f t="shared" ref="R177:R267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1</v>
      </c>
      <c r="F178" s="71"/>
      <c r="G178" s="46">
        <f t="shared" si="28"/>
        <v>1</v>
      </c>
      <c r="H178" s="78">
        <v>0</v>
      </c>
      <c r="I178" s="76">
        <v>0</v>
      </c>
      <c r="J178" s="46">
        <f t="shared" si="29"/>
        <v>1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0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0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8</v>
      </c>
      <c r="F180" s="71"/>
      <c r="G180" s="46">
        <f t="shared" si="28"/>
        <v>8</v>
      </c>
      <c r="H180" s="78">
        <v>0</v>
      </c>
      <c r="I180" s="76">
        <v>0</v>
      </c>
      <c r="J180" s="46">
        <f t="shared" si="29"/>
        <v>8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0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0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ref="P182:P267" si="35">SUM(M182-O182)</f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1367</v>
      </c>
      <c r="D186" s="10" t="s">
        <v>564</v>
      </c>
      <c r="E186" s="64">
        <f>+'30'!J186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7" t="s">
        <v>1405</v>
      </c>
      <c r="C187" s="19" t="s">
        <v>1374</v>
      </c>
      <c r="D187" s="10" t="s">
        <v>564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1406</v>
      </c>
      <c r="C188" s="19" t="s">
        <v>1375</v>
      </c>
      <c r="D188" s="10" t="s">
        <v>564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1407</v>
      </c>
      <c r="C189" s="19" t="s">
        <v>1376</v>
      </c>
      <c r="D189" s="10" t="s">
        <v>564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1366</v>
      </c>
      <c r="D190" s="10" t="s">
        <v>601</v>
      </c>
      <c r="E190" s="64">
        <f>+'30'!J190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10</v>
      </c>
      <c r="F193" s="71"/>
      <c r="G193" s="46">
        <f t="shared" si="28"/>
        <v>10</v>
      </c>
      <c r="H193" s="78">
        <v>0</v>
      </c>
      <c r="I193" s="76">
        <v>0</v>
      </c>
      <c r="J193" s="46">
        <f t="shared" si="29"/>
        <v>5</v>
      </c>
      <c r="K193" s="72">
        <v>5</v>
      </c>
      <c r="L193" s="20">
        <v>60</v>
      </c>
      <c r="M193" s="65">
        <f t="shared" si="33"/>
        <v>300</v>
      </c>
      <c r="N193" s="17" t="s">
        <v>16</v>
      </c>
      <c r="O193" s="18"/>
      <c r="P193" s="102">
        <f t="shared" si="35"/>
        <v>300</v>
      </c>
      <c r="Q193" s="90">
        <v>38</v>
      </c>
      <c r="R193" s="43">
        <f t="shared" si="34"/>
        <v>190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11</v>
      </c>
      <c r="F194" s="71"/>
      <c r="G194" s="46">
        <f t="shared" si="28"/>
        <v>11</v>
      </c>
      <c r="H194" s="78">
        <v>0</v>
      </c>
      <c r="I194" s="76">
        <v>0</v>
      </c>
      <c r="J194" s="46">
        <f t="shared" si="29"/>
        <v>8</v>
      </c>
      <c r="K194" s="72">
        <v>3</v>
      </c>
      <c r="L194" s="20">
        <v>120</v>
      </c>
      <c r="M194" s="65">
        <f t="shared" si="33"/>
        <v>360</v>
      </c>
      <c r="N194" s="17" t="s">
        <v>16</v>
      </c>
      <c r="O194" s="18"/>
      <c r="P194" s="102">
        <f t="shared" si="35"/>
        <v>360</v>
      </c>
      <c r="Q194" s="90">
        <v>73</v>
      </c>
      <c r="R194" s="43">
        <f t="shared" si="34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10</v>
      </c>
      <c r="F205" s="71"/>
      <c r="G205" s="46">
        <f t="shared" si="28"/>
        <v>10</v>
      </c>
      <c r="H205" s="78">
        <v>0</v>
      </c>
      <c r="I205" s="76">
        <v>0</v>
      </c>
      <c r="J205" s="46">
        <f t="shared" si="29"/>
        <v>10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1377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2</v>
      </c>
      <c r="F209" s="71"/>
      <c r="G209" s="46">
        <f t="shared" si="28"/>
        <v>2</v>
      </c>
      <c r="H209" s="78">
        <v>0</v>
      </c>
      <c r="I209" s="76">
        <v>0</v>
      </c>
      <c r="J209" s="46">
        <f t="shared" si="29"/>
        <v>2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34" si="39">E231+F231</f>
        <v>0</v>
      </c>
      <c r="H231" s="78">
        <v>0</v>
      </c>
      <c r="I231" s="76">
        <v>0</v>
      </c>
      <c r="J231" s="46">
        <f t="shared" ref="J231:J234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67" si="41">E235+F235</f>
        <v>0</v>
      </c>
      <c r="H235" s="78">
        <v>0</v>
      </c>
      <c r="I235" s="76">
        <v>0</v>
      </c>
      <c r="J235" s="46">
        <f t="shared" ref="J235:J248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1410</v>
      </c>
      <c r="D242" s="10" t="s">
        <v>434</v>
      </c>
      <c r="E242" s="64">
        <f>+'30'!J242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1412</v>
      </c>
      <c r="D243" s="10" t="s">
        <v>434</v>
      </c>
      <c r="E243" s="64">
        <f>+'30'!J243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1413</v>
      </c>
      <c r="D244" s="10" t="s">
        <v>434</v>
      </c>
      <c r="E244" s="64">
        <f>+'30'!J244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1414</v>
      </c>
      <c r="D245" s="10" t="s">
        <v>434</v>
      </c>
      <c r="E245" s="64">
        <f>+'30'!J245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1415</v>
      </c>
      <c r="D246" s="10" t="s">
        <v>434</v>
      </c>
      <c r="E246" s="64">
        <f>+'30'!J246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1416</v>
      </c>
      <c r="D247" s="10" t="s">
        <v>564</v>
      </c>
      <c r="E247" s="64">
        <f>+'30'!J247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1417</v>
      </c>
      <c r="D248" s="10" t="s">
        <v>434</v>
      </c>
      <c r="E248" s="64">
        <f>+'30'!J248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1418</v>
      </c>
      <c r="D249" s="10" t="s">
        <v>434</v>
      </c>
      <c r="E249" s="64">
        <f>+'30'!J249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1419</v>
      </c>
      <c r="D250" s="10" t="s">
        <v>434</v>
      </c>
      <c r="E250" s="64">
        <f>+'30'!J250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ref="J250:J267" si="49">+G250-H250-K250-I250</f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1429</v>
      </c>
      <c r="D251" s="10" t="s">
        <v>564</v>
      </c>
      <c r="E251" s="64">
        <f>+'30'!J251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9"/>
        <v>0</v>
      </c>
      <c r="K251" s="72"/>
      <c r="L251" s="20">
        <v>80</v>
      </c>
      <c r="M251" s="65">
        <f t="shared" si="33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1430</v>
      </c>
      <c r="D252" s="10" t="s">
        <v>434</v>
      </c>
      <c r="E252" s="64">
        <f>+'30'!J252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9"/>
        <v>0</v>
      </c>
      <c r="K252" s="72"/>
      <c r="L252" s="20">
        <v>15</v>
      </c>
      <c r="M252" s="65">
        <f t="shared" si="33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1431</v>
      </c>
      <c r="D253" s="10" t="s">
        <v>434</v>
      </c>
      <c r="E253" s="64">
        <f>+'30'!J253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9"/>
        <v>0</v>
      </c>
      <c r="K253" s="72"/>
      <c r="L253" s="20">
        <v>15</v>
      </c>
      <c r="M253" s="65">
        <f t="shared" ref="M253:M267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1432</v>
      </c>
      <c r="D254" s="10" t="s">
        <v>434</v>
      </c>
      <c r="E254" s="64">
        <f>+'30'!J254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9"/>
        <v>0</v>
      </c>
      <c r="K254" s="72"/>
      <c r="L254" s="20">
        <v>15</v>
      </c>
      <c r="M254" s="65">
        <f t="shared" si="50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1433</v>
      </c>
      <c r="D255" s="10" t="s">
        <v>434</v>
      </c>
      <c r="E255" s="64">
        <f>+'30'!J255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9"/>
        <v>0</v>
      </c>
      <c r="K255" s="72"/>
      <c r="L255" s="20">
        <v>29</v>
      </c>
      <c r="M255" s="65">
        <f t="shared" si="50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1434</v>
      </c>
      <c r="D256" s="10" t="s">
        <v>434</v>
      </c>
      <c r="E256" s="64">
        <f>+'30'!J256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9"/>
        <v>0</v>
      </c>
      <c r="K256" s="72"/>
      <c r="L256" s="20">
        <v>29</v>
      </c>
      <c r="M256" s="65">
        <f t="shared" si="50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4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1435</v>
      </c>
      <c r="D257" s="10" t="s">
        <v>434</v>
      </c>
      <c r="E257" s="64">
        <f>+'30'!J257</f>
        <v>0</v>
      </c>
      <c r="F257" s="71"/>
      <c r="G257" s="46">
        <f t="shared" si="41"/>
        <v>0</v>
      </c>
      <c r="H257" s="78">
        <v>0</v>
      </c>
      <c r="I257" s="76">
        <v>0</v>
      </c>
      <c r="J257" s="46">
        <f t="shared" si="49"/>
        <v>0</v>
      </c>
      <c r="K257" s="72"/>
      <c r="L257" s="20">
        <v>29</v>
      </c>
      <c r="M257" s="65">
        <f t="shared" si="50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4"/>
        <v>0</v>
      </c>
    </row>
    <row r="258" spans="1:19" ht="25.5" x14ac:dyDescent="0.55000000000000004">
      <c r="A258" s="10"/>
      <c r="B258" s="10">
        <v>1114501</v>
      </c>
      <c r="C258" s="19" t="s">
        <v>1437</v>
      </c>
      <c r="D258" s="10" t="s">
        <v>434</v>
      </c>
      <c r="E258" s="64">
        <f>+'30'!J258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9"/>
        <v>0</v>
      </c>
      <c r="K258" s="72"/>
      <c r="L258" s="20">
        <v>60</v>
      </c>
      <c r="M258" s="65">
        <f t="shared" si="50"/>
        <v>0</v>
      </c>
      <c r="N258" s="17" t="s">
        <v>1438</v>
      </c>
      <c r="O258" s="18"/>
      <c r="P258" s="23">
        <f t="shared" si="35"/>
        <v>0</v>
      </c>
      <c r="Q258" s="90"/>
      <c r="R258" s="43">
        <f t="shared" si="34"/>
        <v>0</v>
      </c>
    </row>
    <row r="259" spans="1:19" ht="25.5" x14ac:dyDescent="0.55000000000000004">
      <c r="A259" s="10"/>
      <c r="B259" s="10">
        <v>1114502</v>
      </c>
      <c r="C259" s="19" t="s">
        <v>1437</v>
      </c>
      <c r="D259" s="10" t="s">
        <v>434</v>
      </c>
      <c r="E259" s="64">
        <f>+'30'!J259</f>
        <v>0</v>
      </c>
      <c r="F259" s="71"/>
      <c r="G259" s="46">
        <f t="shared" si="41"/>
        <v>0</v>
      </c>
      <c r="H259" s="78">
        <v>0</v>
      </c>
      <c r="I259" s="76">
        <v>0</v>
      </c>
      <c r="J259" s="46">
        <f t="shared" si="49"/>
        <v>0</v>
      </c>
      <c r="K259" s="72"/>
      <c r="L259" s="20">
        <v>60</v>
      </c>
      <c r="M259" s="65">
        <f t="shared" si="50"/>
        <v>0</v>
      </c>
      <c r="N259" s="17" t="s">
        <v>1438</v>
      </c>
      <c r="O259" s="18"/>
      <c r="P259" s="23">
        <f t="shared" si="35"/>
        <v>0</v>
      </c>
      <c r="Q259" s="90"/>
      <c r="R259" s="43">
        <f t="shared" si="34"/>
        <v>0</v>
      </c>
    </row>
    <row r="260" spans="1:19" ht="25.5" x14ac:dyDescent="0.55000000000000004">
      <c r="A260" s="10"/>
      <c r="B260" s="10">
        <v>1114503</v>
      </c>
      <c r="C260" s="19" t="s">
        <v>1437</v>
      </c>
      <c r="D260" s="10" t="s">
        <v>434</v>
      </c>
      <c r="E260" s="64">
        <f>+'30'!J260</f>
        <v>0</v>
      </c>
      <c r="F260" s="71"/>
      <c r="G260" s="46">
        <f t="shared" si="41"/>
        <v>0</v>
      </c>
      <c r="H260" s="78">
        <v>0</v>
      </c>
      <c r="I260" s="76">
        <v>0</v>
      </c>
      <c r="J260" s="46">
        <f t="shared" si="49"/>
        <v>0</v>
      </c>
      <c r="K260" s="72"/>
      <c r="L260" s="20">
        <v>60</v>
      </c>
      <c r="M260" s="65">
        <f t="shared" si="50"/>
        <v>0</v>
      </c>
      <c r="N260" s="17" t="s">
        <v>1438</v>
      </c>
      <c r="O260" s="18"/>
      <c r="P260" s="23">
        <f t="shared" si="35"/>
        <v>0</v>
      </c>
      <c r="Q260" s="90"/>
      <c r="R260" s="43">
        <f t="shared" si="34"/>
        <v>0</v>
      </c>
    </row>
    <row r="261" spans="1:19" ht="25.5" x14ac:dyDescent="0.55000000000000004">
      <c r="A261" s="10"/>
      <c r="B261" s="10">
        <v>20059076</v>
      </c>
      <c r="C261" s="19" t="s">
        <v>1439</v>
      </c>
      <c r="D261" s="10" t="s">
        <v>434</v>
      </c>
      <c r="E261" s="64">
        <f>+'30'!J261</f>
        <v>0</v>
      </c>
      <c r="F261" s="71"/>
      <c r="G261" s="46">
        <f t="shared" si="41"/>
        <v>0</v>
      </c>
      <c r="H261" s="78">
        <v>0</v>
      </c>
      <c r="I261" s="76">
        <v>0</v>
      </c>
      <c r="J261" s="46">
        <f t="shared" si="49"/>
        <v>0</v>
      </c>
      <c r="K261" s="72"/>
      <c r="L261" s="20">
        <v>45</v>
      </c>
      <c r="M261" s="65">
        <f t="shared" si="50"/>
        <v>0</v>
      </c>
      <c r="N261" s="17" t="s">
        <v>1438</v>
      </c>
      <c r="O261" s="18"/>
      <c r="P261" s="23">
        <f t="shared" si="35"/>
        <v>0</v>
      </c>
      <c r="Q261" s="90"/>
      <c r="R261" s="43">
        <f t="shared" si="34"/>
        <v>0</v>
      </c>
    </row>
    <row r="262" spans="1:19" ht="25.5" x14ac:dyDescent="0.55000000000000004">
      <c r="A262" s="10"/>
      <c r="B262" s="10">
        <v>20060020</v>
      </c>
      <c r="C262" s="19" t="s">
        <v>1440</v>
      </c>
      <c r="D262" s="10" t="s">
        <v>434</v>
      </c>
      <c r="E262" s="64">
        <f>+'30'!J262</f>
        <v>0</v>
      </c>
      <c r="F262" s="71"/>
      <c r="G262" s="46">
        <f t="shared" si="41"/>
        <v>0</v>
      </c>
      <c r="H262" s="78">
        <v>0</v>
      </c>
      <c r="I262" s="76">
        <v>0</v>
      </c>
      <c r="J262" s="46">
        <f t="shared" si="49"/>
        <v>0</v>
      </c>
      <c r="K262" s="72"/>
      <c r="L262" s="20">
        <v>35</v>
      </c>
      <c r="M262" s="65">
        <f t="shared" si="50"/>
        <v>0</v>
      </c>
      <c r="N262" s="17" t="s">
        <v>1438</v>
      </c>
      <c r="O262" s="18"/>
      <c r="P262" s="23">
        <f t="shared" si="35"/>
        <v>0</v>
      </c>
      <c r="Q262" s="90"/>
      <c r="R262" s="43">
        <f t="shared" si="34"/>
        <v>0</v>
      </c>
    </row>
    <row r="263" spans="1:19" ht="25.5" x14ac:dyDescent="0.55000000000000004">
      <c r="A263" s="10"/>
      <c r="B263" s="10">
        <v>20059085</v>
      </c>
      <c r="C263" s="19" t="s">
        <v>1442</v>
      </c>
      <c r="D263" s="10" t="s">
        <v>434</v>
      </c>
      <c r="E263" s="64">
        <f>+'30'!J263</f>
        <v>0</v>
      </c>
      <c r="F263" s="71"/>
      <c r="G263" s="46">
        <f t="shared" si="41"/>
        <v>0</v>
      </c>
      <c r="H263" s="78">
        <v>0</v>
      </c>
      <c r="I263" s="76">
        <v>0</v>
      </c>
      <c r="J263" s="46">
        <f t="shared" si="49"/>
        <v>0</v>
      </c>
      <c r="K263" s="72"/>
      <c r="L263" s="20">
        <v>10</v>
      </c>
      <c r="M263" s="65">
        <f t="shared" si="50"/>
        <v>0</v>
      </c>
      <c r="N263" s="17" t="s">
        <v>1438</v>
      </c>
      <c r="O263" s="18"/>
      <c r="P263" s="23">
        <f t="shared" si="35"/>
        <v>0</v>
      </c>
      <c r="Q263" s="90"/>
      <c r="R263" s="43">
        <f t="shared" si="34"/>
        <v>0</v>
      </c>
    </row>
    <row r="264" spans="1:19" ht="25.5" x14ac:dyDescent="0.55000000000000004">
      <c r="A264" s="10"/>
      <c r="B264" s="10">
        <v>1100044</v>
      </c>
      <c r="C264" s="19" t="s">
        <v>1444</v>
      </c>
      <c r="D264" s="10" t="s">
        <v>434</v>
      </c>
      <c r="E264" s="64">
        <f>+'30'!J264</f>
        <v>3</v>
      </c>
      <c r="F264" s="71"/>
      <c r="G264" s="46">
        <f t="shared" si="41"/>
        <v>3</v>
      </c>
      <c r="H264" s="78">
        <v>0</v>
      </c>
      <c r="I264" s="76">
        <v>0</v>
      </c>
      <c r="J264" s="46">
        <f t="shared" si="49"/>
        <v>2</v>
      </c>
      <c r="K264" s="72">
        <v>1</v>
      </c>
      <c r="L264" s="20">
        <v>35</v>
      </c>
      <c r="M264" s="65">
        <f t="shared" si="50"/>
        <v>35</v>
      </c>
      <c r="N264" s="17"/>
      <c r="O264" s="18"/>
      <c r="P264" s="102">
        <f t="shared" si="35"/>
        <v>35</v>
      </c>
      <c r="Q264" s="90"/>
      <c r="R264" s="43">
        <f t="shared" si="34"/>
        <v>0</v>
      </c>
    </row>
    <row r="265" spans="1:19" ht="25.5" x14ac:dyDescent="0.55000000000000004">
      <c r="A265" s="10"/>
      <c r="B265" s="10">
        <v>1100045</v>
      </c>
      <c r="C265" s="19" t="s">
        <v>1445</v>
      </c>
      <c r="D265" s="10" t="s">
        <v>434</v>
      </c>
      <c r="E265" s="64">
        <f>+'30'!J265</f>
        <v>2</v>
      </c>
      <c r="F265" s="71"/>
      <c r="G265" s="46">
        <f t="shared" si="41"/>
        <v>2</v>
      </c>
      <c r="H265" s="78">
        <v>0</v>
      </c>
      <c r="I265" s="76">
        <v>0</v>
      </c>
      <c r="J265" s="46">
        <f t="shared" si="49"/>
        <v>2</v>
      </c>
      <c r="K265" s="72"/>
      <c r="L265" s="20">
        <v>100</v>
      </c>
      <c r="M265" s="65">
        <f t="shared" si="50"/>
        <v>0</v>
      </c>
      <c r="N265" s="17"/>
      <c r="O265" s="18"/>
      <c r="P265" s="23">
        <f t="shared" si="35"/>
        <v>0</v>
      </c>
      <c r="Q265" s="90"/>
      <c r="R265" s="43">
        <f t="shared" si="34"/>
        <v>0</v>
      </c>
    </row>
    <row r="266" spans="1:19" ht="25.5" x14ac:dyDescent="0.55000000000000004">
      <c r="A266" s="10"/>
      <c r="B266" s="10"/>
      <c r="C266" s="19"/>
      <c r="D266" s="10"/>
      <c r="E266" s="64">
        <f>+'30'!J266</f>
        <v>0</v>
      </c>
      <c r="F266" s="71"/>
      <c r="G266" s="46">
        <f t="shared" si="41"/>
        <v>0</v>
      </c>
      <c r="H266" s="78">
        <v>0</v>
      </c>
      <c r="I266" s="76">
        <v>0</v>
      </c>
      <c r="J266" s="46">
        <f t="shared" si="49"/>
        <v>0</v>
      </c>
      <c r="K266" s="72"/>
      <c r="L266" s="20"/>
      <c r="M266" s="65">
        <f t="shared" si="50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4"/>
        <v>0</v>
      </c>
    </row>
    <row r="267" spans="1:19" ht="25.5" x14ac:dyDescent="0.55000000000000004">
      <c r="A267" s="10"/>
      <c r="B267" s="10"/>
      <c r="C267" s="19"/>
      <c r="D267" s="10"/>
      <c r="E267" s="64">
        <f>+'30'!J267</f>
        <v>0</v>
      </c>
      <c r="F267" s="71"/>
      <c r="G267" s="46">
        <f t="shared" si="41"/>
        <v>0</v>
      </c>
      <c r="H267" s="78">
        <v>0</v>
      </c>
      <c r="I267" s="76">
        <v>0</v>
      </c>
      <c r="J267" s="46">
        <f t="shared" si="49"/>
        <v>0</v>
      </c>
      <c r="K267" s="72"/>
      <c r="L267" s="20"/>
      <c r="M267" s="65">
        <f t="shared" si="50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4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3">E268+F268</f>
        <v>0</v>
      </c>
      <c r="H268" s="78">
        <v>0</v>
      </c>
      <c r="I268" s="76">
        <v>0</v>
      </c>
      <c r="J268" s="46">
        <f t="shared" ref="J268" si="54">+G268-H268-K268-I268</f>
        <v>0</v>
      </c>
      <c r="K268" s="72"/>
      <c r="L268" s="20"/>
      <c r="M268" s="65">
        <f t="shared" ref="M268" si="55">+L268*K268</f>
        <v>0</v>
      </c>
      <c r="N268" s="17" t="s">
        <v>16</v>
      </c>
      <c r="O268" s="18"/>
      <c r="P268" s="23">
        <f t="shared" ref="P268" si="56">SUM(M268-O268)</f>
        <v>0</v>
      </c>
      <c r="Q268" s="90"/>
      <c r="R268" s="43">
        <f t="shared" ref="R268" si="57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R269" s="75">
        <f>SUM(R5:R268)</f>
        <v>514.88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07" t="s">
        <v>212</v>
      </c>
      <c r="L270" s="108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1165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>
        <v>15</v>
      </c>
    </row>
    <row r="273" spans="1:20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620</v>
      </c>
      <c r="O273" s="2">
        <v>100</v>
      </c>
      <c r="P273" s="2">
        <v>100</v>
      </c>
      <c r="Q273" s="2">
        <v>100</v>
      </c>
      <c r="R273" s="2">
        <v>120</v>
      </c>
      <c r="S273" s="2">
        <v>120</v>
      </c>
      <c r="T273" s="2">
        <v>80</v>
      </c>
    </row>
    <row r="274" spans="1:20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20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20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0</v>
      </c>
    </row>
    <row r="277" spans="1:20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530</v>
      </c>
    </row>
    <row r="278" spans="1:20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530</v>
      </c>
    </row>
    <row r="279" spans="1:20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</row>
    <row r="280" spans="1:20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</row>
    <row r="281" spans="1:20" x14ac:dyDescent="0.5">
      <c r="J281" s="2"/>
      <c r="L281" s="2"/>
    </row>
    <row r="282" spans="1:20" ht="25.5" x14ac:dyDescent="0.55000000000000004">
      <c r="J282" s="2"/>
      <c r="L282" s="73" t="s">
        <v>272</v>
      </c>
      <c r="M282" s="2" t="s">
        <v>307</v>
      </c>
    </row>
    <row r="283" spans="1:20" x14ac:dyDescent="0.5">
      <c r="J283" s="2"/>
      <c r="L283" s="2"/>
    </row>
    <row r="284" spans="1:20" x14ac:dyDescent="0.5">
      <c r="J284" s="2"/>
      <c r="L284" s="2"/>
    </row>
    <row r="285" spans="1:20" x14ac:dyDescent="0.5">
      <c r="J285" s="2"/>
      <c r="L285" s="2"/>
    </row>
    <row r="286" spans="1:20" x14ac:dyDescent="0.5">
      <c r="J286" s="2"/>
      <c r="L286" s="2"/>
    </row>
    <row r="287" spans="1:20" x14ac:dyDescent="0.5">
      <c r="J287" s="2"/>
      <c r="L287" s="2"/>
    </row>
    <row r="288" spans="1:20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3" t="s">
        <v>242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O2" s="184" t="s">
        <v>0</v>
      </c>
      <c r="P2" s="184"/>
      <c r="Q2" s="184"/>
      <c r="R2" s="184"/>
      <c r="S2" s="184"/>
      <c r="T2" s="184"/>
      <c r="U2" s="184"/>
      <c r="V2" s="184"/>
      <c r="W2" s="184"/>
      <c r="X2" s="184"/>
      <c r="Y2" s="184"/>
    </row>
    <row r="3" spans="1:26" s="5" customFormat="1" ht="26.25" x14ac:dyDescent="0.55000000000000004">
      <c r="A3" s="185" t="s">
        <v>1</v>
      </c>
      <c r="B3" s="185" t="s">
        <v>2</v>
      </c>
      <c r="C3" s="186" t="s">
        <v>3</v>
      </c>
      <c r="D3" s="186" t="s">
        <v>4</v>
      </c>
      <c r="E3" s="186" t="s">
        <v>5</v>
      </c>
      <c r="F3" s="4" t="s">
        <v>6</v>
      </c>
      <c r="G3" s="188" t="s">
        <v>7</v>
      </c>
      <c r="H3" s="190" t="s">
        <v>8</v>
      </c>
      <c r="I3" s="191"/>
      <c r="J3" s="192"/>
      <c r="K3" s="193" t="s">
        <v>9</v>
      </c>
      <c r="L3" s="180" t="s">
        <v>10</v>
      </c>
      <c r="O3" s="185" t="s">
        <v>1</v>
      </c>
      <c r="P3" s="185" t="s">
        <v>2</v>
      </c>
      <c r="Q3" s="186" t="s">
        <v>3</v>
      </c>
      <c r="R3" s="186" t="s">
        <v>4</v>
      </c>
      <c r="S3" s="186" t="s">
        <v>5</v>
      </c>
      <c r="T3" s="4" t="s">
        <v>6</v>
      </c>
      <c r="U3" s="188" t="s">
        <v>7</v>
      </c>
      <c r="V3" s="190" t="s">
        <v>8</v>
      </c>
      <c r="W3" s="191"/>
      <c r="X3" s="192"/>
      <c r="Y3" s="193" t="s">
        <v>9</v>
      </c>
      <c r="Z3" s="180" t="s">
        <v>10</v>
      </c>
    </row>
    <row r="4" spans="1:26" s="5" customFormat="1" ht="27" thickBot="1" x14ac:dyDescent="0.6">
      <c r="A4" s="185"/>
      <c r="B4" s="185"/>
      <c r="C4" s="187"/>
      <c r="D4" s="187"/>
      <c r="E4" s="187"/>
      <c r="F4" s="6" t="s">
        <v>11</v>
      </c>
      <c r="G4" s="189"/>
      <c r="H4" s="7" t="s">
        <v>12</v>
      </c>
      <c r="I4" s="8" t="s">
        <v>13</v>
      </c>
      <c r="J4" s="9" t="s">
        <v>14</v>
      </c>
      <c r="K4" s="194"/>
      <c r="L4" s="180"/>
      <c r="O4" s="185"/>
      <c r="P4" s="185"/>
      <c r="Q4" s="187"/>
      <c r="R4" s="187"/>
      <c r="S4" s="187"/>
      <c r="T4" s="6" t="s">
        <v>11</v>
      </c>
      <c r="U4" s="189"/>
      <c r="V4" s="7" t="s">
        <v>12</v>
      </c>
      <c r="W4" s="8" t="s">
        <v>13</v>
      </c>
      <c r="X4" s="9" t="s">
        <v>14</v>
      </c>
      <c r="Y4" s="194"/>
      <c r="Z4" s="180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5" t="s">
        <v>119</v>
      </c>
      <c r="Q107" s="196"/>
      <c r="R107" s="196"/>
      <c r="S107" s="196"/>
      <c r="T107" s="196"/>
      <c r="U107" s="196"/>
      <c r="V107" s="196"/>
      <c r="W107" s="197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0" t="s">
        <v>213</v>
      </c>
      <c r="N205" s="200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4" t="s">
        <v>212</v>
      </c>
      <c r="I206" s="175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1" t="s">
        <v>202</v>
      </c>
      <c r="J207" s="201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8" t="s">
        <v>203</v>
      </c>
      <c r="J208" s="199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8" t="s">
        <v>205</v>
      </c>
      <c r="J210" s="199"/>
      <c r="K210" s="36">
        <v>0</v>
      </c>
    </row>
    <row r="211" spans="1:11" ht="25.5" x14ac:dyDescent="0.55000000000000004">
      <c r="A211" s="1"/>
      <c r="C211" s="31"/>
      <c r="E211" s="31"/>
      <c r="G211" s="31"/>
      <c r="I211" s="198" t="s">
        <v>206</v>
      </c>
      <c r="J211" s="199"/>
      <c r="K211" s="36">
        <v>0</v>
      </c>
    </row>
    <row r="212" spans="1:11" ht="25.5" x14ac:dyDescent="0.55000000000000004">
      <c r="A212" s="1"/>
      <c r="C212" s="31"/>
      <c r="E212" s="31"/>
      <c r="G212" s="31"/>
      <c r="I212" s="198" t="s">
        <v>207</v>
      </c>
      <c r="J212" s="199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8" t="s">
        <v>208</v>
      </c>
      <c r="J213" s="199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8" t="s">
        <v>209</v>
      </c>
      <c r="J214" s="199"/>
      <c r="K214" s="37">
        <v>0</v>
      </c>
    </row>
    <row r="215" spans="1:11" ht="25.5" x14ac:dyDescent="0.55000000000000004">
      <c r="A215" s="1"/>
      <c r="C215" s="31"/>
      <c r="E215" s="31"/>
      <c r="G215" s="31"/>
      <c r="I215" s="198" t="s">
        <v>210</v>
      </c>
      <c r="J215" s="199"/>
      <c r="K215" s="33">
        <f>+K214-K213</f>
        <v>0</v>
      </c>
    </row>
    <row r="216" spans="1:11" ht="25.5" x14ac:dyDescent="0.55000000000000004">
      <c r="G216" s="2"/>
      <c r="I216" s="198" t="s">
        <v>211</v>
      </c>
      <c r="J216" s="199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2025-08-02T04:50:33Z</dcterms:modified>
</cp:coreProperties>
</file>