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659DE5F5-4648-47D1-B021-D8B65A11502B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'1'!$A$1:$S$285</definedName>
    <definedName name="_xlnm._FilterDatabase" localSheetId="13" hidden="1">'10'!$A$1:$S$284</definedName>
    <definedName name="_xlnm._FilterDatabase" localSheetId="14" hidden="1">'11'!$A$1:$S$284</definedName>
    <definedName name="_xlnm._FilterDatabase" localSheetId="15" hidden="1">'12'!$A$1:$S$284</definedName>
    <definedName name="_xlnm._FilterDatabase" localSheetId="16" hidden="1">'13'!$A$1:$S$284</definedName>
    <definedName name="_xlnm._FilterDatabase" localSheetId="17" hidden="1">'14'!$A$1:$S$284</definedName>
    <definedName name="_xlnm._FilterDatabase" localSheetId="18" hidden="1">'15'!$A$1:$S$284</definedName>
    <definedName name="_xlnm._FilterDatabase" localSheetId="19" hidden="1">'16'!$A$1:$S$284</definedName>
    <definedName name="_xlnm._FilterDatabase" localSheetId="20" hidden="1">'17'!$A$1:$S$284</definedName>
    <definedName name="_xlnm._FilterDatabase" localSheetId="21" hidden="1">'18'!$A$1:$S$285</definedName>
    <definedName name="_xlnm._FilterDatabase" localSheetId="22" hidden="1">'19'!$A$1:$S$284</definedName>
    <definedName name="_xlnm._FilterDatabase" localSheetId="5" hidden="1">'2'!$A$1:$S$285</definedName>
    <definedName name="_xlnm._FilterDatabase" localSheetId="23" hidden="1">'20'!$A$1:$S$284</definedName>
    <definedName name="_xlnm._FilterDatabase" localSheetId="24" hidden="1">'21'!$A$1:$S$284</definedName>
    <definedName name="_xlnm._FilterDatabase" localSheetId="25" hidden="1">'22'!$A$1:$S$285</definedName>
    <definedName name="_xlnm._FilterDatabase" localSheetId="26" hidden="1">'23'!$A$1:$S$284</definedName>
    <definedName name="_xlnm._FilterDatabase" localSheetId="27" hidden="1">'24'!$A$1:$S$284</definedName>
    <definedName name="_xlnm._FilterDatabase" localSheetId="28" hidden="1">'25'!$A$1:$S$285</definedName>
    <definedName name="_xlnm._FilterDatabase" localSheetId="29" hidden="1">'26'!$A$1:$S$285</definedName>
    <definedName name="_xlnm._FilterDatabase" localSheetId="30" hidden="1">'27'!$A$1:$S$285</definedName>
    <definedName name="_xlnm._FilterDatabase" localSheetId="31" hidden="1">'28'!$A$1:$S$284</definedName>
    <definedName name="_xlnm._FilterDatabase" localSheetId="32" hidden="1">'29'!$A$1:$S$284</definedName>
    <definedName name="_xlnm._FilterDatabase" localSheetId="6" hidden="1">'3'!$A$1:$S$285</definedName>
    <definedName name="_xlnm._FilterDatabase" localSheetId="33" hidden="1">'30'!$A$1:$S$284</definedName>
    <definedName name="_xlnm._FilterDatabase" localSheetId="35" hidden="1">'31'!$A$1:$Y$216</definedName>
    <definedName name="_xlnm._FilterDatabase" localSheetId="34" hidden="1">'31.'!$A$1:$S$284</definedName>
    <definedName name="_xlnm._FilterDatabase" localSheetId="7" hidden="1">'4'!$A$1:$S$285</definedName>
    <definedName name="_xlnm._FilterDatabase" localSheetId="8" hidden="1">'5'!$A$1:$S$285</definedName>
    <definedName name="_xlnm._FilterDatabase" localSheetId="9" hidden="1">'6'!$A$1:$S$284</definedName>
    <definedName name="_xlnm._FilterDatabase" localSheetId="10" hidden="1">'7'!$A$1:$S$284</definedName>
    <definedName name="_xlnm._FilterDatabase" localSheetId="11" hidden="1">'8'!$A$1:$S$285</definedName>
    <definedName name="_xlnm._FilterDatabase" localSheetId="12" hidden="1">'9'!$A$1:$S$285</definedName>
    <definedName name="_xlnm._FilterDatabase" localSheetId="0" hidden="1">'DATA POS'!$A$1:$J$536</definedName>
    <definedName name="_xlnm._FilterDatabase" localSheetId="3" hidden="1">ยกมา!$A$1:$S$284</definedName>
    <definedName name="_xlnm._FilterDatabase" localSheetId="2" hidden="1">สรุป!$A$4:$AC$282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7" i="107" l="1"/>
  <c r="G258" i="107"/>
  <c r="G259" i="107"/>
  <c r="G260" i="107"/>
  <c r="G261" i="107"/>
  <c r="E257" i="107"/>
  <c r="E258" i="107"/>
  <c r="E259" i="107"/>
  <c r="E260" i="107"/>
  <c r="E261" i="107"/>
  <c r="P263" i="107"/>
  <c r="P264" i="107"/>
  <c r="P265" i="107"/>
  <c r="P266" i="107"/>
  <c r="P267" i="107"/>
  <c r="P256" i="107"/>
  <c r="P259" i="107"/>
  <c r="P260" i="107"/>
  <c r="P261" i="107"/>
  <c r="P262" i="107"/>
  <c r="M246" i="107"/>
  <c r="M247" i="107"/>
  <c r="M248" i="107"/>
  <c r="M249" i="107"/>
  <c r="M250" i="107"/>
  <c r="M251" i="107"/>
  <c r="P251" i="107" s="1"/>
  <c r="M252" i="107"/>
  <c r="P252" i="107" s="1"/>
  <c r="M253" i="107"/>
  <c r="P253" i="107" s="1"/>
  <c r="M254" i="107"/>
  <c r="P254" i="107" s="1"/>
  <c r="M255" i="107"/>
  <c r="P255" i="107" s="1"/>
  <c r="M256" i="107"/>
  <c r="M257" i="107"/>
  <c r="P257" i="107" s="1"/>
  <c r="M258" i="107"/>
  <c r="P258" i="107" s="1"/>
  <c r="G245" i="107"/>
  <c r="G246" i="107"/>
  <c r="J246" i="107" s="1"/>
  <c r="G247" i="107"/>
  <c r="J247" i="107" s="1"/>
  <c r="G248" i="107"/>
  <c r="J248" i="107" s="1"/>
  <c r="G249" i="107"/>
  <c r="J249" i="107" s="1"/>
  <c r="G250" i="107"/>
  <c r="J250" i="107" s="1"/>
  <c r="G251" i="107"/>
  <c r="J251" i="107" s="1"/>
  <c r="G252" i="107"/>
  <c r="J252" i="107" s="1"/>
  <c r="G253" i="107"/>
  <c r="J253" i="107" s="1"/>
  <c r="G254" i="107"/>
  <c r="J254" i="107" s="1"/>
  <c r="G255" i="107"/>
  <c r="J255" i="107" s="1"/>
  <c r="G256" i="107"/>
  <c r="J256" i="107" s="1"/>
  <c r="J257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6" i="107"/>
  <c r="E7" i="107"/>
  <c r="E8" i="107"/>
  <c r="E9" i="107"/>
  <c r="E10" i="107"/>
  <c r="E11" i="107"/>
  <c r="E12" i="107"/>
  <c r="E13" i="107"/>
  <c r="E14" i="107"/>
  <c r="E15" i="107"/>
  <c r="E16" i="107"/>
  <c r="E5" i="107"/>
  <c r="N280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G247" i="106" s="1"/>
  <c r="J247" i="106" s="1"/>
  <c r="E248" i="106"/>
  <c r="E249" i="106"/>
  <c r="E250" i="106"/>
  <c r="E251" i="106"/>
  <c r="E252" i="106"/>
  <c r="E253" i="106"/>
  <c r="G253" i="106" s="1"/>
  <c r="J253" i="106" s="1"/>
  <c r="E254" i="106"/>
  <c r="G254" i="106" s="1"/>
  <c r="J254" i="106" s="1"/>
  <c r="E255" i="106"/>
  <c r="G255" i="106" s="1"/>
  <c r="J255" i="106" s="1"/>
  <c r="E256" i="106"/>
  <c r="E257" i="106"/>
  <c r="E258" i="106"/>
  <c r="E259" i="106"/>
  <c r="E6" i="106"/>
  <c r="E7" i="106"/>
  <c r="E8" i="106"/>
  <c r="E9" i="106"/>
  <c r="E10" i="106"/>
  <c r="E11" i="106"/>
  <c r="E12" i="106"/>
  <c r="E13" i="106"/>
  <c r="E14" i="106"/>
  <c r="E15" i="106"/>
  <c r="E5" i="106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M259" i="8"/>
  <c r="M260" i="8"/>
  <c r="K244" i="8"/>
  <c r="K245" i="8"/>
  <c r="K246" i="8"/>
  <c r="K247" i="8"/>
  <c r="P247" i="8" s="1"/>
  <c r="K248" i="8"/>
  <c r="K249" i="8"/>
  <c r="P249" i="8" s="1"/>
  <c r="K250" i="8"/>
  <c r="K251" i="8"/>
  <c r="P251" i="8" s="1"/>
  <c r="K252" i="8"/>
  <c r="K253" i="8"/>
  <c r="P253" i="8" s="1"/>
  <c r="K254" i="8"/>
  <c r="K255" i="8"/>
  <c r="P255" i="8" s="1"/>
  <c r="K256" i="8"/>
  <c r="K257" i="8"/>
  <c r="K258" i="8"/>
  <c r="P258" i="8" s="1"/>
  <c r="K259" i="8"/>
  <c r="P259" i="8" s="1"/>
  <c r="K260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P252" i="106"/>
  <c r="P259" i="106"/>
  <c r="M246" i="106"/>
  <c r="M247" i="106"/>
  <c r="M248" i="106"/>
  <c r="P248" i="106" s="1"/>
  <c r="M249" i="106"/>
  <c r="P249" i="106" s="1"/>
  <c r="M250" i="106"/>
  <c r="P250" i="106" s="1"/>
  <c r="M251" i="106"/>
  <c r="P251" i="106" s="1"/>
  <c r="M252" i="106"/>
  <c r="M253" i="106"/>
  <c r="P253" i="106" s="1"/>
  <c r="M254" i="106"/>
  <c r="P254" i="106" s="1"/>
  <c r="M255" i="106"/>
  <c r="P255" i="106" s="1"/>
  <c r="M256" i="106"/>
  <c r="P256" i="106" s="1"/>
  <c r="M257" i="106"/>
  <c r="M258" i="106"/>
  <c r="M258" i="8" s="1"/>
  <c r="J257" i="106"/>
  <c r="J258" i="106"/>
  <c r="G248" i="106"/>
  <c r="J248" i="106" s="1"/>
  <c r="G249" i="106"/>
  <c r="J249" i="106" s="1"/>
  <c r="G250" i="106"/>
  <c r="J250" i="106" s="1"/>
  <c r="G251" i="106"/>
  <c r="J251" i="106" s="1"/>
  <c r="G252" i="106"/>
  <c r="J252" i="106" s="1"/>
  <c r="G256" i="106"/>
  <c r="J256" i="106" s="1"/>
  <c r="F249" i="8"/>
  <c r="G249" i="8" s="1"/>
  <c r="F250" i="8"/>
  <c r="G250" i="8" s="1"/>
  <c r="F251" i="8"/>
  <c r="F252" i="8"/>
  <c r="F253" i="8"/>
  <c r="F254" i="8"/>
  <c r="F255" i="8"/>
  <c r="F256" i="8"/>
  <c r="F257" i="8"/>
  <c r="G257" i="8" s="1"/>
  <c r="F258" i="8"/>
  <c r="G258" i="8" s="1"/>
  <c r="F259" i="8"/>
  <c r="P257" i="105"/>
  <c r="M246" i="105"/>
  <c r="M247" i="105"/>
  <c r="M248" i="105"/>
  <c r="M249" i="105"/>
  <c r="P249" i="105" s="1"/>
  <c r="M250" i="105"/>
  <c r="P250" i="105" s="1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P256" i="105" s="1"/>
  <c r="G255" i="105"/>
  <c r="J255" i="105" s="1"/>
  <c r="G256" i="105"/>
  <c r="E255" i="105"/>
  <c r="E256" i="105"/>
  <c r="P258" i="104"/>
  <c r="M245" i="104"/>
  <c r="M246" i="104"/>
  <c r="M247" i="104"/>
  <c r="M248" i="104"/>
  <c r="P248" i="104" s="1"/>
  <c r="M249" i="104"/>
  <c r="P249" i="104" s="1"/>
  <c r="M250" i="104"/>
  <c r="P250" i="104" s="1"/>
  <c r="M251" i="104"/>
  <c r="P251" i="104" s="1"/>
  <c r="M252" i="104"/>
  <c r="P252" i="104" s="1"/>
  <c r="M253" i="104"/>
  <c r="P253" i="104" s="1"/>
  <c r="M254" i="104"/>
  <c r="P254" i="104" s="1"/>
  <c r="M255" i="104"/>
  <c r="P255" i="104" s="1"/>
  <c r="M256" i="104"/>
  <c r="P256" i="104" s="1"/>
  <c r="M257" i="104"/>
  <c r="P257" i="104" s="1"/>
  <c r="G255" i="104"/>
  <c r="J255" i="104" s="1"/>
  <c r="G256" i="104"/>
  <c r="J256" i="104" s="1"/>
  <c r="G257" i="104"/>
  <c r="E255" i="104"/>
  <c r="E256" i="104"/>
  <c r="E257" i="104"/>
  <c r="G256" i="103"/>
  <c r="M246" i="103"/>
  <c r="P246" i="103" s="1"/>
  <c r="M247" i="103"/>
  <c r="M248" i="103"/>
  <c r="M249" i="103"/>
  <c r="P249" i="103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P247" i="103"/>
  <c r="P248" i="103"/>
  <c r="P255" i="103"/>
  <c r="P256" i="103"/>
  <c r="P257" i="102"/>
  <c r="M248" i="102"/>
  <c r="M249" i="102"/>
  <c r="M250" i="102"/>
  <c r="M251" i="102"/>
  <c r="P251" i="102" s="1"/>
  <c r="M252" i="102"/>
  <c r="M253" i="102"/>
  <c r="M254" i="102"/>
  <c r="M255" i="102"/>
  <c r="M256" i="102"/>
  <c r="J256" i="102"/>
  <c r="J257" i="102"/>
  <c r="G248" i="102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G249" i="102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G250" i="102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G251" i="102"/>
  <c r="J251" i="102" s="1"/>
  <c r="E251" i="103" s="1"/>
  <c r="G251" i="103" s="1"/>
  <c r="J251" i="103" s="1"/>
  <c r="E251" i="104" s="1"/>
  <c r="G251" i="104" s="1"/>
  <c r="J251" i="104" s="1"/>
  <c r="E251" i="105" s="1"/>
  <c r="G251" i="105" s="1"/>
  <c r="J251" i="105" s="1"/>
  <c r="G252" i="102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G253" i="102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G254" i="102"/>
  <c r="J254" i="102" s="1"/>
  <c r="E254" i="103" s="1"/>
  <c r="G254" i="103" s="1"/>
  <c r="J254" i="103" s="1"/>
  <c r="E254" i="104" s="1"/>
  <c r="G254" i="104" s="1"/>
  <c r="J254" i="104" s="1"/>
  <c r="E254" i="105" s="1"/>
  <c r="G254" i="105" s="1"/>
  <c r="J254" i="105" s="1"/>
  <c r="G255" i="102"/>
  <c r="J255" i="102" s="1"/>
  <c r="E255" i="103" s="1"/>
  <c r="G255" i="103" s="1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6" i="102"/>
  <c r="E7" i="102"/>
  <c r="E8" i="102"/>
  <c r="E9" i="102"/>
  <c r="E10" i="102"/>
  <c r="E11" i="102"/>
  <c r="E12" i="102"/>
  <c r="E13" i="102"/>
  <c r="E14" i="102"/>
  <c r="E15" i="102"/>
  <c r="E16" i="102"/>
  <c r="E5" i="102"/>
  <c r="P254" i="101"/>
  <c r="P255" i="101"/>
  <c r="P257" i="101"/>
  <c r="M247" i="101"/>
  <c r="M248" i="101"/>
  <c r="P248" i="101" s="1"/>
  <c r="M249" i="101"/>
  <c r="P249" i="101" s="1"/>
  <c r="M250" i="101"/>
  <c r="P250" i="101" s="1"/>
  <c r="M251" i="101"/>
  <c r="P251" i="101" s="1"/>
  <c r="M252" i="101"/>
  <c r="P252" i="101" s="1"/>
  <c r="M253" i="101"/>
  <c r="P253" i="101" s="1"/>
  <c r="M254" i="101"/>
  <c r="M255" i="101"/>
  <c r="M256" i="101"/>
  <c r="P256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53" i="101"/>
  <c r="J253" i="101" s="1"/>
  <c r="G254" i="101"/>
  <c r="J254" i="101" s="1"/>
  <c r="G255" i="101"/>
  <c r="J255" i="101" s="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5" i="101"/>
  <c r="P257" i="100"/>
  <c r="P258" i="100"/>
  <c r="M248" i="100"/>
  <c r="P248" i="100" s="1"/>
  <c r="M249" i="100"/>
  <c r="P249" i="100" s="1"/>
  <c r="M250" i="100"/>
  <c r="P250" i="100" s="1"/>
  <c r="M251" i="100"/>
  <c r="P251" i="100" s="1"/>
  <c r="M252" i="100"/>
  <c r="P252" i="100" s="1"/>
  <c r="M253" i="100"/>
  <c r="P253" i="100" s="1"/>
  <c r="M254" i="100"/>
  <c r="P254" i="100" s="1"/>
  <c r="M255" i="100"/>
  <c r="P255" i="100" s="1"/>
  <c r="M256" i="100"/>
  <c r="P256" i="100" s="1"/>
  <c r="G247" i="100"/>
  <c r="J247" i="100" s="1"/>
  <c r="G248" i="100"/>
  <c r="J248" i="100" s="1"/>
  <c r="G249" i="100"/>
  <c r="J249" i="100" s="1"/>
  <c r="G250" i="100"/>
  <c r="J250" i="100" s="1"/>
  <c r="G251" i="100"/>
  <c r="J251" i="100" s="1"/>
  <c r="G252" i="100"/>
  <c r="J252" i="100" s="1"/>
  <c r="G253" i="100"/>
  <c r="J253" i="100" s="1"/>
  <c r="G254" i="100"/>
  <c r="J254" i="100" s="1"/>
  <c r="G255" i="100"/>
  <c r="J255" i="100" s="1"/>
  <c r="G256" i="100"/>
  <c r="J256" i="100" s="1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6" i="100"/>
  <c r="E7" i="100"/>
  <c r="E8" i="100"/>
  <c r="E9" i="100"/>
  <c r="E10" i="100"/>
  <c r="E11" i="100"/>
  <c r="E12" i="100"/>
  <c r="E13" i="100"/>
  <c r="E14" i="100"/>
  <c r="E15" i="100"/>
  <c r="E16" i="100"/>
  <c r="E5" i="100"/>
  <c r="M246" i="99"/>
  <c r="M247" i="99"/>
  <c r="M248" i="99"/>
  <c r="M249" i="99"/>
  <c r="P249" i="99" s="1"/>
  <c r="M250" i="99"/>
  <c r="P250" i="99" s="1"/>
  <c r="M251" i="99"/>
  <c r="P251" i="99" s="1"/>
  <c r="M252" i="99"/>
  <c r="P252" i="99" s="1"/>
  <c r="M253" i="99"/>
  <c r="P253" i="99" s="1"/>
  <c r="M254" i="99"/>
  <c r="P25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1" i="99"/>
  <c r="J251" i="99" s="1"/>
  <c r="G252" i="99"/>
  <c r="J252" i="99" s="1"/>
  <c r="G253" i="99"/>
  <c r="J253" i="99" s="1"/>
  <c r="G254" i="99"/>
  <c r="J254" i="99" s="1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6" i="99"/>
  <c r="E7" i="99"/>
  <c r="E8" i="99"/>
  <c r="E9" i="99"/>
  <c r="E10" i="99"/>
  <c r="E11" i="99"/>
  <c r="E12" i="99"/>
  <c r="E13" i="99"/>
  <c r="E14" i="99"/>
  <c r="E15" i="99"/>
  <c r="E16" i="99"/>
  <c r="E5" i="99"/>
  <c r="M247" i="98"/>
  <c r="P247" i="98" s="1"/>
  <c r="M248" i="98"/>
  <c r="M249" i="98"/>
  <c r="M250" i="98"/>
  <c r="M251" i="98"/>
  <c r="M252" i="98"/>
  <c r="P252" i="98" s="1"/>
  <c r="M253" i="98"/>
  <c r="P253" i="98" s="1"/>
  <c r="M254" i="98"/>
  <c r="P254" i="98" s="1"/>
  <c r="M255" i="98"/>
  <c r="M256" i="98"/>
  <c r="P248" i="98"/>
  <c r="P249" i="98"/>
  <c r="P250" i="98"/>
  <c r="P251" i="98"/>
  <c r="P255" i="98"/>
  <c r="P256" i="98"/>
  <c r="J251" i="98"/>
  <c r="J252" i="98"/>
  <c r="J253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5" i="98"/>
  <c r="R249" i="97"/>
  <c r="R250" i="97"/>
  <c r="R251" i="97"/>
  <c r="R252" i="97"/>
  <c r="R253" i="97"/>
  <c r="R254" i="97"/>
  <c r="R255" i="97"/>
  <c r="R256" i="97"/>
  <c r="R257" i="97"/>
  <c r="R258" i="97"/>
  <c r="R259" i="97"/>
  <c r="R260" i="97"/>
  <c r="P251" i="97"/>
  <c r="P259" i="97"/>
  <c r="P260" i="97"/>
  <c r="M248" i="97"/>
  <c r="P248" i="97" s="1"/>
  <c r="M249" i="97"/>
  <c r="P249" i="97" s="1"/>
  <c r="M250" i="97"/>
  <c r="P250" i="97" s="1"/>
  <c r="M251" i="97"/>
  <c r="M252" i="97"/>
  <c r="P252" i="97" s="1"/>
  <c r="M253" i="97"/>
  <c r="P253" i="97" s="1"/>
  <c r="M254" i="97"/>
  <c r="P254" i="97" s="1"/>
  <c r="M255" i="97"/>
  <c r="P255" i="97" s="1"/>
  <c r="M256" i="97"/>
  <c r="P256" i="97" s="1"/>
  <c r="M257" i="97"/>
  <c r="P257" i="97" s="1"/>
  <c r="M258" i="97"/>
  <c r="P258" i="97" s="1"/>
  <c r="M259" i="97"/>
  <c r="J256" i="97"/>
  <c r="G246" i="97"/>
  <c r="J246" i="97" s="1"/>
  <c r="G247" i="97"/>
  <c r="J247" i="97" s="1"/>
  <c r="G248" i="97"/>
  <c r="J248" i="97" s="1"/>
  <c r="G249" i="97"/>
  <c r="J249" i="97" s="1"/>
  <c r="G250" i="97"/>
  <c r="J250" i="97" s="1"/>
  <c r="G251" i="97"/>
  <c r="J251" i="97" s="1"/>
  <c r="G252" i="97"/>
  <c r="J252" i="97" s="1"/>
  <c r="G253" i="97"/>
  <c r="J253" i="97" s="1"/>
  <c r="G254" i="97"/>
  <c r="J254" i="97" s="1"/>
  <c r="G255" i="97"/>
  <c r="J255" i="97" s="1"/>
  <c r="G256" i="97"/>
  <c r="G257" i="97"/>
  <c r="J257" i="97" s="1"/>
  <c r="G258" i="97"/>
  <c r="J258" i="97" s="1"/>
  <c r="G259" i="97"/>
  <c r="J259" i="97" s="1"/>
  <c r="G260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M246" i="96"/>
  <c r="M247" i="96"/>
  <c r="P247" i="96" s="1"/>
  <c r="M248" i="96"/>
  <c r="P248" i="96" s="1"/>
  <c r="M249" i="96"/>
  <c r="P249" i="96" s="1"/>
  <c r="M250" i="96"/>
  <c r="P250" i="96" s="1"/>
  <c r="M251" i="96"/>
  <c r="P251" i="96" s="1"/>
  <c r="M252" i="96"/>
  <c r="P252" i="96" s="1"/>
  <c r="M253" i="96"/>
  <c r="P253" i="96" s="1"/>
  <c r="M254" i="96"/>
  <c r="P254" i="96" s="1"/>
  <c r="M255" i="96"/>
  <c r="P255" i="96" s="1"/>
  <c r="M256" i="96"/>
  <c r="P256" i="96" s="1"/>
  <c r="G246" i="96"/>
  <c r="J246" i="96" s="1"/>
  <c r="G247" i="96"/>
  <c r="J247" i="96" s="1"/>
  <c r="G248" i="96"/>
  <c r="J248" i="96" s="1"/>
  <c r="G249" i="96"/>
  <c r="J249" i="96" s="1"/>
  <c r="G250" i="96"/>
  <c r="J250" i="96" s="1"/>
  <c r="G251" i="96"/>
  <c r="J251" i="96" s="1"/>
  <c r="G252" i="96"/>
  <c r="J252" i="96" s="1"/>
  <c r="G253" i="96"/>
  <c r="J253" i="96" s="1"/>
  <c r="G254" i="96"/>
  <c r="J254" i="96" s="1"/>
  <c r="G255" i="96"/>
  <c r="J255" i="96" s="1"/>
  <c r="G256" i="96"/>
  <c r="J256" i="96" s="1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5" i="96"/>
  <c r="J253" i="95"/>
  <c r="J255" i="95"/>
  <c r="J256" i="95"/>
  <c r="J257" i="95"/>
  <c r="J258" i="95"/>
  <c r="P254" i="95"/>
  <c r="P256" i="95"/>
  <c r="P257" i="95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M255" i="95"/>
  <c r="P255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G252" i="95"/>
  <c r="J252" i="95" s="1"/>
  <c r="G253" i="95"/>
  <c r="G254" i="95"/>
  <c r="J254" i="95" s="1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5" i="95"/>
  <c r="P250" i="94"/>
  <c r="P256" i="94"/>
  <c r="M248" i="94"/>
  <c r="M249" i="94"/>
  <c r="P249" i="94" s="1"/>
  <c r="M250" i="94"/>
  <c r="M251" i="94"/>
  <c r="P251" i="94" s="1"/>
  <c r="M252" i="94"/>
  <c r="P252" i="94" s="1"/>
  <c r="M253" i="94"/>
  <c r="P253" i="94" s="1"/>
  <c r="M254" i="94"/>
  <c r="P254" i="94" s="1"/>
  <c r="M255" i="94"/>
  <c r="P255" i="94" s="1"/>
  <c r="M256" i="94"/>
  <c r="J255" i="94"/>
  <c r="G247" i="94"/>
  <c r="J247" i="94" s="1"/>
  <c r="G248" i="94"/>
  <c r="J248" i="94" s="1"/>
  <c r="G249" i="94"/>
  <c r="J249" i="94" s="1"/>
  <c r="G250" i="94"/>
  <c r="J250" i="94" s="1"/>
  <c r="G251" i="94"/>
  <c r="J251" i="94" s="1"/>
  <c r="G252" i="94"/>
  <c r="J252" i="94" s="1"/>
  <c r="G253" i="94"/>
  <c r="J253" i="94" s="1"/>
  <c r="G254" i="94"/>
  <c r="J254" i="94" s="1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5" i="94"/>
  <c r="P254" i="93"/>
  <c r="P255" i="93"/>
  <c r="P256" i="93"/>
  <c r="P257" i="93"/>
  <c r="P258" i="93"/>
  <c r="M247" i="93"/>
  <c r="M248" i="93"/>
  <c r="M249" i="93"/>
  <c r="P249" i="93" s="1"/>
  <c r="M250" i="93"/>
  <c r="P250" i="93" s="1"/>
  <c r="M251" i="93"/>
  <c r="P251" i="93" s="1"/>
  <c r="M252" i="93"/>
  <c r="P252" i="93" s="1"/>
  <c r="M253" i="93"/>
  <c r="P253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52" i="93"/>
  <c r="J252" i="93" s="1"/>
  <c r="G253" i="93"/>
  <c r="J253" i="93" s="1"/>
  <c r="G254" i="93"/>
  <c r="J254" i="93" s="1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6" i="93"/>
  <c r="E7" i="93"/>
  <c r="E8" i="93"/>
  <c r="E9" i="93"/>
  <c r="E10" i="93"/>
  <c r="E11" i="93"/>
  <c r="E12" i="93"/>
  <c r="E13" i="93"/>
  <c r="E14" i="93"/>
  <c r="E15" i="93"/>
  <c r="E16" i="93"/>
  <c r="E5" i="93"/>
  <c r="P255" i="92"/>
  <c r="P256" i="92"/>
  <c r="P257" i="92"/>
  <c r="M246" i="92"/>
  <c r="M247" i="92"/>
  <c r="M248" i="92"/>
  <c r="M249" i="92"/>
  <c r="P249" i="92" s="1"/>
  <c r="M250" i="92"/>
  <c r="P250" i="92" s="1"/>
  <c r="M251" i="92"/>
  <c r="P251" i="92" s="1"/>
  <c r="M252" i="92"/>
  <c r="P252" i="92" s="1"/>
  <c r="M253" i="92"/>
  <c r="P253" i="92" s="1"/>
  <c r="M254" i="92"/>
  <c r="P254" i="92" s="1"/>
  <c r="G246" i="92"/>
  <c r="J246" i="92" s="1"/>
  <c r="G247" i="92"/>
  <c r="J247" i="92" s="1"/>
  <c r="G248" i="92"/>
  <c r="J248" i="92" s="1"/>
  <c r="G249" i="92"/>
  <c r="J249" i="92" s="1"/>
  <c r="G250" i="92"/>
  <c r="J250" i="92" s="1"/>
  <c r="G251" i="92"/>
  <c r="J251" i="92" s="1"/>
  <c r="G252" i="92"/>
  <c r="J252" i="92" s="1"/>
  <c r="G253" i="92"/>
  <c r="J253" i="92" s="1"/>
  <c r="G254" i="92"/>
  <c r="J254" i="92" s="1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6" i="92"/>
  <c r="E7" i="92"/>
  <c r="E8" i="92"/>
  <c r="E9" i="92"/>
  <c r="E10" i="92"/>
  <c r="E11" i="92"/>
  <c r="E12" i="92"/>
  <c r="E13" i="92"/>
  <c r="E14" i="92"/>
  <c r="E15" i="92"/>
  <c r="E16" i="92"/>
  <c r="E5" i="92"/>
  <c r="P251" i="91"/>
  <c r="P252" i="91"/>
  <c r="J251" i="91"/>
  <c r="J252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5" i="91"/>
  <c r="J244" i="90"/>
  <c r="P256" i="90"/>
  <c r="M245" i="90"/>
  <c r="M246" i="90"/>
  <c r="P246" i="90" s="1"/>
  <c r="M247" i="90"/>
  <c r="P247" i="90" s="1"/>
  <c r="M248" i="90"/>
  <c r="P248" i="90" s="1"/>
  <c r="M249" i="90"/>
  <c r="P249" i="90" s="1"/>
  <c r="M250" i="90"/>
  <c r="P250" i="90" s="1"/>
  <c r="M251" i="90"/>
  <c r="P251" i="90" s="1"/>
  <c r="M252" i="90"/>
  <c r="P252" i="90" s="1"/>
  <c r="M253" i="90"/>
  <c r="P253" i="90" s="1"/>
  <c r="M254" i="90"/>
  <c r="P254" i="90" s="1"/>
  <c r="M255" i="90"/>
  <c r="P255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1" i="90"/>
  <c r="J251" i="90" s="1"/>
  <c r="G252" i="90"/>
  <c r="J252" i="90" s="1"/>
  <c r="G253" i="90"/>
  <c r="J253" i="90" s="1"/>
  <c r="G254" i="90"/>
  <c r="J254" i="90" s="1"/>
  <c r="G255" i="90"/>
  <c r="G256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260" i="90"/>
  <c r="E261" i="90"/>
  <c r="E262" i="90"/>
  <c r="E263" i="90"/>
  <c r="E264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5" i="90"/>
  <c r="P248" i="89"/>
  <c r="P254" i="89"/>
  <c r="P256" i="89"/>
  <c r="M246" i="89"/>
  <c r="M247" i="89"/>
  <c r="P247" i="89" s="1"/>
  <c r="M248" i="89"/>
  <c r="M249" i="89"/>
  <c r="P249" i="89" s="1"/>
  <c r="M250" i="89"/>
  <c r="P250" i="89" s="1"/>
  <c r="M251" i="89"/>
  <c r="P251" i="89" s="1"/>
  <c r="M252" i="89"/>
  <c r="P252" i="89" s="1"/>
  <c r="M253" i="89"/>
  <c r="P253" i="89" s="1"/>
  <c r="M254" i="89"/>
  <c r="M255" i="89"/>
  <c r="P255" i="89" s="1"/>
  <c r="M256" i="89"/>
  <c r="J247" i="89"/>
  <c r="J255" i="89"/>
  <c r="J256" i="89"/>
  <c r="G245" i="89"/>
  <c r="J245" i="89" s="1"/>
  <c r="G246" i="89"/>
  <c r="J246" i="89" s="1"/>
  <c r="G247" i="89"/>
  <c r="G248" i="89"/>
  <c r="J248" i="89" s="1"/>
  <c r="G249" i="89"/>
  <c r="J249" i="89" s="1"/>
  <c r="G250" i="89"/>
  <c r="J250" i="89" s="1"/>
  <c r="G251" i="89"/>
  <c r="J251" i="89" s="1"/>
  <c r="G252" i="89"/>
  <c r="J252" i="89" s="1"/>
  <c r="G253" i="89"/>
  <c r="J253" i="89" s="1"/>
  <c r="G254" i="89"/>
  <c r="J254" i="89" s="1"/>
  <c r="G255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6" i="89"/>
  <c r="E7" i="89"/>
  <c r="E8" i="89"/>
  <c r="E9" i="89"/>
  <c r="E10" i="89"/>
  <c r="E11" i="89"/>
  <c r="E12" i="89"/>
  <c r="E13" i="89"/>
  <c r="E14" i="89"/>
  <c r="E15" i="89"/>
  <c r="E16" i="89"/>
  <c r="E5" i="89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G248" i="88" s="1"/>
  <c r="J248" i="88" s="1"/>
  <c r="E249" i="88"/>
  <c r="G249" i="88" s="1"/>
  <c r="J249" i="88" s="1"/>
  <c r="E250" i="88"/>
  <c r="E251" i="88"/>
  <c r="E252" i="88"/>
  <c r="G252" i="88" s="1"/>
  <c r="J252" i="88" s="1"/>
  <c r="E253" i="88"/>
  <c r="E254" i="88"/>
  <c r="E255" i="88"/>
  <c r="E256" i="88"/>
  <c r="G256" i="88" s="1"/>
  <c r="J256" i="88" s="1"/>
  <c r="E257" i="88"/>
  <c r="G257" i="88" s="1"/>
  <c r="J257" i="88" s="1"/>
  <c r="E258" i="88"/>
  <c r="E259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5" i="88"/>
  <c r="R248" i="88"/>
  <c r="R249" i="88"/>
  <c r="R250" i="88"/>
  <c r="R251" i="88"/>
  <c r="R252" i="88"/>
  <c r="R253" i="88"/>
  <c r="R254" i="88"/>
  <c r="R255" i="88"/>
  <c r="R256" i="88"/>
  <c r="R257" i="88"/>
  <c r="R258" i="88"/>
  <c r="R259" i="88"/>
  <c r="R260" i="88"/>
  <c r="R261" i="88"/>
  <c r="R262" i="88"/>
  <c r="P260" i="88"/>
  <c r="P261" i="88"/>
  <c r="M246" i="88"/>
  <c r="M247" i="88"/>
  <c r="P247" i="88" s="1"/>
  <c r="M248" i="88"/>
  <c r="P248" i="88" s="1"/>
  <c r="M249" i="88"/>
  <c r="P249" i="88" s="1"/>
  <c r="M250" i="88"/>
  <c r="P250" i="88" s="1"/>
  <c r="M251" i="88"/>
  <c r="P251" i="88" s="1"/>
  <c r="M252" i="88"/>
  <c r="P252" i="88" s="1"/>
  <c r="M253" i="88"/>
  <c r="P253" i="88" s="1"/>
  <c r="M254" i="88"/>
  <c r="P254" i="88" s="1"/>
  <c r="M255" i="88"/>
  <c r="P255" i="88" s="1"/>
  <c r="M256" i="88"/>
  <c r="P256" i="88" s="1"/>
  <c r="M257" i="88"/>
  <c r="P257" i="88" s="1"/>
  <c r="M258" i="88"/>
  <c r="P258" i="88" s="1"/>
  <c r="M259" i="88"/>
  <c r="P259" i="88" s="1"/>
  <c r="J250" i="88"/>
  <c r="G246" i="88"/>
  <c r="J246" i="88" s="1"/>
  <c r="G247" i="88"/>
  <c r="J247" i="88" s="1"/>
  <c r="G250" i="88"/>
  <c r="G251" i="88"/>
  <c r="J251" i="88" s="1"/>
  <c r="G253" i="88"/>
  <c r="J253" i="88" s="1"/>
  <c r="G254" i="88"/>
  <c r="J254" i="88" s="1"/>
  <c r="G255" i="88"/>
  <c r="J255" i="88" s="1"/>
  <c r="G258" i="88"/>
  <c r="J258" i="88" s="1"/>
  <c r="G259" i="88"/>
  <c r="E260" i="88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253" i="87"/>
  <c r="E254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5" i="87"/>
  <c r="P256" i="87"/>
  <c r="M248" i="87"/>
  <c r="P248" i="87" s="1"/>
  <c r="M249" i="87"/>
  <c r="P249" i="87" s="1"/>
  <c r="M250" i="87"/>
  <c r="P250" i="87" s="1"/>
  <c r="M251" i="87"/>
  <c r="P251" i="87" s="1"/>
  <c r="M252" i="87"/>
  <c r="P252" i="87" s="1"/>
  <c r="M253" i="87"/>
  <c r="P253" i="87" s="1"/>
  <c r="M254" i="87"/>
  <c r="P254" i="87" s="1"/>
  <c r="M255" i="87"/>
  <c r="P255" i="87" s="1"/>
  <c r="J256" i="87"/>
  <c r="G253" i="87"/>
  <c r="J253" i="87" s="1"/>
  <c r="M246" i="86"/>
  <c r="M247" i="86"/>
  <c r="P247" i="86" s="1"/>
  <c r="M248" i="86"/>
  <c r="P248" i="86" s="1"/>
  <c r="M249" i="86"/>
  <c r="P249" i="86" s="1"/>
  <c r="M250" i="86"/>
  <c r="P250" i="86" s="1"/>
  <c r="M251" i="86"/>
  <c r="P251" i="86" s="1"/>
  <c r="M252" i="86"/>
  <c r="P252" i="86" s="1"/>
  <c r="M253" i="86"/>
  <c r="P253" i="86" s="1"/>
  <c r="M254" i="86"/>
  <c r="M255" i="86"/>
  <c r="P255" i="86" s="1"/>
  <c r="G246" i="86"/>
  <c r="J246" i="86" s="1"/>
  <c r="G246" i="87" s="1"/>
  <c r="J246" i="87" s="1"/>
  <c r="G247" i="86"/>
  <c r="J247" i="86" s="1"/>
  <c r="G247" i="87" s="1"/>
  <c r="J247" i="87" s="1"/>
  <c r="G248" i="86"/>
  <c r="J248" i="86" s="1"/>
  <c r="G248" i="87" s="1"/>
  <c r="J248" i="87" s="1"/>
  <c r="G249" i="86"/>
  <c r="J249" i="86" s="1"/>
  <c r="G250" i="86"/>
  <c r="J250" i="86" s="1"/>
  <c r="G250" i="87" s="1"/>
  <c r="J250" i="87" s="1"/>
  <c r="G251" i="86"/>
  <c r="J251" i="86" s="1"/>
  <c r="G251" i="87" s="1"/>
  <c r="J251" i="87" s="1"/>
  <c r="G252" i="86"/>
  <c r="J252" i="86" s="1"/>
  <c r="G252" i="87" s="1"/>
  <c r="J252" i="87" s="1"/>
  <c r="G253" i="86"/>
  <c r="J253" i="86" s="1"/>
  <c r="G254" i="86"/>
  <c r="J254" i="86" s="1"/>
  <c r="G254" i="87" s="1"/>
  <c r="J254" i="87" s="1"/>
  <c r="G255" i="86"/>
  <c r="J255" i="86" s="1"/>
  <c r="E255" i="87" s="1"/>
  <c r="G255" i="87" s="1"/>
  <c r="J255" i="87" s="1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6" i="86"/>
  <c r="E7" i="86"/>
  <c r="E8" i="86"/>
  <c r="E9" i="86"/>
  <c r="E10" i="86"/>
  <c r="E11" i="86"/>
  <c r="E12" i="86"/>
  <c r="E13" i="86"/>
  <c r="E14" i="86"/>
  <c r="E15" i="86"/>
  <c r="E16" i="86"/>
  <c r="E5" i="86"/>
  <c r="R243" i="85"/>
  <c r="R244" i="85"/>
  <c r="R245" i="85"/>
  <c r="R246" i="85"/>
  <c r="R247" i="85"/>
  <c r="R248" i="85"/>
  <c r="R249" i="85"/>
  <c r="R250" i="85"/>
  <c r="R251" i="85"/>
  <c r="R252" i="85"/>
  <c r="R253" i="85"/>
  <c r="M243" i="85"/>
  <c r="P243" i="85" s="1"/>
  <c r="M244" i="85"/>
  <c r="P244" i="85" s="1"/>
  <c r="M245" i="85"/>
  <c r="P245" i="85" s="1"/>
  <c r="M246" i="85"/>
  <c r="P246" i="85" s="1"/>
  <c r="M247" i="85"/>
  <c r="P247" i="85" s="1"/>
  <c r="M248" i="85"/>
  <c r="P248" i="85" s="1"/>
  <c r="M249" i="85"/>
  <c r="P249" i="85" s="1"/>
  <c r="M250" i="85"/>
  <c r="P250" i="85" s="1"/>
  <c r="M251" i="85"/>
  <c r="P251" i="85" s="1"/>
  <c r="M252" i="85"/>
  <c r="P252" i="85" s="1"/>
  <c r="M253" i="85"/>
  <c r="P253" i="85" s="1"/>
  <c r="J252" i="85"/>
  <c r="G240" i="85"/>
  <c r="G241" i="85"/>
  <c r="G242" i="85"/>
  <c r="J242" i="85" s="1"/>
  <c r="G243" i="85"/>
  <c r="J243" i="85" s="1"/>
  <c r="G244" i="85"/>
  <c r="J244" i="85" s="1"/>
  <c r="G245" i="85"/>
  <c r="J245" i="85" s="1"/>
  <c r="G246" i="85"/>
  <c r="J246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G252" i="85"/>
  <c r="G253" i="85"/>
  <c r="J253" i="85" s="1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E250" i="85"/>
  <c r="E251" i="85"/>
  <c r="E252" i="85"/>
  <c r="E253" i="85"/>
  <c r="E254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5" i="85"/>
  <c r="R245" i="84"/>
  <c r="R246" i="84"/>
  <c r="R247" i="84"/>
  <c r="R248" i="84"/>
  <c r="R249" i="84"/>
  <c r="R250" i="84"/>
  <c r="R251" i="84"/>
  <c r="R252" i="84"/>
  <c r="R253" i="84"/>
  <c r="R254" i="84"/>
  <c r="R255" i="84"/>
  <c r="P247" i="84"/>
  <c r="P248" i="84"/>
  <c r="P255" i="84"/>
  <c r="M244" i="84"/>
  <c r="P244" i="84" s="1"/>
  <c r="M245" i="84"/>
  <c r="P245" i="84" s="1"/>
  <c r="M246" i="84"/>
  <c r="P246" i="84" s="1"/>
  <c r="M247" i="84"/>
  <c r="M248" i="84"/>
  <c r="M249" i="84"/>
  <c r="P249" i="84" s="1"/>
  <c r="M250" i="84"/>
  <c r="P250" i="84" s="1"/>
  <c r="M251" i="84"/>
  <c r="P251" i="84" s="1"/>
  <c r="M252" i="84"/>
  <c r="P252" i="84" s="1"/>
  <c r="M253" i="84"/>
  <c r="P253" i="84" s="1"/>
  <c r="M254" i="84"/>
  <c r="P254" i="84" s="1"/>
  <c r="J252" i="84"/>
  <c r="G243" i="84"/>
  <c r="G244" i="84"/>
  <c r="G245" i="84"/>
  <c r="J245" i="84" s="1"/>
  <c r="G246" i="84"/>
  <c r="J246" i="84" s="1"/>
  <c r="G247" i="84"/>
  <c r="J247" i="84" s="1"/>
  <c r="G248" i="84"/>
  <c r="J248" i="84" s="1"/>
  <c r="G249" i="84"/>
  <c r="J249" i="84" s="1"/>
  <c r="G250" i="84"/>
  <c r="J250" i="84" s="1"/>
  <c r="G251" i="84"/>
  <c r="J251" i="84" s="1"/>
  <c r="G252" i="84"/>
  <c r="G253" i="84"/>
  <c r="J253" i="84" s="1"/>
  <c r="G254" i="84"/>
  <c r="J254" i="84" s="1"/>
  <c r="G255" i="84"/>
  <c r="J255" i="84" s="1"/>
  <c r="G256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257" i="84"/>
  <c r="E258" i="84"/>
  <c r="E259" i="84"/>
  <c r="E260" i="84"/>
  <c r="E261" i="84"/>
  <c r="E262" i="84"/>
  <c r="E263" i="84"/>
  <c r="E264" i="84"/>
  <c r="E265" i="84"/>
  <c r="E266" i="84"/>
  <c r="E267" i="84"/>
  <c r="E268" i="84"/>
  <c r="E269" i="84"/>
  <c r="E270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5" i="84"/>
  <c r="R244" i="83"/>
  <c r="R245" i="83"/>
  <c r="R246" i="83"/>
  <c r="R247" i="83"/>
  <c r="R248" i="83"/>
  <c r="R249" i="83"/>
  <c r="R250" i="83"/>
  <c r="R251" i="83"/>
  <c r="R252" i="83"/>
  <c r="R253" i="83"/>
  <c r="R254" i="83"/>
  <c r="M243" i="83"/>
  <c r="M244" i="83"/>
  <c r="P244" i="83" s="1"/>
  <c r="M245" i="83"/>
  <c r="P245" i="83" s="1"/>
  <c r="M246" i="83"/>
  <c r="P246" i="83" s="1"/>
  <c r="M247" i="83"/>
  <c r="P247" i="83" s="1"/>
  <c r="M248" i="83"/>
  <c r="P248" i="83" s="1"/>
  <c r="M249" i="83"/>
  <c r="P249" i="83" s="1"/>
  <c r="M250" i="83"/>
  <c r="M251" i="83"/>
  <c r="M252" i="83"/>
  <c r="P252" i="83" s="1"/>
  <c r="M253" i="83"/>
  <c r="P253" i="83" s="1"/>
  <c r="G241" i="83"/>
  <c r="G242" i="83"/>
  <c r="G243" i="83"/>
  <c r="J243" i="83" s="1"/>
  <c r="G244" i="83"/>
  <c r="J244" i="83" s="1"/>
  <c r="G245" i="83"/>
  <c r="J245" i="83" s="1"/>
  <c r="G246" i="83"/>
  <c r="J246" i="83" s="1"/>
  <c r="G247" i="83"/>
  <c r="J247" i="83" s="1"/>
  <c r="G248" i="83"/>
  <c r="J248" i="83" s="1"/>
  <c r="G249" i="83"/>
  <c r="J249" i="83" s="1"/>
  <c r="G250" i="83"/>
  <c r="J250" i="83" s="1"/>
  <c r="G251" i="83"/>
  <c r="J251" i="83" s="1"/>
  <c r="G252" i="83"/>
  <c r="J252" i="83" s="1"/>
  <c r="G253" i="83"/>
  <c r="J253" i="83" s="1"/>
  <c r="G254" i="83"/>
  <c r="G255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259" i="83"/>
  <c r="E260" i="83"/>
  <c r="E261" i="83"/>
  <c r="E262" i="83"/>
  <c r="E263" i="83"/>
  <c r="E264" i="83"/>
  <c r="E265" i="83"/>
  <c r="E266" i="83"/>
  <c r="E267" i="83"/>
  <c r="E268" i="83"/>
  <c r="E269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5" i="83"/>
  <c r="M264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P248" i="8"/>
  <c r="P254" i="8"/>
  <c r="P256" i="8"/>
  <c r="P257" i="8"/>
  <c r="K261" i="8"/>
  <c r="P261" i="8" s="1"/>
  <c r="K262" i="8"/>
  <c r="P262" i="8" s="1"/>
  <c r="K263" i="8"/>
  <c r="P263" i="8" s="1"/>
  <c r="K264" i="8"/>
  <c r="P264" i="8" s="1"/>
  <c r="K265" i="8"/>
  <c r="P265" i="8" s="1"/>
  <c r="K266" i="8"/>
  <c r="K267" i="8"/>
  <c r="P267" i="8" s="1"/>
  <c r="K268" i="8"/>
  <c r="K269" i="8"/>
  <c r="P269" i="8" s="1"/>
  <c r="K270" i="8"/>
  <c r="P270" i="8" s="1"/>
  <c r="K271" i="8"/>
  <c r="P271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62" i="8"/>
  <c r="I263" i="8"/>
  <c r="I264" i="8"/>
  <c r="I265" i="8"/>
  <c r="I266" i="8"/>
  <c r="I267" i="8"/>
  <c r="I268" i="8"/>
  <c r="I269" i="8"/>
  <c r="I270" i="8"/>
  <c r="I271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62" i="8"/>
  <c r="H263" i="8"/>
  <c r="H264" i="8"/>
  <c r="H265" i="8"/>
  <c r="H266" i="8"/>
  <c r="H267" i="8"/>
  <c r="H268" i="8"/>
  <c r="H269" i="8"/>
  <c r="H270" i="8"/>
  <c r="H271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F45" i="8"/>
  <c r="F46" i="8"/>
  <c r="F47" i="8"/>
  <c r="F48" i="8"/>
  <c r="F49" i="8"/>
  <c r="G49" i="8" s="1"/>
  <c r="F50" i="8"/>
  <c r="G50" i="8" s="1"/>
  <c r="F51" i="8"/>
  <c r="G51" i="8" s="1"/>
  <c r="F52" i="8"/>
  <c r="F53" i="8"/>
  <c r="G53" i="8" s="1"/>
  <c r="F54" i="8"/>
  <c r="F55" i="8"/>
  <c r="G55" i="8" s="1"/>
  <c r="F56" i="8"/>
  <c r="F57" i="8"/>
  <c r="F58" i="8"/>
  <c r="G58" i="8" s="1"/>
  <c r="F59" i="8"/>
  <c r="G59" i="8" s="1"/>
  <c r="F60" i="8"/>
  <c r="F61" i="8"/>
  <c r="F62" i="8"/>
  <c r="G62" i="8" s="1"/>
  <c r="F63" i="8"/>
  <c r="F64" i="8"/>
  <c r="F65" i="8"/>
  <c r="G65" i="8" s="1"/>
  <c r="F66" i="8"/>
  <c r="G66" i="8" s="1"/>
  <c r="F67" i="8"/>
  <c r="G67" i="8" s="1"/>
  <c r="F68" i="8"/>
  <c r="F69" i="8"/>
  <c r="F70" i="8"/>
  <c r="F71" i="8"/>
  <c r="F72" i="8"/>
  <c r="F73" i="8"/>
  <c r="G73" i="8" s="1"/>
  <c r="F74" i="8"/>
  <c r="G74" i="8" s="1"/>
  <c r="F75" i="8"/>
  <c r="G75" i="8" s="1"/>
  <c r="F76" i="8"/>
  <c r="F77" i="8"/>
  <c r="F78" i="8"/>
  <c r="F79" i="8"/>
  <c r="F80" i="8"/>
  <c r="F81" i="8"/>
  <c r="G81" i="8" s="1"/>
  <c r="F82" i="8"/>
  <c r="G82" i="8" s="1"/>
  <c r="F83" i="8"/>
  <c r="G83" i="8" s="1"/>
  <c r="F84" i="8"/>
  <c r="F85" i="8"/>
  <c r="F86" i="8"/>
  <c r="F87" i="8"/>
  <c r="F88" i="8"/>
  <c r="F89" i="8"/>
  <c r="G89" i="8" s="1"/>
  <c r="F90" i="8"/>
  <c r="G90" i="8" s="1"/>
  <c r="F91" i="8"/>
  <c r="F92" i="8"/>
  <c r="F93" i="8"/>
  <c r="F94" i="8"/>
  <c r="F95" i="8"/>
  <c r="F96" i="8"/>
  <c r="F97" i="8"/>
  <c r="G97" i="8" s="1"/>
  <c r="F98" i="8"/>
  <c r="G98" i="8" s="1"/>
  <c r="F99" i="8"/>
  <c r="F100" i="8"/>
  <c r="F101" i="8"/>
  <c r="F102" i="8"/>
  <c r="F103" i="8"/>
  <c r="F104" i="8"/>
  <c r="F105" i="8"/>
  <c r="G105" i="8" s="1"/>
  <c r="F106" i="8"/>
  <c r="G106" i="8" s="1"/>
  <c r="F107" i="8"/>
  <c r="G107" i="8" s="1"/>
  <c r="F108" i="8"/>
  <c r="F109" i="8"/>
  <c r="F110" i="8"/>
  <c r="F111" i="8"/>
  <c r="F112" i="8"/>
  <c r="F113" i="8"/>
  <c r="G113" i="8" s="1"/>
  <c r="F114" i="8"/>
  <c r="G114" i="8" s="1"/>
  <c r="F115" i="8"/>
  <c r="G115" i="8" s="1"/>
  <c r="F116" i="8"/>
  <c r="F117" i="8"/>
  <c r="F118" i="8"/>
  <c r="F119" i="8"/>
  <c r="F120" i="8"/>
  <c r="F121" i="8"/>
  <c r="G121" i="8" s="1"/>
  <c r="F122" i="8"/>
  <c r="G122" i="8" s="1"/>
  <c r="F123" i="8"/>
  <c r="G123" i="8" s="1"/>
  <c r="F124" i="8"/>
  <c r="F125" i="8"/>
  <c r="F126" i="8"/>
  <c r="F127" i="8"/>
  <c r="F128" i="8"/>
  <c r="G128" i="8" s="1"/>
  <c r="F129" i="8"/>
  <c r="G129" i="8" s="1"/>
  <c r="F130" i="8"/>
  <c r="G130" i="8" s="1"/>
  <c r="F131" i="8"/>
  <c r="F132" i="8"/>
  <c r="F133" i="8"/>
  <c r="G133" i="8" s="1"/>
  <c r="F134" i="8"/>
  <c r="F135" i="8"/>
  <c r="F136" i="8"/>
  <c r="F137" i="8"/>
  <c r="G137" i="8" s="1"/>
  <c r="F138" i="8"/>
  <c r="G138" i="8" s="1"/>
  <c r="F139" i="8"/>
  <c r="F140" i="8"/>
  <c r="F141" i="8"/>
  <c r="F142" i="8"/>
  <c r="F143" i="8"/>
  <c r="F144" i="8"/>
  <c r="F145" i="8"/>
  <c r="G145" i="8" s="1"/>
  <c r="F146" i="8"/>
  <c r="G146" i="8" s="1"/>
  <c r="F147" i="8"/>
  <c r="G147" i="8" s="1"/>
  <c r="F148" i="8"/>
  <c r="F149" i="8"/>
  <c r="F150" i="8"/>
  <c r="F151" i="8"/>
  <c r="F152" i="8"/>
  <c r="F153" i="8"/>
  <c r="G153" i="8" s="1"/>
  <c r="F154" i="8"/>
  <c r="G154" i="8" s="1"/>
  <c r="F155" i="8"/>
  <c r="F156" i="8"/>
  <c r="F157" i="8"/>
  <c r="F158" i="8"/>
  <c r="F159" i="8"/>
  <c r="F160" i="8"/>
  <c r="F161" i="8"/>
  <c r="G161" i="8" s="1"/>
  <c r="F162" i="8"/>
  <c r="G162" i="8" s="1"/>
  <c r="F163" i="8"/>
  <c r="F164" i="8"/>
  <c r="F165" i="8"/>
  <c r="F166" i="8"/>
  <c r="F167" i="8"/>
  <c r="G167" i="8" s="1"/>
  <c r="F168" i="8"/>
  <c r="F169" i="8"/>
  <c r="G169" i="8" s="1"/>
  <c r="F170" i="8"/>
  <c r="G170" i="8" s="1"/>
  <c r="F171" i="8"/>
  <c r="F172" i="8"/>
  <c r="F173" i="8"/>
  <c r="F174" i="8"/>
  <c r="F175" i="8"/>
  <c r="G175" i="8" s="1"/>
  <c r="F176" i="8"/>
  <c r="F177" i="8"/>
  <c r="G177" i="8" s="1"/>
  <c r="F178" i="8"/>
  <c r="G178" i="8" s="1"/>
  <c r="F179" i="8"/>
  <c r="G179" i="8" s="1"/>
  <c r="F180" i="8"/>
  <c r="F181" i="8"/>
  <c r="F182" i="8"/>
  <c r="F183" i="8"/>
  <c r="G183" i="8" s="1"/>
  <c r="F184" i="8"/>
  <c r="F185" i="8"/>
  <c r="G185" i="8" s="1"/>
  <c r="F186" i="8"/>
  <c r="G186" i="8" s="1"/>
  <c r="F187" i="8"/>
  <c r="G187" i="8" s="1"/>
  <c r="F188" i="8"/>
  <c r="F189" i="8"/>
  <c r="F190" i="8"/>
  <c r="F191" i="8"/>
  <c r="G191" i="8" s="1"/>
  <c r="F192" i="8"/>
  <c r="F193" i="8"/>
  <c r="G193" i="8" s="1"/>
  <c r="F194" i="8"/>
  <c r="G194" i="8" s="1"/>
  <c r="F195" i="8"/>
  <c r="G195" i="8" s="1"/>
  <c r="F196" i="8"/>
  <c r="F197" i="8"/>
  <c r="F198" i="8"/>
  <c r="F199" i="8"/>
  <c r="G199" i="8" s="1"/>
  <c r="F200" i="8"/>
  <c r="F201" i="8"/>
  <c r="G201" i="8" s="1"/>
  <c r="F202" i="8"/>
  <c r="G202" i="8" s="1"/>
  <c r="F203" i="8"/>
  <c r="G203" i="8" s="1"/>
  <c r="F204" i="8"/>
  <c r="F205" i="8"/>
  <c r="F206" i="8"/>
  <c r="F207" i="8"/>
  <c r="G207" i="8" s="1"/>
  <c r="F208" i="8"/>
  <c r="F209" i="8"/>
  <c r="G209" i="8" s="1"/>
  <c r="F210" i="8"/>
  <c r="G210" i="8" s="1"/>
  <c r="F211" i="8"/>
  <c r="G211" i="8" s="1"/>
  <c r="F212" i="8"/>
  <c r="F213" i="8"/>
  <c r="F214" i="8"/>
  <c r="F215" i="8"/>
  <c r="G215" i="8" s="1"/>
  <c r="F216" i="8"/>
  <c r="F217" i="8"/>
  <c r="G217" i="8" s="1"/>
  <c r="F218" i="8"/>
  <c r="G218" i="8" s="1"/>
  <c r="F219" i="8"/>
  <c r="G219" i="8" s="1"/>
  <c r="F220" i="8"/>
  <c r="F221" i="8"/>
  <c r="F222" i="8"/>
  <c r="F223" i="8"/>
  <c r="G223" i="8" s="1"/>
  <c r="F224" i="8"/>
  <c r="F225" i="8"/>
  <c r="G225" i="8" s="1"/>
  <c r="F226" i="8"/>
  <c r="G226" i="8" s="1"/>
  <c r="F227" i="8"/>
  <c r="G227" i="8" s="1"/>
  <c r="F228" i="8"/>
  <c r="F229" i="8"/>
  <c r="F230" i="8"/>
  <c r="F231" i="8"/>
  <c r="G231" i="8" s="1"/>
  <c r="F232" i="8"/>
  <c r="F233" i="8"/>
  <c r="G233" i="8" s="1"/>
  <c r="F234" i="8"/>
  <c r="G234" i="8" s="1"/>
  <c r="F235" i="8"/>
  <c r="G235" i="8" s="1"/>
  <c r="F236" i="8"/>
  <c r="F237" i="8"/>
  <c r="F238" i="8"/>
  <c r="F239" i="8"/>
  <c r="G239" i="8" s="1"/>
  <c r="F240" i="8"/>
  <c r="F241" i="8"/>
  <c r="G241" i="8" s="1"/>
  <c r="F242" i="8"/>
  <c r="G242" i="8" s="1"/>
  <c r="F243" i="8"/>
  <c r="G243" i="8" s="1"/>
  <c r="F244" i="8"/>
  <c r="F245" i="8"/>
  <c r="F246" i="8"/>
  <c r="F247" i="8"/>
  <c r="F248" i="8"/>
  <c r="F260" i="8"/>
  <c r="F261" i="8"/>
  <c r="G261" i="8" s="1"/>
  <c r="F262" i="8"/>
  <c r="G262" i="8" s="1"/>
  <c r="F263" i="8"/>
  <c r="G263" i="8" s="1"/>
  <c r="F264" i="8"/>
  <c r="F265" i="8"/>
  <c r="G265" i="8" s="1"/>
  <c r="F266" i="8"/>
  <c r="G266" i="8" s="1"/>
  <c r="F267" i="8"/>
  <c r="G267" i="8" s="1"/>
  <c r="F268" i="8"/>
  <c r="F269" i="8"/>
  <c r="F270" i="8"/>
  <c r="F25" i="8"/>
  <c r="G25" i="8" s="1"/>
  <c r="F26" i="8"/>
  <c r="F27" i="8"/>
  <c r="F28" i="8"/>
  <c r="F29" i="8"/>
  <c r="F30" i="8"/>
  <c r="F31" i="8"/>
  <c r="G31" i="8" s="1"/>
  <c r="F32" i="8"/>
  <c r="F33" i="8"/>
  <c r="F34" i="8"/>
  <c r="F35" i="8"/>
  <c r="F36" i="8"/>
  <c r="F37" i="8"/>
  <c r="F38" i="8"/>
  <c r="F39" i="8"/>
  <c r="G39" i="8" s="1"/>
  <c r="F40" i="8"/>
  <c r="G40" i="8" s="1"/>
  <c r="F41" i="8"/>
  <c r="F42" i="8"/>
  <c r="G42" i="8" s="1"/>
  <c r="F43" i="8"/>
  <c r="G43" i="8" s="1"/>
  <c r="F44" i="8"/>
  <c r="F6" i="8"/>
  <c r="G6" i="8" s="1"/>
  <c r="F7" i="8"/>
  <c r="G7" i="8" s="1"/>
  <c r="F8" i="8"/>
  <c r="F9" i="8"/>
  <c r="F10" i="8"/>
  <c r="F11" i="8"/>
  <c r="F12" i="8"/>
  <c r="G12" i="8" s="1"/>
  <c r="F13" i="8"/>
  <c r="G13" i="8" s="1"/>
  <c r="F14" i="8"/>
  <c r="F15" i="8"/>
  <c r="F16" i="8"/>
  <c r="F17" i="8"/>
  <c r="F18" i="8"/>
  <c r="F19" i="8"/>
  <c r="F20" i="8"/>
  <c r="G20" i="8" s="1"/>
  <c r="F21" i="8"/>
  <c r="G21" i="8" s="1"/>
  <c r="F22" i="8"/>
  <c r="G22" i="8" s="1"/>
  <c r="F23" i="8"/>
  <c r="F24" i="8"/>
  <c r="G24" i="8" s="1"/>
  <c r="E247" i="82"/>
  <c r="E248" i="82"/>
  <c r="E249" i="82"/>
  <c r="E250" i="82"/>
  <c r="E251" i="82"/>
  <c r="E252" i="82"/>
  <c r="G252" i="82" s="1"/>
  <c r="J252" i="82" s="1"/>
  <c r="E253" i="82"/>
  <c r="G253" i="82" s="1"/>
  <c r="J253" i="82" s="1"/>
  <c r="E254" i="82"/>
  <c r="G254" i="82" s="1"/>
  <c r="J254" i="82" s="1"/>
  <c r="E255" i="82"/>
  <c r="E256" i="82"/>
  <c r="R247" i="82"/>
  <c r="R248" i="82"/>
  <c r="R249" i="82"/>
  <c r="R250" i="82"/>
  <c r="R251" i="82"/>
  <c r="R252" i="82"/>
  <c r="R253" i="82"/>
  <c r="R254" i="82"/>
  <c r="M248" i="82"/>
  <c r="P248" i="82" s="1"/>
  <c r="M249" i="82"/>
  <c r="P249" i="82" s="1"/>
  <c r="M250" i="82"/>
  <c r="P250" i="82" s="1"/>
  <c r="M251" i="82"/>
  <c r="P251" i="82" s="1"/>
  <c r="M252" i="82"/>
  <c r="P252" i="82" s="1"/>
  <c r="M253" i="82"/>
  <c r="M254" i="82"/>
  <c r="P254" i="82" s="1"/>
  <c r="M255" i="82"/>
  <c r="J256" i="82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5" i="82"/>
  <c r="J255" i="82" s="1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5" i="82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259" i="81"/>
  <c r="E260" i="81"/>
  <c r="E261" i="81"/>
  <c r="E262" i="81"/>
  <c r="E263" i="81"/>
  <c r="E264" i="81"/>
  <c r="E265" i="81"/>
  <c r="E266" i="81"/>
  <c r="E267" i="81"/>
  <c r="E268" i="81"/>
  <c r="E269" i="81"/>
  <c r="E270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5" i="81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5" i="80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G243" i="78" s="1"/>
  <c r="J243" i="78" s="1"/>
  <c r="E244" i="78"/>
  <c r="E245" i="78"/>
  <c r="E246" i="78"/>
  <c r="E247" i="78"/>
  <c r="E248" i="78"/>
  <c r="G248" i="78" s="1"/>
  <c r="J248" i="78" s="1"/>
  <c r="G248" i="79" s="1"/>
  <c r="J248" i="79" s="1"/>
  <c r="E249" i="78"/>
  <c r="E250" i="78"/>
  <c r="E251" i="78"/>
  <c r="E252" i="78"/>
  <c r="E253" i="78"/>
  <c r="E254" i="78"/>
  <c r="G254" i="78" s="1"/>
  <c r="J254" i="78" s="1"/>
  <c r="E255" i="78"/>
  <c r="E256" i="78"/>
  <c r="E257" i="78"/>
  <c r="E258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G244" i="78" s="1"/>
  <c r="J244" i="78" s="1"/>
  <c r="E245" i="77"/>
  <c r="E246" i="77"/>
  <c r="E247" i="77"/>
  <c r="E248" i="77"/>
  <c r="E249" i="77"/>
  <c r="E250" i="77"/>
  <c r="E251" i="77"/>
  <c r="E252" i="77"/>
  <c r="G252" i="78" s="1"/>
  <c r="J252" i="78" s="1"/>
  <c r="G252" i="79" s="1"/>
  <c r="J252" i="79" s="1"/>
  <c r="E253" i="77"/>
  <c r="E254" i="77"/>
  <c r="E255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5" i="77"/>
  <c r="R247" i="81"/>
  <c r="R248" i="81"/>
  <c r="R249" i="81"/>
  <c r="R250" i="81"/>
  <c r="R251" i="81"/>
  <c r="R252" i="81"/>
  <c r="R253" i="81"/>
  <c r="R254" i="81"/>
  <c r="M245" i="81"/>
  <c r="M246" i="81"/>
  <c r="M247" i="81"/>
  <c r="P247" i="81" s="1"/>
  <c r="M248" i="81"/>
  <c r="P248" i="81" s="1"/>
  <c r="M249" i="81"/>
  <c r="P249" i="81" s="1"/>
  <c r="M250" i="81"/>
  <c r="P250" i="81" s="1"/>
  <c r="M251" i="81"/>
  <c r="P251" i="81" s="1"/>
  <c r="M252" i="81"/>
  <c r="M253" i="81"/>
  <c r="P253" i="81" s="1"/>
  <c r="M254" i="81"/>
  <c r="P254" i="81" s="1"/>
  <c r="G251" i="81"/>
  <c r="J251" i="81" s="1"/>
  <c r="G252" i="81"/>
  <c r="J252" i="81" s="1"/>
  <c r="G253" i="81"/>
  <c r="J253" i="81" s="1"/>
  <c r="G254" i="81"/>
  <c r="J254" i="81" s="1"/>
  <c r="G255" i="81"/>
  <c r="J255" i="81" s="1"/>
  <c r="E271" i="81"/>
  <c r="R246" i="80"/>
  <c r="R247" i="80"/>
  <c r="R248" i="80"/>
  <c r="R249" i="80"/>
  <c r="R250" i="80"/>
  <c r="R251" i="80"/>
  <c r="R252" i="80"/>
  <c r="R253" i="80"/>
  <c r="M244" i="80"/>
  <c r="M245" i="80"/>
  <c r="P245" i="80" s="1"/>
  <c r="M246" i="80"/>
  <c r="P246" i="80" s="1"/>
  <c r="M247" i="80"/>
  <c r="P247" i="80" s="1"/>
  <c r="M248" i="80"/>
  <c r="P248" i="80" s="1"/>
  <c r="M249" i="80"/>
  <c r="P249" i="80" s="1"/>
  <c r="M250" i="80"/>
  <c r="P250" i="80" s="1"/>
  <c r="M251" i="80"/>
  <c r="P251" i="80" s="1"/>
  <c r="M252" i="80"/>
  <c r="P252" i="80" s="1"/>
  <c r="M253" i="80"/>
  <c r="J251" i="80"/>
  <c r="J252" i="80"/>
  <c r="J253" i="80"/>
  <c r="R245" i="79"/>
  <c r="R246" i="79"/>
  <c r="R247" i="79"/>
  <c r="R248" i="79"/>
  <c r="R249" i="79"/>
  <c r="R250" i="79"/>
  <c r="R251" i="79"/>
  <c r="R252" i="79"/>
  <c r="R253" i="79"/>
  <c r="R254" i="79"/>
  <c r="R255" i="79"/>
  <c r="P252" i="79"/>
  <c r="P253" i="79"/>
  <c r="P254" i="79"/>
  <c r="J255" i="79"/>
  <c r="G245" i="78"/>
  <c r="J245" i="78" s="1"/>
  <c r="G253" i="78"/>
  <c r="J253" i="78" s="1"/>
  <c r="E259" i="78"/>
  <c r="E260" i="78"/>
  <c r="M251" i="79"/>
  <c r="P251" i="79" s="1"/>
  <c r="R248" i="78"/>
  <c r="R249" i="78"/>
  <c r="R250" i="78"/>
  <c r="R251" i="78"/>
  <c r="R252" i="78"/>
  <c r="R253" i="78"/>
  <c r="R254" i="78"/>
  <c r="R255" i="78"/>
  <c r="R256" i="78"/>
  <c r="R257" i="78"/>
  <c r="R258" i="78"/>
  <c r="R259" i="78"/>
  <c r="R260" i="78"/>
  <c r="P256" i="78"/>
  <c r="P257" i="78"/>
  <c r="P258" i="78"/>
  <c r="P259" i="78"/>
  <c r="M242" i="78"/>
  <c r="M243" i="78"/>
  <c r="M244" i="78"/>
  <c r="M245" i="78"/>
  <c r="M246" i="78"/>
  <c r="P246" i="78" s="1"/>
  <c r="M247" i="78"/>
  <c r="P247" i="78" s="1"/>
  <c r="M248" i="78"/>
  <c r="P248" i="78" s="1"/>
  <c r="M249" i="78"/>
  <c r="P249" i="78" s="1"/>
  <c r="M250" i="78"/>
  <c r="P250" i="78" s="1"/>
  <c r="M251" i="78"/>
  <c r="M252" i="78"/>
  <c r="P252" i="78" s="1"/>
  <c r="M253" i="78"/>
  <c r="P253" i="78" s="1"/>
  <c r="M254" i="78"/>
  <c r="P254" i="78" s="1"/>
  <c r="M255" i="78"/>
  <c r="P255" i="78" s="1"/>
  <c r="G242" i="78"/>
  <c r="J242" i="78" s="1"/>
  <c r="G246" i="78"/>
  <c r="J246" i="78" s="1"/>
  <c r="G247" i="78"/>
  <c r="J247" i="78" s="1"/>
  <c r="G247" i="79" s="1"/>
  <c r="J247" i="79" s="1"/>
  <c r="G249" i="78"/>
  <c r="J249" i="78" s="1"/>
  <c r="G249" i="79" s="1"/>
  <c r="J249" i="79" s="1"/>
  <c r="G250" i="78"/>
  <c r="J250" i="78" s="1"/>
  <c r="G250" i="79" s="1"/>
  <c r="J250" i="79" s="1"/>
  <c r="G251" i="78"/>
  <c r="J251" i="78" s="1"/>
  <c r="G251" i="79" s="1"/>
  <c r="J251" i="79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G252" i="77"/>
  <c r="J252" i="77" s="1"/>
  <c r="G253" i="77"/>
  <c r="J253" i="77" s="1"/>
  <c r="H272" i="8"/>
  <c r="J246" i="74"/>
  <c r="J247" i="74"/>
  <c r="J248" i="74"/>
  <c r="J249" i="74"/>
  <c r="J250" i="74"/>
  <c r="J251" i="74"/>
  <c r="J252" i="74"/>
  <c r="J253" i="74"/>
  <c r="J254" i="74"/>
  <c r="G248" i="74"/>
  <c r="G249" i="74"/>
  <c r="G250" i="74"/>
  <c r="G251" i="74"/>
  <c r="G252" i="74"/>
  <c r="G253" i="74"/>
  <c r="G254" i="74"/>
  <c r="G255" i="74"/>
  <c r="P246" i="74"/>
  <c r="P247" i="74"/>
  <c r="P248" i="74"/>
  <c r="P249" i="74"/>
  <c r="P250" i="74"/>
  <c r="P251" i="74"/>
  <c r="P252" i="74"/>
  <c r="P253" i="74"/>
  <c r="P254" i="74"/>
  <c r="P255" i="74"/>
  <c r="P256" i="74"/>
  <c r="P257" i="74"/>
  <c r="J255" i="74"/>
  <c r="G246" i="74"/>
  <c r="G247" i="74"/>
  <c r="M248" i="8" l="1"/>
  <c r="M249" i="8"/>
  <c r="M257" i="8"/>
  <c r="P258" i="106"/>
  <c r="J248" i="8"/>
  <c r="P257" i="106"/>
  <c r="G44" i="8"/>
  <c r="G28" i="8"/>
  <c r="G244" i="8"/>
  <c r="J250" i="8"/>
  <c r="J256" i="8"/>
  <c r="J255" i="8"/>
  <c r="J254" i="8"/>
  <c r="J258" i="8"/>
  <c r="J253" i="8"/>
  <c r="J259" i="8"/>
  <c r="J251" i="8"/>
  <c r="G256" i="8"/>
  <c r="J246" i="8"/>
  <c r="G246" i="8"/>
  <c r="P253" i="102"/>
  <c r="M253" i="8"/>
  <c r="P255" i="102"/>
  <c r="M255" i="8"/>
  <c r="P252" i="102"/>
  <c r="M252" i="8"/>
  <c r="J252" i="8"/>
  <c r="G252" i="8"/>
  <c r="P254" i="102"/>
  <c r="M254" i="8"/>
  <c r="J260" i="8"/>
  <c r="G260" i="8"/>
  <c r="P250" i="102"/>
  <c r="M250" i="8"/>
  <c r="G248" i="8"/>
  <c r="J245" i="8"/>
  <c r="G245" i="8"/>
  <c r="J247" i="8"/>
  <c r="G247" i="8"/>
  <c r="P256" i="102"/>
  <c r="M256" i="8"/>
  <c r="M251" i="8"/>
  <c r="G255" i="8"/>
  <c r="J257" i="8"/>
  <c r="J249" i="8"/>
  <c r="G254" i="8"/>
  <c r="G253" i="8"/>
  <c r="G259" i="8"/>
  <c r="G251" i="8"/>
  <c r="G249" i="87"/>
  <c r="J249" i="87" s="1"/>
  <c r="P254" i="86"/>
  <c r="J41" i="8"/>
  <c r="J33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25" i="8"/>
  <c r="J117" i="8"/>
  <c r="J109" i="8"/>
  <c r="J101" i="8"/>
  <c r="J93" i="8"/>
  <c r="J85" i="8"/>
  <c r="J77" i="8"/>
  <c r="J69" i="8"/>
  <c r="J61" i="8"/>
  <c r="J45" i="8"/>
  <c r="J269" i="8"/>
  <c r="J261" i="8"/>
  <c r="J34" i="8"/>
  <c r="J17" i="8"/>
  <c r="J9" i="8"/>
  <c r="J38" i="8"/>
  <c r="J30" i="8"/>
  <c r="J37" i="8"/>
  <c r="J29" i="8"/>
  <c r="J32" i="8"/>
  <c r="J264" i="8"/>
  <c r="J240" i="8"/>
  <c r="J232" i="8"/>
  <c r="J224" i="8"/>
  <c r="J216" i="8"/>
  <c r="J208" i="8"/>
  <c r="J200" i="8"/>
  <c r="J192" i="8"/>
  <c r="J184" i="8"/>
  <c r="J176" i="8"/>
  <c r="J168" i="8"/>
  <c r="J16" i="8"/>
  <c r="J14" i="8"/>
  <c r="G269" i="8"/>
  <c r="J27" i="8"/>
  <c r="G93" i="8"/>
  <c r="J19" i="8"/>
  <c r="J11" i="8"/>
  <c r="G85" i="8"/>
  <c r="J270" i="8"/>
  <c r="J262" i="8"/>
  <c r="J238" i="8"/>
  <c r="J230" i="8"/>
  <c r="J222" i="8"/>
  <c r="J214" i="8"/>
  <c r="J206" i="8"/>
  <c r="J198" i="8"/>
  <c r="J190" i="8"/>
  <c r="J182" i="8"/>
  <c r="J174" i="8"/>
  <c r="J166" i="8"/>
  <c r="G157" i="8"/>
  <c r="G149" i="8"/>
  <c r="G125" i="8"/>
  <c r="G61" i="8"/>
  <c r="J23" i="8"/>
  <c r="J15" i="8"/>
  <c r="J268" i="8"/>
  <c r="J236" i="8"/>
  <c r="J228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G229" i="8"/>
  <c r="G213" i="8"/>
  <c r="G197" i="8"/>
  <c r="G181" i="8"/>
  <c r="G165" i="8"/>
  <c r="G101" i="8"/>
  <c r="J171" i="8"/>
  <c r="J163" i="8"/>
  <c r="J155" i="8"/>
  <c r="J147" i="8"/>
  <c r="J139" i="8"/>
  <c r="J131" i="8"/>
  <c r="J123" i="8"/>
  <c r="J115" i="8"/>
  <c r="J107" i="8"/>
  <c r="J99" i="8"/>
  <c r="J91" i="8"/>
  <c r="J83" i="8"/>
  <c r="G163" i="8"/>
  <c r="G141" i="8"/>
  <c r="G99" i="8"/>
  <c r="G77" i="8"/>
  <c r="J36" i="8"/>
  <c r="G139" i="8"/>
  <c r="G117" i="8"/>
  <c r="J26" i="8"/>
  <c r="G36" i="8"/>
  <c r="G237" i="8"/>
  <c r="G221" i="8"/>
  <c r="G205" i="8"/>
  <c r="G189" i="8"/>
  <c r="G173" i="8"/>
  <c r="G155" i="8"/>
  <c r="G91" i="8"/>
  <c r="G69" i="8"/>
  <c r="G45" i="8"/>
  <c r="J35" i="8"/>
  <c r="J18" i="8"/>
  <c r="J10" i="8"/>
  <c r="J263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55" i="8"/>
  <c r="J47" i="8"/>
  <c r="G171" i="8"/>
  <c r="G131" i="8"/>
  <c r="G109" i="8"/>
  <c r="J160" i="8"/>
  <c r="G160" i="8"/>
  <c r="G23" i="8"/>
  <c r="G15" i="8"/>
  <c r="G38" i="8"/>
  <c r="G30" i="8"/>
  <c r="G136" i="8"/>
  <c r="J136" i="8"/>
  <c r="J265" i="8"/>
  <c r="J241" i="8"/>
  <c r="J233" i="8"/>
  <c r="J225" i="8"/>
  <c r="J217" i="8"/>
  <c r="J201" i="8"/>
  <c r="J193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J57" i="8"/>
  <c r="J49" i="8"/>
  <c r="G14" i="8"/>
  <c r="G37" i="8"/>
  <c r="G29" i="8"/>
  <c r="G151" i="8"/>
  <c r="G140" i="8"/>
  <c r="G119" i="8"/>
  <c r="G108" i="8"/>
  <c r="G87" i="8"/>
  <c r="G76" i="8"/>
  <c r="G152" i="8"/>
  <c r="J152" i="8"/>
  <c r="G144" i="8"/>
  <c r="J144" i="8"/>
  <c r="G104" i="8"/>
  <c r="J104" i="8"/>
  <c r="G96" i="8"/>
  <c r="J96" i="8"/>
  <c r="G88" i="8"/>
  <c r="J88" i="8"/>
  <c r="G80" i="8"/>
  <c r="J80" i="8"/>
  <c r="G72" i="8"/>
  <c r="J72" i="8"/>
  <c r="J64" i="8"/>
  <c r="G64" i="8"/>
  <c r="J56" i="8"/>
  <c r="G56" i="8"/>
  <c r="G48" i="8"/>
  <c r="J48" i="8"/>
  <c r="G35" i="8"/>
  <c r="G27" i="8"/>
  <c r="G264" i="8"/>
  <c r="G240" i="8"/>
  <c r="G232" i="8"/>
  <c r="G224" i="8"/>
  <c r="G216" i="8"/>
  <c r="G208" i="8"/>
  <c r="G200" i="8"/>
  <c r="G192" i="8"/>
  <c r="G184" i="8"/>
  <c r="G176" i="8"/>
  <c r="G168" i="8"/>
  <c r="G159" i="8"/>
  <c r="G148" i="8"/>
  <c r="G127" i="8"/>
  <c r="G116" i="8"/>
  <c r="G95" i="8"/>
  <c r="G84" i="8"/>
  <c r="J112" i="8"/>
  <c r="G112" i="8"/>
  <c r="J158" i="8"/>
  <c r="G158" i="8"/>
  <c r="G150" i="8"/>
  <c r="J150" i="8"/>
  <c r="G142" i="8"/>
  <c r="J142" i="8"/>
  <c r="G134" i="8"/>
  <c r="J134" i="8"/>
  <c r="G126" i="8"/>
  <c r="J126" i="8"/>
  <c r="G118" i="8"/>
  <c r="J118" i="8"/>
  <c r="J110" i="8"/>
  <c r="G110" i="8"/>
  <c r="G102" i="8"/>
  <c r="J102" i="8"/>
  <c r="G94" i="8"/>
  <c r="J94" i="8"/>
  <c r="G86" i="8"/>
  <c r="J86" i="8"/>
  <c r="G78" i="8"/>
  <c r="J78" i="8"/>
  <c r="G70" i="8"/>
  <c r="J70" i="8"/>
  <c r="J54" i="8"/>
  <c r="G54" i="8"/>
  <c r="G46" i="8"/>
  <c r="J46" i="8"/>
  <c r="G19" i="8"/>
  <c r="G11" i="8"/>
  <c r="G34" i="8"/>
  <c r="G26" i="8"/>
  <c r="G18" i="8"/>
  <c r="G10" i="8"/>
  <c r="G41" i="8"/>
  <c r="G33" i="8"/>
  <c r="G270" i="8"/>
  <c r="G238" i="8"/>
  <c r="G230" i="8"/>
  <c r="G222" i="8"/>
  <c r="G214" i="8"/>
  <c r="G206" i="8"/>
  <c r="G198" i="8"/>
  <c r="G190" i="8"/>
  <c r="G182" i="8"/>
  <c r="G174" i="8"/>
  <c r="G166" i="8"/>
  <c r="G156" i="8"/>
  <c r="G135" i="8"/>
  <c r="G124" i="8"/>
  <c r="G103" i="8"/>
  <c r="G92" i="8"/>
  <c r="G71" i="8"/>
  <c r="G47" i="8"/>
  <c r="J60" i="8"/>
  <c r="G60" i="8"/>
  <c r="G52" i="8"/>
  <c r="J52" i="8"/>
  <c r="G17" i="8"/>
  <c r="G9" i="8"/>
  <c r="G32" i="8"/>
  <c r="J120" i="8"/>
  <c r="G120" i="8"/>
  <c r="J75" i="8"/>
  <c r="J67" i="8"/>
  <c r="J59" i="8"/>
  <c r="J51" i="8"/>
  <c r="G16" i="8"/>
  <c r="G8" i="8"/>
  <c r="G268" i="8"/>
  <c r="G236" i="8"/>
  <c r="G228" i="8"/>
  <c r="G220" i="8"/>
  <c r="G212" i="8"/>
  <c r="G204" i="8"/>
  <c r="G196" i="8"/>
  <c r="G188" i="8"/>
  <c r="G180" i="8"/>
  <c r="G172" i="8"/>
  <c r="G164" i="8"/>
  <c r="G143" i="8"/>
  <c r="G132" i="8"/>
  <c r="G111" i="8"/>
  <c r="G100" i="8"/>
  <c r="G79" i="8"/>
  <c r="G68" i="8"/>
  <c r="G57" i="8"/>
  <c r="J25" i="8"/>
  <c r="J267" i="8"/>
  <c r="J235" i="8"/>
  <c r="J227" i="8"/>
  <c r="J219" i="8"/>
  <c r="J211" i="8"/>
  <c r="J203" i="8"/>
  <c r="J195" i="8"/>
  <c r="J187" i="8"/>
  <c r="J179" i="8"/>
  <c r="J43" i="8"/>
  <c r="J24" i="8"/>
  <c r="J266" i="8"/>
  <c r="J242" i="8"/>
  <c r="J234" i="8"/>
  <c r="J226" i="8"/>
  <c r="J218" i="8"/>
  <c r="J210" i="8"/>
  <c r="J202" i="8"/>
  <c r="J194" i="8"/>
  <c r="J186" i="8"/>
  <c r="J178" i="8"/>
  <c r="J170" i="8"/>
  <c r="J162" i="8"/>
  <c r="J154" i="8"/>
  <c r="J146" i="8"/>
  <c r="J138" i="8"/>
  <c r="J130" i="8"/>
  <c r="J122" i="8"/>
  <c r="J114" i="8"/>
  <c r="J106" i="8"/>
  <c r="J98" i="8"/>
  <c r="J90" i="8"/>
  <c r="J82" i="8"/>
  <c r="J74" i="8"/>
  <c r="J66" i="8"/>
  <c r="J58" i="8"/>
  <c r="J50" i="8"/>
  <c r="J42" i="8"/>
  <c r="J209" i="8"/>
  <c r="J22" i="8"/>
  <c r="J128" i="8"/>
  <c r="J40" i="8"/>
  <c r="P251" i="83"/>
  <c r="P243" i="83"/>
  <c r="J21" i="8"/>
  <c r="J13" i="8"/>
  <c r="J39" i="8"/>
  <c r="J31" i="8"/>
  <c r="P250" i="83"/>
  <c r="J244" i="8"/>
  <c r="J20" i="8"/>
  <c r="J12" i="8"/>
  <c r="J62" i="8"/>
  <c r="J133" i="8"/>
  <c r="J53" i="8"/>
  <c r="J44" i="8"/>
  <c r="J28" i="8"/>
  <c r="J243" i="8"/>
  <c r="P250" i="8"/>
  <c r="P266" i="8"/>
  <c r="P253" i="82"/>
  <c r="P255" i="82"/>
  <c r="P252" i="81"/>
  <c r="G246" i="79"/>
  <c r="J246" i="79" s="1"/>
  <c r="G253" i="79"/>
  <c r="J253" i="79" s="1"/>
  <c r="G245" i="79"/>
  <c r="J245" i="79" s="1"/>
  <c r="G254" i="79"/>
  <c r="J254" i="79" s="1"/>
  <c r="P251" i="78"/>
  <c r="P252" i="8"/>
  <c r="P268" i="8"/>
  <c r="P260" i="8"/>
  <c r="M251" i="74"/>
  <c r="G250" i="80"/>
  <c r="J250" i="80" s="1"/>
  <c r="G250" i="81" s="1"/>
  <c r="J250" i="81" s="1"/>
  <c r="G250" i="91"/>
  <c r="J250" i="91" s="1"/>
  <c r="G250" i="98"/>
  <c r="J250" i="98" s="1"/>
  <c r="M240" i="74"/>
  <c r="M241" i="74"/>
  <c r="M242" i="74"/>
  <c r="M243" i="74"/>
  <c r="M244" i="74"/>
  <c r="M245" i="74"/>
  <c r="M246" i="74"/>
  <c r="M247" i="74"/>
  <c r="M248" i="74"/>
  <c r="M249" i="74"/>
  <c r="M250" i="74"/>
  <c r="M260" i="74"/>
  <c r="M261" i="74"/>
  <c r="M262" i="74"/>
  <c r="M263" i="74"/>
  <c r="M264" i="74"/>
  <c r="M268" i="74"/>
  <c r="J245" i="74"/>
  <c r="J262" i="74"/>
  <c r="G241" i="74"/>
  <c r="J241" i="74" s="1"/>
  <c r="G242" i="74"/>
  <c r="J242" i="74" s="1"/>
  <c r="G243" i="74"/>
  <c r="J243" i="74" s="1"/>
  <c r="G244" i="74"/>
  <c r="J244" i="74" s="1"/>
  <c r="G245" i="74"/>
  <c r="G260" i="74"/>
  <c r="J260" i="74" s="1"/>
  <c r="G261" i="74"/>
  <c r="J261" i="74" s="1"/>
  <c r="G262" i="74"/>
  <c r="G263" i="74"/>
  <c r="J263" i="74" s="1"/>
  <c r="G264" i="74"/>
  <c r="P94" i="106"/>
  <c r="P94" i="105"/>
  <c r="P94" i="104"/>
  <c r="P94" i="99"/>
  <c r="P94" i="96"/>
  <c r="M14" i="95"/>
  <c r="M15" i="95"/>
  <c r="M16" i="95"/>
  <c r="M17" i="95"/>
  <c r="M18" i="95"/>
  <c r="M19" i="95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M28" i="95"/>
  <c r="R104" i="78"/>
  <c r="R105" i="78"/>
  <c r="R106" i="78"/>
  <c r="R107" i="78"/>
  <c r="R108" i="78"/>
  <c r="R109" i="78"/>
  <c r="R110" i="78"/>
  <c r="R111" i="78"/>
  <c r="R104" i="79"/>
  <c r="R105" i="79"/>
  <c r="R106" i="79"/>
  <c r="R107" i="79"/>
  <c r="R108" i="79"/>
  <c r="R109" i="79"/>
  <c r="R110" i="79"/>
  <c r="R111" i="79"/>
  <c r="R104" i="80"/>
  <c r="R105" i="80"/>
  <c r="R106" i="80"/>
  <c r="R107" i="80"/>
  <c r="R108" i="80"/>
  <c r="R109" i="80"/>
  <c r="R110" i="80"/>
  <c r="R111" i="80"/>
  <c r="R104" i="81"/>
  <c r="R105" i="81"/>
  <c r="R106" i="81"/>
  <c r="R107" i="81"/>
  <c r="R108" i="81"/>
  <c r="R109" i="81"/>
  <c r="R110" i="81"/>
  <c r="R111" i="81"/>
  <c r="R104" i="82"/>
  <c r="R105" i="82"/>
  <c r="R106" i="82"/>
  <c r="R107" i="82"/>
  <c r="R108" i="82"/>
  <c r="R109" i="82"/>
  <c r="R110" i="82"/>
  <c r="R111" i="82"/>
  <c r="R104" i="83"/>
  <c r="R105" i="83"/>
  <c r="R106" i="83"/>
  <c r="R107" i="83"/>
  <c r="R108" i="83"/>
  <c r="R109" i="83"/>
  <c r="R110" i="83"/>
  <c r="R111" i="83"/>
  <c r="R104" i="84"/>
  <c r="R105" i="84"/>
  <c r="R106" i="84"/>
  <c r="R107" i="84"/>
  <c r="R108" i="84"/>
  <c r="R109" i="84"/>
  <c r="R110" i="84"/>
  <c r="R111" i="84"/>
  <c r="R104" i="85"/>
  <c r="R105" i="85"/>
  <c r="R106" i="85"/>
  <c r="R107" i="85"/>
  <c r="R108" i="85"/>
  <c r="R109" i="85"/>
  <c r="R110" i="85"/>
  <c r="R111" i="85"/>
  <c r="R104" i="86"/>
  <c r="R105" i="86"/>
  <c r="R106" i="86"/>
  <c r="R107" i="86"/>
  <c r="R108" i="86"/>
  <c r="R109" i="86"/>
  <c r="R110" i="86"/>
  <c r="R111" i="86"/>
  <c r="R104" i="87"/>
  <c r="R105" i="87"/>
  <c r="R106" i="87"/>
  <c r="R107" i="87"/>
  <c r="R108" i="87"/>
  <c r="R109" i="87"/>
  <c r="R110" i="87"/>
  <c r="R111" i="87"/>
  <c r="R104" i="88"/>
  <c r="R105" i="88"/>
  <c r="R106" i="88"/>
  <c r="R107" i="88"/>
  <c r="R108" i="88"/>
  <c r="R109" i="88"/>
  <c r="R110" i="88"/>
  <c r="R111" i="88"/>
  <c r="R104" i="89"/>
  <c r="R105" i="89"/>
  <c r="R106" i="89"/>
  <c r="R107" i="89"/>
  <c r="R108" i="89"/>
  <c r="R109" i="89"/>
  <c r="R110" i="89"/>
  <c r="R111" i="89"/>
  <c r="R104" i="90"/>
  <c r="R105" i="90"/>
  <c r="R106" i="90"/>
  <c r="R107" i="90"/>
  <c r="R108" i="90"/>
  <c r="R109" i="90"/>
  <c r="R110" i="90"/>
  <c r="R111" i="90"/>
  <c r="R104" i="91"/>
  <c r="R105" i="91"/>
  <c r="R106" i="91"/>
  <c r="R107" i="91"/>
  <c r="R108" i="91"/>
  <c r="R109" i="91"/>
  <c r="R110" i="91"/>
  <c r="R111" i="91"/>
  <c r="R104" i="92"/>
  <c r="R105" i="92"/>
  <c r="R106" i="92"/>
  <c r="R107" i="92"/>
  <c r="R108" i="92"/>
  <c r="R109" i="92"/>
  <c r="R110" i="92"/>
  <c r="R111" i="92"/>
  <c r="R104" i="93"/>
  <c r="R105" i="93"/>
  <c r="R106" i="93"/>
  <c r="R107" i="93"/>
  <c r="R108" i="93"/>
  <c r="R109" i="93"/>
  <c r="R110" i="93"/>
  <c r="R111" i="93"/>
  <c r="R104" i="94"/>
  <c r="R105" i="94"/>
  <c r="R106" i="94"/>
  <c r="R107" i="94"/>
  <c r="R108" i="94"/>
  <c r="R109" i="94"/>
  <c r="R110" i="94"/>
  <c r="R111" i="94"/>
  <c r="R104" i="95"/>
  <c r="R105" i="95"/>
  <c r="R106" i="95"/>
  <c r="R107" i="95"/>
  <c r="R108" i="95"/>
  <c r="R109" i="95"/>
  <c r="R110" i="95"/>
  <c r="R111" i="95"/>
  <c r="R104" i="96"/>
  <c r="R105" i="96"/>
  <c r="R106" i="96"/>
  <c r="R107" i="96"/>
  <c r="R108" i="96"/>
  <c r="R109" i="96"/>
  <c r="R110" i="96"/>
  <c r="R111" i="96"/>
  <c r="R104" i="97"/>
  <c r="R105" i="97"/>
  <c r="R106" i="97"/>
  <c r="R107" i="97"/>
  <c r="R108" i="97"/>
  <c r="R109" i="97"/>
  <c r="R110" i="97"/>
  <c r="R111" i="97"/>
  <c r="R104" i="98"/>
  <c r="R105" i="98"/>
  <c r="R106" i="98"/>
  <c r="R107" i="98"/>
  <c r="R108" i="98"/>
  <c r="R109" i="98"/>
  <c r="R110" i="98"/>
  <c r="R111" i="98"/>
  <c r="R104" i="99"/>
  <c r="R105" i="99"/>
  <c r="R106" i="99"/>
  <c r="R107" i="99"/>
  <c r="R108" i="99"/>
  <c r="R109" i="99"/>
  <c r="R110" i="99"/>
  <c r="R111" i="99"/>
  <c r="R104" i="100"/>
  <c r="R105" i="100"/>
  <c r="R106" i="100"/>
  <c r="R107" i="100"/>
  <c r="R108" i="100"/>
  <c r="R109" i="100"/>
  <c r="R110" i="100"/>
  <c r="R111" i="100"/>
  <c r="R104" i="101"/>
  <c r="R105" i="101"/>
  <c r="R106" i="101"/>
  <c r="R107" i="101"/>
  <c r="R108" i="101"/>
  <c r="R109" i="101"/>
  <c r="R110" i="101"/>
  <c r="R111" i="101"/>
  <c r="R104" i="102"/>
  <c r="R105" i="102"/>
  <c r="R106" i="102"/>
  <c r="R107" i="102"/>
  <c r="R108" i="102"/>
  <c r="R109" i="102"/>
  <c r="R110" i="102"/>
  <c r="R111" i="102"/>
  <c r="R104" i="103"/>
  <c r="R105" i="103"/>
  <c r="R106" i="103"/>
  <c r="R107" i="103"/>
  <c r="R108" i="103"/>
  <c r="R109" i="103"/>
  <c r="R110" i="103"/>
  <c r="R111" i="103"/>
  <c r="R104" i="104"/>
  <c r="R105" i="104"/>
  <c r="R106" i="104"/>
  <c r="R107" i="104"/>
  <c r="R108" i="104"/>
  <c r="R109" i="104"/>
  <c r="R110" i="104"/>
  <c r="R111" i="104"/>
  <c r="R104" i="105"/>
  <c r="R105" i="105"/>
  <c r="R106" i="105"/>
  <c r="R107" i="105"/>
  <c r="R108" i="105"/>
  <c r="R109" i="105"/>
  <c r="R110" i="105"/>
  <c r="R111" i="105"/>
  <c r="R104" i="106"/>
  <c r="R105" i="106"/>
  <c r="R106" i="106"/>
  <c r="R107" i="106"/>
  <c r="R108" i="106"/>
  <c r="R109" i="106"/>
  <c r="R110" i="106"/>
  <c r="R111" i="106"/>
  <c r="R104" i="107"/>
  <c r="R105" i="107"/>
  <c r="R106" i="107"/>
  <c r="R107" i="107"/>
  <c r="R108" i="107"/>
  <c r="R109" i="107"/>
  <c r="R110" i="107"/>
  <c r="R111" i="107"/>
  <c r="R104" i="77"/>
  <c r="R105" i="77"/>
  <c r="R106" i="77"/>
  <c r="R107" i="77"/>
  <c r="R108" i="77"/>
  <c r="R109" i="77"/>
  <c r="R110" i="77"/>
  <c r="R111" i="77"/>
  <c r="P94" i="78"/>
  <c r="P94" i="79"/>
  <c r="P94" i="80"/>
  <c r="P94" i="81"/>
  <c r="P94" i="82"/>
  <c r="P94" i="83"/>
  <c r="P94" i="84"/>
  <c r="P94" i="85"/>
  <c r="P94" i="86"/>
  <c r="P94" i="87"/>
  <c r="P94" i="88"/>
  <c r="P94" i="89"/>
  <c r="P94" i="90"/>
  <c r="P94" i="91"/>
  <c r="P94" i="92"/>
  <c r="P94" i="93"/>
  <c r="P94" i="94"/>
  <c r="P94" i="95"/>
  <c r="P94" i="97"/>
  <c r="P94" i="98"/>
  <c r="P94" i="100"/>
  <c r="P94" i="101"/>
  <c r="P94" i="102"/>
  <c r="P94" i="107"/>
  <c r="P94" i="77"/>
  <c r="G244" i="79"/>
  <c r="J244" i="79" s="1"/>
  <c r="G244" i="80" s="1"/>
  <c r="J244" i="80" s="1"/>
  <c r="G244" i="81" s="1"/>
  <c r="J244" i="81" s="1"/>
  <c r="G243" i="79"/>
  <c r="J243" i="79" s="1"/>
  <c r="G243" i="80" s="1"/>
  <c r="J243" i="80" s="1"/>
  <c r="G243" i="81" s="1"/>
  <c r="J243" i="81" s="1"/>
  <c r="G249" i="80"/>
  <c r="J249" i="80" s="1"/>
  <c r="G249" i="81" s="1"/>
  <c r="J249" i="81" s="1"/>
  <c r="G248" i="80"/>
  <c r="J248" i="80" s="1"/>
  <c r="G248" i="81" s="1"/>
  <c r="J248" i="81" s="1"/>
  <c r="G247" i="80"/>
  <c r="J247" i="80" s="1"/>
  <c r="G247" i="81" s="1"/>
  <c r="J247" i="81" s="1"/>
  <c r="G246" i="80"/>
  <c r="J246" i="80" s="1"/>
  <c r="G246" i="81" s="1"/>
  <c r="J246" i="81" s="1"/>
  <c r="G245" i="80"/>
  <c r="J245" i="80" s="1"/>
  <c r="G245" i="81" s="1"/>
  <c r="J245" i="81" s="1"/>
  <c r="G245" i="82"/>
  <c r="J245" i="82" s="1"/>
  <c r="G244" i="82"/>
  <c r="J244" i="82" s="1"/>
  <c r="G243" i="82"/>
  <c r="J243" i="82" s="1"/>
  <c r="J244" i="84"/>
  <c r="J243" i="84"/>
  <c r="G245" i="86"/>
  <c r="J245" i="86" s="1"/>
  <c r="G245" i="87" s="1"/>
  <c r="J245" i="87" s="1"/>
  <c r="G244" i="86"/>
  <c r="J244" i="86" s="1"/>
  <c r="G244" i="87" s="1"/>
  <c r="J244" i="87" s="1"/>
  <c r="G243" i="86"/>
  <c r="J243" i="86" s="1"/>
  <c r="G243" i="87" s="1"/>
  <c r="J243" i="87" s="1"/>
  <c r="G245" i="88"/>
  <c r="J245" i="88" s="1"/>
  <c r="G244" i="88"/>
  <c r="J244" i="88" s="1"/>
  <c r="G243" i="88"/>
  <c r="J243" i="88" s="1"/>
  <c r="G244" i="89"/>
  <c r="J244" i="89" s="1"/>
  <c r="G243" i="89"/>
  <c r="J243" i="89" s="1"/>
  <c r="G245" i="90"/>
  <c r="J245" i="90" s="1"/>
  <c r="G257" i="90"/>
  <c r="G243" i="90"/>
  <c r="J243" i="90" s="1"/>
  <c r="G249" i="91"/>
  <c r="J249" i="91" s="1"/>
  <c r="G248" i="91"/>
  <c r="J248" i="91" s="1"/>
  <c r="G247" i="91"/>
  <c r="J247" i="91" s="1"/>
  <c r="G246" i="91"/>
  <c r="J246" i="91" s="1"/>
  <c r="G245" i="91"/>
  <c r="J245" i="91" s="1"/>
  <c r="G244" i="91"/>
  <c r="J244" i="91" s="1"/>
  <c r="G243" i="91"/>
  <c r="J243" i="91" s="1"/>
  <c r="G245" i="92"/>
  <c r="J245" i="92" s="1"/>
  <c r="G244" i="92"/>
  <c r="J244" i="92" s="1"/>
  <c r="G243" i="92"/>
  <c r="J243" i="92" s="1"/>
  <c r="G246" i="93"/>
  <c r="J246" i="93" s="1"/>
  <c r="G245" i="93"/>
  <c r="J245" i="93" s="1"/>
  <c r="G244" i="93"/>
  <c r="J244" i="93" s="1"/>
  <c r="G243" i="93"/>
  <c r="J243" i="93" s="1"/>
  <c r="G246" i="94"/>
  <c r="J246" i="94" s="1"/>
  <c r="G245" i="94"/>
  <c r="J245" i="94" s="1"/>
  <c r="G244" i="94"/>
  <c r="J244" i="94" s="1"/>
  <c r="G243" i="94"/>
  <c r="J243" i="94" s="1"/>
  <c r="G245" i="95"/>
  <c r="J245" i="95" s="1"/>
  <c r="G244" i="95"/>
  <c r="J244" i="95" s="1"/>
  <c r="G243" i="95"/>
  <c r="J243" i="95" s="1"/>
  <c r="G245" i="96"/>
  <c r="J245" i="96" s="1"/>
  <c r="G244" i="96"/>
  <c r="J244" i="96" s="1"/>
  <c r="G243" i="96"/>
  <c r="J243" i="96" s="1"/>
  <c r="G245" i="97"/>
  <c r="J245" i="97" s="1"/>
  <c r="G244" i="97"/>
  <c r="J244" i="97" s="1"/>
  <c r="G243" i="97"/>
  <c r="J243" i="97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4" i="99"/>
  <c r="J244" i="99" s="1"/>
  <c r="G243" i="99"/>
  <c r="J243" i="99" s="1"/>
  <c r="G246" i="100"/>
  <c r="J246" i="100" s="1"/>
  <c r="G245" i="100"/>
  <c r="J245" i="100" s="1"/>
  <c r="G244" i="100"/>
  <c r="J244" i="100" s="1"/>
  <c r="G243" i="100"/>
  <c r="J243" i="100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7" i="102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G246" i="102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G245" i="102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G244" i="102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G243" i="102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G246" i="106"/>
  <c r="J246" i="106" s="1"/>
  <c r="G245" i="106"/>
  <c r="J245" i="106" s="1"/>
  <c r="G244" i="106"/>
  <c r="J244" i="106" s="1"/>
  <c r="G243" i="106"/>
  <c r="J243" i="106" s="1"/>
  <c r="J245" i="107"/>
  <c r="G244" i="107"/>
  <c r="J244" i="107" s="1"/>
  <c r="G243" i="107"/>
  <c r="J243" i="107" s="1"/>
  <c r="M94" i="103" l="1"/>
  <c r="F271" i="8"/>
  <c r="G271" i="8" s="1"/>
  <c r="F272" i="8"/>
  <c r="I272" i="8"/>
  <c r="K272" i="8"/>
  <c r="P272" i="8" s="1"/>
  <c r="R269" i="74"/>
  <c r="M269" i="74"/>
  <c r="P269" i="74" s="1"/>
  <c r="G269" i="74"/>
  <c r="J269" i="74" s="1"/>
  <c r="E271" i="77" s="1"/>
  <c r="G271" i="77" s="1"/>
  <c r="J271" i="77" s="1"/>
  <c r="R271" i="77"/>
  <c r="M271" i="77"/>
  <c r="R271" i="78"/>
  <c r="M271" i="78"/>
  <c r="P271" i="78" s="1"/>
  <c r="G271" i="78"/>
  <c r="J271" i="78" s="1"/>
  <c r="R271" i="79"/>
  <c r="M271" i="79"/>
  <c r="P271" i="79" s="1"/>
  <c r="G271" i="79"/>
  <c r="J271" i="79" s="1"/>
  <c r="R271" i="80"/>
  <c r="M271" i="80"/>
  <c r="P271" i="80" s="1"/>
  <c r="G271" i="80"/>
  <c r="J271" i="80" s="1"/>
  <c r="R273" i="81"/>
  <c r="M273" i="81"/>
  <c r="P273" i="81" s="1"/>
  <c r="G273" i="81"/>
  <c r="J273" i="81" s="1"/>
  <c r="R270" i="83"/>
  <c r="M270" i="83"/>
  <c r="P270" i="83" s="1"/>
  <c r="G270" i="83"/>
  <c r="J270" i="83" s="1"/>
  <c r="R271" i="84"/>
  <c r="M271" i="84"/>
  <c r="P271" i="84" s="1"/>
  <c r="G271" i="84"/>
  <c r="J271" i="84" s="1"/>
  <c r="R271" i="85"/>
  <c r="M271" i="85"/>
  <c r="P271" i="85" s="1"/>
  <c r="G271" i="85"/>
  <c r="J271" i="85" s="1"/>
  <c r="R272" i="87"/>
  <c r="M272" i="87"/>
  <c r="P272" i="87" s="1"/>
  <c r="G272" i="87"/>
  <c r="J272" i="87" s="1"/>
  <c r="R272" i="88"/>
  <c r="M272" i="88"/>
  <c r="P272" i="88" s="1"/>
  <c r="G272" i="88"/>
  <c r="J272" i="88" s="1"/>
  <c r="R272" i="89"/>
  <c r="M272" i="89"/>
  <c r="P272" i="89" s="1"/>
  <c r="G272" i="89"/>
  <c r="J272" i="89" s="1"/>
  <c r="R272" i="91"/>
  <c r="M272" i="91"/>
  <c r="P272" i="91" s="1"/>
  <c r="G272" i="91"/>
  <c r="J272" i="91" s="1"/>
  <c r="R271" i="92"/>
  <c r="M271" i="92"/>
  <c r="P271" i="92" s="1"/>
  <c r="G271" i="92"/>
  <c r="J271" i="92" s="1"/>
  <c r="R269" i="93"/>
  <c r="M269" i="93"/>
  <c r="P269" i="93" s="1"/>
  <c r="G269" i="93"/>
  <c r="J269" i="93" s="1"/>
  <c r="R271" i="94"/>
  <c r="M271" i="94"/>
  <c r="P271" i="94" s="1"/>
  <c r="G271" i="94"/>
  <c r="J271" i="94" s="1"/>
  <c r="R271" i="95"/>
  <c r="M271" i="95"/>
  <c r="P271" i="95" s="1"/>
  <c r="G271" i="95"/>
  <c r="J271" i="95" s="1"/>
  <c r="R271" i="98"/>
  <c r="M271" i="98"/>
  <c r="P271" i="98" s="1"/>
  <c r="G271" i="98"/>
  <c r="J271" i="98" s="1"/>
  <c r="R271" i="101"/>
  <c r="M271" i="101"/>
  <c r="P271" i="101" s="1"/>
  <c r="G271" i="101"/>
  <c r="J271" i="101" s="1"/>
  <c r="R271" i="102"/>
  <c r="M271" i="102"/>
  <c r="P271" i="102" s="1"/>
  <c r="G271" i="102"/>
  <c r="J271" i="102" s="1"/>
  <c r="R271" i="103"/>
  <c r="M271" i="103"/>
  <c r="P271" i="103" s="1"/>
  <c r="G271" i="103"/>
  <c r="J271" i="103" s="1"/>
  <c r="R271" i="105"/>
  <c r="M271" i="105"/>
  <c r="P271" i="105" s="1"/>
  <c r="G271" i="105"/>
  <c r="J271" i="105" s="1"/>
  <c r="R272" i="106"/>
  <c r="M272" i="106"/>
  <c r="P272" i="106" s="1"/>
  <c r="G272" i="106"/>
  <c r="J272" i="106" s="1"/>
  <c r="R272" i="82"/>
  <c r="M272" i="82"/>
  <c r="P272" i="82" s="1"/>
  <c r="G272" i="82"/>
  <c r="J272" i="82" s="1"/>
  <c r="R88" i="74"/>
  <c r="M88" i="74"/>
  <c r="P88" i="74" s="1"/>
  <c r="G88" i="74"/>
  <c r="J88" i="74" s="1"/>
  <c r="G88" i="77" s="1"/>
  <c r="J88" i="77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62" i="74"/>
  <c r="P262" i="74"/>
  <c r="E262" i="77"/>
  <c r="G262" i="77" s="1"/>
  <c r="J262" i="77" s="1"/>
  <c r="R261" i="74"/>
  <c r="P261" i="74"/>
  <c r="E261" i="77"/>
  <c r="G261" i="77" s="1"/>
  <c r="J261" i="77" s="1"/>
  <c r="R260" i="74"/>
  <c r="P260" i="74"/>
  <c r="E260" i="77"/>
  <c r="G260" i="77" s="1"/>
  <c r="J260" i="77" s="1"/>
  <c r="R250" i="74"/>
  <c r="R249" i="74"/>
  <c r="R262" i="77"/>
  <c r="M262" i="77"/>
  <c r="R261" i="77"/>
  <c r="M261" i="77"/>
  <c r="R260" i="77"/>
  <c r="M260" i="77"/>
  <c r="R250" i="77"/>
  <c r="M250" i="77"/>
  <c r="R249" i="77"/>
  <c r="M249" i="77"/>
  <c r="R262" i="78"/>
  <c r="M262" i="78"/>
  <c r="P262" i="78" s="1"/>
  <c r="R261" i="78"/>
  <c r="M261" i="78"/>
  <c r="P261" i="78" s="1"/>
  <c r="M260" i="78"/>
  <c r="P260" i="78" s="1"/>
  <c r="R267" i="79"/>
  <c r="M267" i="79"/>
  <c r="R266" i="79"/>
  <c r="M266" i="79"/>
  <c r="R260" i="79"/>
  <c r="M260" i="79"/>
  <c r="P260" i="79" s="1"/>
  <c r="M250" i="79"/>
  <c r="P250" i="79" s="1"/>
  <c r="M249" i="79"/>
  <c r="P249" i="79" s="1"/>
  <c r="R267" i="80"/>
  <c r="M267" i="80"/>
  <c r="P267" i="80" s="1"/>
  <c r="R266" i="80"/>
  <c r="M266" i="80"/>
  <c r="P266" i="80" s="1"/>
  <c r="R265" i="80"/>
  <c r="M265" i="80"/>
  <c r="R269" i="81"/>
  <c r="M269" i="81"/>
  <c r="P269" i="81" s="1"/>
  <c r="R268" i="81"/>
  <c r="M268" i="81"/>
  <c r="P268" i="81" s="1"/>
  <c r="R267" i="81"/>
  <c r="M267" i="81"/>
  <c r="P267" i="81" s="1"/>
  <c r="R268" i="82"/>
  <c r="M268" i="82"/>
  <c r="P268" i="82" s="1"/>
  <c r="R267" i="82"/>
  <c r="M267" i="82"/>
  <c r="P267" i="82" s="1"/>
  <c r="R266" i="82"/>
  <c r="M266" i="82"/>
  <c r="P266" i="82" s="1"/>
  <c r="R262" i="83"/>
  <c r="M262" i="83"/>
  <c r="R261" i="83"/>
  <c r="M261" i="83"/>
  <c r="R260" i="83"/>
  <c r="M260" i="83"/>
  <c r="R267" i="84"/>
  <c r="M267" i="84"/>
  <c r="R266" i="84"/>
  <c r="M266" i="84"/>
  <c r="R260" i="84"/>
  <c r="M260" i="84"/>
  <c r="P260" i="84" s="1"/>
  <c r="R267" i="85"/>
  <c r="M267" i="85"/>
  <c r="P267" i="85" s="1"/>
  <c r="R266" i="85"/>
  <c r="M266" i="85"/>
  <c r="P266" i="85" s="1"/>
  <c r="R260" i="85"/>
  <c r="M260" i="85"/>
  <c r="P260" i="85" s="1"/>
  <c r="R269" i="86"/>
  <c r="M269" i="86"/>
  <c r="P269" i="86" s="1"/>
  <c r="R268" i="86"/>
  <c r="M268" i="86"/>
  <c r="P268" i="86" s="1"/>
  <c r="R267" i="86"/>
  <c r="M267" i="86"/>
  <c r="P267" i="86" s="1"/>
  <c r="R250" i="86"/>
  <c r="R249" i="86"/>
  <c r="R268" i="87"/>
  <c r="M268" i="87"/>
  <c r="P268" i="87" s="1"/>
  <c r="R267" i="87"/>
  <c r="M267" i="87"/>
  <c r="P267" i="87" s="1"/>
  <c r="R266" i="87"/>
  <c r="M266" i="87"/>
  <c r="P266" i="87" s="1"/>
  <c r="R250" i="87"/>
  <c r="R249" i="87"/>
  <c r="R268" i="88"/>
  <c r="M268" i="88"/>
  <c r="P268" i="88" s="1"/>
  <c r="R267" i="88"/>
  <c r="M267" i="88"/>
  <c r="P267" i="88" s="1"/>
  <c r="R266" i="88"/>
  <c r="M266" i="88"/>
  <c r="P266" i="88" s="1"/>
  <c r="R268" i="89"/>
  <c r="M268" i="89"/>
  <c r="P268" i="89" s="1"/>
  <c r="R267" i="89"/>
  <c r="M267" i="89"/>
  <c r="P267" i="89" s="1"/>
  <c r="R266" i="89"/>
  <c r="M266" i="89"/>
  <c r="P266" i="89" s="1"/>
  <c r="R250" i="89"/>
  <c r="R249" i="89"/>
  <c r="R269" i="90"/>
  <c r="M269" i="90"/>
  <c r="P269" i="90" s="1"/>
  <c r="R268" i="90"/>
  <c r="M268" i="90"/>
  <c r="P268" i="90" s="1"/>
  <c r="R267" i="90"/>
  <c r="M267" i="90"/>
  <c r="P267" i="90" s="1"/>
  <c r="R250" i="90"/>
  <c r="R249" i="90"/>
  <c r="R268" i="91"/>
  <c r="M268" i="91"/>
  <c r="P268" i="91" s="1"/>
  <c r="R267" i="91"/>
  <c r="M267" i="91"/>
  <c r="P267" i="91" s="1"/>
  <c r="R266" i="91"/>
  <c r="M266" i="91"/>
  <c r="P266" i="91" s="1"/>
  <c r="R250" i="91"/>
  <c r="M250" i="91"/>
  <c r="P250" i="91" s="1"/>
  <c r="R249" i="91"/>
  <c r="M249" i="91"/>
  <c r="P249" i="91" s="1"/>
  <c r="R267" i="92"/>
  <c r="M267" i="92"/>
  <c r="P267" i="92" s="1"/>
  <c r="R266" i="92"/>
  <c r="M266" i="92"/>
  <c r="P266" i="92" s="1"/>
  <c r="R265" i="92"/>
  <c r="M265" i="92"/>
  <c r="R250" i="92"/>
  <c r="R249" i="92"/>
  <c r="R261" i="93"/>
  <c r="M261" i="93"/>
  <c r="P261" i="93" s="1"/>
  <c r="R260" i="93"/>
  <c r="M260" i="93"/>
  <c r="P260" i="93" s="1"/>
  <c r="R259" i="93"/>
  <c r="M259" i="93"/>
  <c r="R250" i="93"/>
  <c r="R249" i="93"/>
  <c r="R267" i="94"/>
  <c r="M267" i="94"/>
  <c r="P267" i="94" s="1"/>
  <c r="R266" i="94"/>
  <c r="M266" i="94"/>
  <c r="P266" i="94" s="1"/>
  <c r="R265" i="94"/>
  <c r="M265" i="94"/>
  <c r="P265" i="94" s="1"/>
  <c r="R250" i="94"/>
  <c r="R249" i="94"/>
  <c r="R267" i="95"/>
  <c r="M267" i="95"/>
  <c r="P267" i="95" s="1"/>
  <c r="R266" i="95"/>
  <c r="M266" i="95"/>
  <c r="P266" i="95" s="1"/>
  <c r="R265" i="95"/>
  <c r="M265" i="95"/>
  <c r="P265" i="95" s="1"/>
  <c r="R250" i="95"/>
  <c r="R249" i="95"/>
  <c r="R269" i="96"/>
  <c r="M269" i="96"/>
  <c r="P269" i="96" s="1"/>
  <c r="R268" i="96"/>
  <c r="M268" i="96"/>
  <c r="P268" i="96" s="1"/>
  <c r="R267" i="96"/>
  <c r="M267" i="96"/>
  <c r="P267" i="96" s="1"/>
  <c r="R250" i="96"/>
  <c r="R249" i="96"/>
  <c r="R269" i="97"/>
  <c r="M269" i="97"/>
  <c r="P269" i="97" s="1"/>
  <c r="R268" i="97"/>
  <c r="M268" i="97"/>
  <c r="P268" i="97" s="1"/>
  <c r="R267" i="97"/>
  <c r="M267" i="97"/>
  <c r="P267" i="97" s="1"/>
  <c r="R267" i="98"/>
  <c r="M267" i="98"/>
  <c r="P267" i="98" s="1"/>
  <c r="R266" i="98"/>
  <c r="M266" i="98"/>
  <c r="P266" i="98" s="1"/>
  <c r="R265" i="98"/>
  <c r="M265" i="98"/>
  <c r="P265" i="98" s="1"/>
  <c r="R250" i="98"/>
  <c r="R249" i="98"/>
  <c r="R269" i="99"/>
  <c r="M269" i="99"/>
  <c r="P269" i="99" s="1"/>
  <c r="R268" i="99"/>
  <c r="M268" i="99"/>
  <c r="P268" i="99" s="1"/>
  <c r="R267" i="99"/>
  <c r="M267" i="99"/>
  <c r="P267" i="99" s="1"/>
  <c r="R250" i="99"/>
  <c r="R249" i="99"/>
  <c r="R269" i="100"/>
  <c r="M269" i="100"/>
  <c r="P269" i="100" s="1"/>
  <c r="R268" i="100"/>
  <c r="M268" i="100"/>
  <c r="P268" i="100" s="1"/>
  <c r="R267" i="100"/>
  <c r="M267" i="100"/>
  <c r="P267" i="100" s="1"/>
  <c r="R250" i="100"/>
  <c r="R249" i="100"/>
  <c r="R267" i="101"/>
  <c r="M267" i="101"/>
  <c r="P267" i="101" s="1"/>
  <c r="R266" i="101"/>
  <c r="M266" i="101"/>
  <c r="P266" i="101" s="1"/>
  <c r="G266" i="101"/>
  <c r="J266" i="101" s="1"/>
  <c r="R265" i="101"/>
  <c r="M265" i="101"/>
  <c r="P265" i="101" s="1"/>
  <c r="R250" i="101"/>
  <c r="R249" i="101"/>
  <c r="R267" i="102"/>
  <c r="M267" i="102"/>
  <c r="P267" i="102" s="1"/>
  <c r="R266" i="102"/>
  <c r="M266" i="102"/>
  <c r="P266" i="102" s="1"/>
  <c r="R265" i="102"/>
  <c r="M265" i="102"/>
  <c r="P265" i="102" s="1"/>
  <c r="R250" i="102"/>
  <c r="R249" i="102"/>
  <c r="P249" i="102"/>
  <c r="R267" i="103"/>
  <c r="M267" i="103"/>
  <c r="P267" i="103" s="1"/>
  <c r="R266" i="103"/>
  <c r="M266" i="103"/>
  <c r="P266" i="103" s="1"/>
  <c r="R265" i="103"/>
  <c r="M265" i="103"/>
  <c r="P265" i="103" s="1"/>
  <c r="R250" i="103"/>
  <c r="R249" i="103"/>
  <c r="R269" i="104"/>
  <c r="M269" i="104"/>
  <c r="P269" i="104" s="1"/>
  <c r="R268" i="104"/>
  <c r="M268" i="104"/>
  <c r="P268" i="104" s="1"/>
  <c r="R267" i="104"/>
  <c r="M267" i="104"/>
  <c r="P267" i="104" s="1"/>
  <c r="R250" i="104"/>
  <c r="R249" i="104"/>
  <c r="R267" i="105"/>
  <c r="M267" i="105"/>
  <c r="P267" i="105" s="1"/>
  <c r="R266" i="105"/>
  <c r="M266" i="105"/>
  <c r="P266" i="105" s="1"/>
  <c r="R265" i="105"/>
  <c r="M265" i="105"/>
  <c r="P265" i="105" s="1"/>
  <c r="R250" i="105"/>
  <c r="R249" i="105"/>
  <c r="R268" i="106"/>
  <c r="M268" i="106"/>
  <c r="P268" i="106" s="1"/>
  <c r="R267" i="106"/>
  <c r="M267" i="106"/>
  <c r="P267" i="106" s="1"/>
  <c r="R266" i="106"/>
  <c r="M266" i="106"/>
  <c r="P266" i="106" s="1"/>
  <c r="R250" i="106"/>
  <c r="R249" i="106"/>
  <c r="R270" i="107"/>
  <c r="M270" i="107"/>
  <c r="P270" i="107" s="1"/>
  <c r="R269" i="107"/>
  <c r="M269" i="107"/>
  <c r="P269" i="107" s="1"/>
  <c r="R268" i="107"/>
  <c r="M268" i="107"/>
  <c r="P268" i="107" s="1"/>
  <c r="R250" i="107"/>
  <c r="P250" i="107"/>
  <c r="R249" i="107"/>
  <c r="P249" i="107"/>
  <c r="R246" i="74"/>
  <c r="E272" i="8"/>
  <c r="R245" i="74"/>
  <c r="P245" i="74"/>
  <c r="E271" i="8"/>
  <c r="R244" i="74"/>
  <c r="P244" i="74"/>
  <c r="R243" i="74"/>
  <c r="P243" i="74"/>
  <c r="R242" i="74"/>
  <c r="P242" i="74"/>
  <c r="R246" i="77"/>
  <c r="M246" i="77"/>
  <c r="R245" i="77"/>
  <c r="M245" i="77"/>
  <c r="R244" i="77"/>
  <c r="M244" i="77"/>
  <c r="R243" i="77"/>
  <c r="M243" i="77"/>
  <c r="R242" i="77"/>
  <c r="M242" i="77"/>
  <c r="R246" i="78"/>
  <c r="R245" i="78"/>
  <c r="P245" i="78"/>
  <c r="R244" i="78"/>
  <c r="P244" i="78"/>
  <c r="R243" i="78"/>
  <c r="P243" i="78"/>
  <c r="R242" i="78"/>
  <c r="P242" i="78"/>
  <c r="M246" i="79"/>
  <c r="P246" i="79" s="1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5" i="80"/>
  <c r="R244" i="80"/>
  <c r="P244" i="80"/>
  <c r="R243" i="80"/>
  <c r="M243" i="80"/>
  <c r="P243" i="80" s="1"/>
  <c r="R242" i="80"/>
  <c r="M242" i="80"/>
  <c r="P242" i="80" s="1"/>
  <c r="R246" i="81"/>
  <c r="P246" i="81"/>
  <c r="R245" i="81"/>
  <c r="P245" i="8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3" i="83"/>
  <c r="R242" i="83"/>
  <c r="M242" i="83"/>
  <c r="R244" i="84"/>
  <c r="R243" i="84"/>
  <c r="M243" i="84"/>
  <c r="R242" i="84"/>
  <c r="M242" i="84"/>
  <c r="P242" i="84" s="1"/>
  <c r="R242" i="85"/>
  <c r="M242" i="85"/>
  <c r="P242" i="85" s="1"/>
  <c r="R246" i="86"/>
  <c r="P246" i="86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P246" i="88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P246" i="89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R245" i="90"/>
  <c r="P245" i="90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P246" i="92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P246" i="96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P246" i="99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R245" i="100"/>
  <c r="M245" i="100"/>
  <c r="R244" i="100"/>
  <c r="M244" i="100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R245" i="102"/>
  <c r="M245" i="102"/>
  <c r="R244" i="102"/>
  <c r="M244" i="102"/>
  <c r="R243" i="102"/>
  <c r="M243" i="102"/>
  <c r="P243" i="102" s="1"/>
  <c r="R242" i="102"/>
  <c r="M242" i="102"/>
  <c r="P242" i="102" s="1"/>
  <c r="R246" i="103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P246" i="104"/>
  <c r="R245" i="104"/>
  <c r="P245" i="104"/>
  <c r="R244" i="104"/>
  <c r="M244" i="104"/>
  <c r="P244" i="104" s="1"/>
  <c r="R243" i="104"/>
  <c r="M243" i="104"/>
  <c r="P243" i="104" s="1"/>
  <c r="R242" i="104"/>
  <c r="M242" i="104"/>
  <c r="P242" i="104" s="1"/>
  <c r="R246" i="105"/>
  <c r="P246" i="105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P246" i="106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P246" i="107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R241" i="74"/>
  <c r="P241" i="74"/>
  <c r="R240" i="74"/>
  <c r="P240" i="74"/>
  <c r="G240" i="74"/>
  <c r="R239" i="74"/>
  <c r="M239" i="74"/>
  <c r="P239" i="74" s="1"/>
  <c r="G239" i="74"/>
  <c r="R238" i="74"/>
  <c r="M238" i="74"/>
  <c r="P238" i="74" s="1"/>
  <c r="G238" i="74"/>
  <c r="R237" i="74"/>
  <c r="M237" i="74"/>
  <c r="P237" i="74" s="1"/>
  <c r="G237" i="74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1" i="83"/>
  <c r="M241" i="83"/>
  <c r="R240" i="83"/>
  <c r="M240" i="83"/>
  <c r="R239" i="83"/>
  <c r="M239" i="83"/>
  <c r="R238" i="83"/>
  <c r="M238" i="83"/>
  <c r="R237" i="83"/>
  <c r="M237" i="83"/>
  <c r="R236" i="83"/>
  <c r="M236" i="83"/>
  <c r="R235" i="83"/>
  <c r="M235" i="83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P247" i="92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P247" i="93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P247" i="99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P247" i="101"/>
  <c r="G242" i="102"/>
  <c r="J242" i="102" s="1"/>
  <c r="E242" i="103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P247" i="104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P247" i="105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P247" i="106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P247" i="107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P237" i="8"/>
  <c r="P236" i="8"/>
  <c r="P235" i="8"/>
  <c r="R272" i="74"/>
  <c r="M272" i="74"/>
  <c r="P272" i="74" s="1"/>
  <c r="G272" i="74"/>
  <c r="J272" i="74" s="1"/>
  <c r="E273" i="77" s="1"/>
  <c r="R273" i="77"/>
  <c r="M273" i="77"/>
  <c r="P273" i="77" s="1"/>
  <c r="R273" i="78"/>
  <c r="M273" i="78"/>
  <c r="P273" i="78" s="1"/>
  <c r="R273" i="79"/>
  <c r="M273" i="79"/>
  <c r="P273" i="79" s="1"/>
  <c r="R273" i="80"/>
  <c r="M273" i="80"/>
  <c r="P273" i="80" s="1"/>
  <c r="R272" i="83"/>
  <c r="M272" i="83"/>
  <c r="P272" i="83" s="1"/>
  <c r="R273" i="84"/>
  <c r="M273" i="84"/>
  <c r="P273" i="84" s="1"/>
  <c r="R273" i="85"/>
  <c r="M273" i="85"/>
  <c r="P273" i="85" s="1"/>
  <c r="R272" i="93"/>
  <c r="M272" i="93"/>
  <c r="P272" i="93" s="1"/>
  <c r="R273" i="94"/>
  <c r="M273" i="94"/>
  <c r="P273" i="94" s="1"/>
  <c r="R273" i="98"/>
  <c r="M273" i="98"/>
  <c r="P273" i="98" s="1"/>
  <c r="R273" i="101"/>
  <c r="M273" i="101"/>
  <c r="P273" i="101" s="1"/>
  <c r="G273" i="101"/>
  <c r="J273" i="101" s="1"/>
  <c r="R273" i="102"/>
  <c r="M273" i="102"/>
  <c r="P273" i="102" s="1"/>
  <c r="R273" i="103"/>
  <c r="M273" i="103"/>
  <c r="P273" i="103" s="1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54" i="95"/>
  <c r="P54" i="95" s="1"/>
  <c r="M49" i="95"/>
  <c r="P49" i="95" s="1"/>
  <c r="M6" i="95"/>
  <c r="P6" i="95" s="1"/>
  <c r="P247" i="102" l="1"/>
  <c r="M247" i="8"/>
  <c r="P245" i="102"/>
  <c r="M245" i="8"/>
  <c r="P246" i="102"/>
  <c r="M246" i="8"/>
  <c r="P244" i="102"/>
  <c r="M244" i="8"/>
  <c r="P94" i="103"/>
  <c r="M94" i="8"/>
  <c r="P259" i="93"/>
  <c r="P265" i="92"/>
  <c r="M265" i="8"/>
  <c r="P245" i="100"/>
  <c r="P246" i="100"/>
  <c r="P247" i="100"/>
  <c r="P244" i="100"/>
  <c r="P243" i="84"/>
  <c r="M243" i="8"/>
  <c r="P266" i="84"/>
  <c r="M266" i="8"/>
  <c r="P267" i="84"/>
  <c r="P236" i="83"/>
  <c r="M236" i="8"/>
  <c r="P240" i="83"/>
  <c r="M240" i="8"/>
  <c r="P262" i="83"/>
  <c r="P88" i="83"/>
  <c r="M88" i="8"/>
  <c r="P237" i="83"/>
  <c r="M237" i="8"/>
  <c r="P241" i="83"/>
  <c r="M241" i="8"/>
  <c r="P102" i="83"/>
  <c r="M102" i="8"/>
  <c r="P238" i="83"/>
  <c r="M238" i="8"/>
  <c r="P260" i="83"/>
  <c r="M242" i="8"/>
  <c r="P242" i="83"/>
  <c r="P87" i="83"/>
  <c r="M87" i="8"/>
  <c r="P174" i="83"/>
  <c r="M174" i="8"/>
  <c r="P235" i="83"/>
  <c r="M235" i="8"/>
  <c r="P239" i="83"/>
  <c r="M239" i="8"/>
  <c r="P261" i="83"/>
  <c r="M261" i="8"/>
  <c r="P265" i="80"/>
  <c r="P267" i="79"/>
  <c r="P266" i="79"/>
  <c r="P245" i="77"/>
  <c r="P260" i="77"/>
  <c r="P87" i="77"/>
  <c r="P238" i="77"/>
  <c r="P247" i="77"/>
  <c r="P242" i="77"/>
  <c r="P246" i="77"/>
  <c r="P261" i="77"/>
  <c r="P237" i="77"/>
  <c r="P241" i="77"/>
  <c r="P235" i="77"/>
  <c r="P239" i="77"/>
  <c r="P102" i="77"/>
  <c r="P174" i="77"/>
  <c r="P243" i="77"/>
  <c r="P262" i="77"/>
  <c r="P88" i="77"/>
  <c r="P271" i="77"/>
  <c r="J271" i="8"/>
  <c r="P236" i="77"/>
  <c r="P240" i="77"/>
  <c r="P244" i="77"/>
  <c r="P250" i="77"/>
  <c r="P249" i="77"/>
  <c r="J240" i="74"/>
  <c r="J238" i="74"/>
  <c r="J237" i="74"/>
  <c r="J239" i="74"/>
  <c r="G242" i="77"/>
  <c r="J242" i="77" s="1"/>
  <c r="G260" i="78"/>
  <c r="J260" i="78" s="1"/>
  <c r="G272" i="8"/>
  <c r="J272" i="8"/>
  <c r="N281" i="78" l="1"/>
  <c r="N28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E268" i="77"/>
  <c r="G268" i="77" s="1"/>
  <c r="J264" i="74"/>
  <c r="E269" i="77" s="1"/>
  <c r="G268" i="74"/>
  <c r="J268" i="74" s="1"/>
  <c r="E270" i="77" s="1"/>
  <c r="G270" i="74"/>
  <c r="J270" i="74" s="1"/>
  <c r="E272" i="77" s="1"/>
  <c r="G173" i="74"/>
  <c r="J173" i="74" s="1"/>
  <c r="G82" i="74"/>
  <c r="J82" i="74" s="1"/>
  <c r="G103" i="74"/>
  <c r="J103" i="74" s="1"/>
  <c r="G104" i="74"/>
  <c r="J104" i="74" s="1"/>
  <c r="AA36" i="8"/>
  <c r="N280" i="107"/>
  <c r="N277" i="107"/>
  <c r="M274" i="107"/>
  <c r="N277" i="106"/>
  <c r="M274" i="106"/>
  <c r="N280" i="105"/>
  <c r="N277" i="105"/>
  <c r="M274" i="105"/>
  <c r="N280" i="104"/>
  <c r="N277" i="104"/>
  <c r="M274" i="104"/>
  <c r="N281" i="103"/>
  <c r="N278" i="103"/>
  <c r="M275" i="103"/>
  <c r="N281" i="102"/>
  <c r="N278" i="102"/>
  <c r="M275" i="102"/>
  <c r="N281" i="101"/>
  <c r="N278" i="101"/>
  <c r="M275" i="101"/>
  <c r="N280" i="100"/>
  <c r="N277" i="100"/>
  <c r="M274" i="100"/>
  <c r="N280" i="99"/>
  <c r="N277" i="99"/>
  <c r="M274" i="99"/>
  <c r="N281" i="98"/>
  <c r="N278" i="98"/>
  <c r="M275" i="98"/>
  <c r="N280" i="97"/>
  <c r="N277" i="97"/>
  <c r="M274" i="97"/>
  <c r="N280" i="96"/>
  <c r="N277" i="96"/>
  <c r="M274" i="96"/>
  <c r="N280" i="95"/>
  <c r="N277" i="95"/>
  <c r="M274" i="95"/>
  <c r="N281" i="94"/>
  <c r="N278" i="94"/>
  <c r="M275" i="94"/>
  <c r="N280" i="93"/>
  <c r="N277" i="93"/>
  <c r="M274" i="93"/>
  <c r="N280" i="92"/>
  <c r="N277" i="92"/>
  <c r="M274" i="92"/>
  <c r="N280" i="91"/>
  <c r="N277" i="91"/>
  <c r="M274" i="91"/>
  <c r="N280" i="90"/>
  <c r="N277" i="90"/>
  <c r="M274" i="90"/>
  <c r="N280" i="89"/>
  <c r="N277" i="89"/>
  <c r="M274" i="89"/>
  <c r="N280" i="88"/>
  <c r="N277" i="88"/>
  <c r="M274" i="88"/>
  <c r="N280" i="87"/>
  <c r="N277" i="87"/>
  <c r="M274" i="87"/>
  <c r="N280" i="86"/>
  <c r="N277" i="86"/>
  <c r="M274" i="86"/>
  <c r="N281" i="85"/>
  <c r="N278" i="85"/>
  <c r="M275" i="85"/>
  <c r="N281" i="84"/>
  <c r="N278" i="84"/>
  <c r="M275" i="84"/>
  <c r="N280" i="83"/>
  <c r="N277" i="83"/>
  <c r="W11" i="8" s="1"/>
  <c r="M274" i="83"/>
  <c r="N280" i="82"/>
  <c r="N277" i="82"/>
  <c r="M274" i="82"/>
  <c r="N281" i="81"/>
  <c r="N278" i="81"/>
  <c r="M275" i="81"/>
  <c r="N281" i="80"/>
  <c r="N278" i="80"/>
  <c r="M275" i="80"/>
  <c r="N281" i="79"/>
  <c r="N278" i="79"/>
  <c r="M275" i="79"/>
  <c r="N278" i="78"/>
  <c r="M275" i="78"/>
  <c r="N278" i="77"/>
  <c r="M27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72" i="107"/>
  <c r="P272" i="107" s="1"/>
  <c r="M271" i="107"/>
  <c r="P271" i="107" s="1"/>
  <c r="P248" i="107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71" i="106"/>
  <c r="P271" i="106" s="1"/>
  <c r="M270" i="106"/>
  <c r="P270" i="106" s="1"/>
  <c r="M269" i="106"/>
  <c r="P269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72" i="105"/>
  <c r="P272" i="105" s="1"/>
  <c r="M270" i="105"/>
  <c r="P270" i="105" s="1"/>
  <c r="M269" i="105"/>
  <c r="P269" i="105" s="1"/>
  <c r="M268" i="105"/>
  <c r="P268" i="105" s="1"/>
  <c r="P248" i="105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72" i="104"/>
  <c r="P272" i="104" s="1"/>
  <c r="M271" i="104"/>
  <c r="P271" i="104" s="1"/>
  <c r="M270" i="104"/>
  <c r="P270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72" i="103"/>
  <c r="P272" i="103" s="1"/>
  <c r="M270" i="103"/>
  <c r="P270" i="103" s="1"/>
  <c r="M269" i="103"/>
  <c r="P269" i="103" s="1"/>
  <c r="M268" i="103"/>
  <c r="P26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72" i="102"/>
  <c r="P272" i="102" s="1"/>
  <c r="M270" i="102"/>
  <c r="P270" i="102" s="1"/>
  <c r="M269" i="102"/>
  <c r="P269" i="102" s="1"/>
  <c r="M268" i="102"/>
  <c r="P268" i="102" s="1"/>
  <c r="P248" i="102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72" i="101"/>
  <c r="P272" i="101" s="1"/>
  <c r="M270" i="101"/>
  <c r="P270" i="101" s="1"/>
  <c r="M269" i="101"/>
  <c r="P269" i="101" s="1"/>
  <c r="M268" i="101"/>
  <c r="P26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72" i="100"/>
  <c r="P272" i="100" s="1"/>
  <c r="M271" i="100"/>
  <c r="P271" i="100" s="1"/>
  <c r="M270" i="100"/>
  <c r="P270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72" i="99"/>
  <c r="P272" i="99" s="1"/>
  <c r="M271" i="99"/>
  <c r="P271" i="99" s="1"/>
  <c r="M270" i="99"/>
  <c r="P270" i="99" s="1"/>
  <c r="P248" i="99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72" i="98"/>
  <c r="P272" i="98" s="1"/>
  <c r="M270" i="98"/>
  <c r="P270" i="98" s="1"/>
  <c r="M269" i="98"/>
  <c r="P269" i="98" s="1"/>
  <c r="M268" i="98"/>
  <c r="P26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72" i="97"/>
  <c r="P272" i="97" s="1"/>
  <c r="M271" i="97"/>
  <c r="P271" i="97" s="1"/>
  <c r="M270" i="97"/>
  <c r="P270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72" i="96"/>
  <c r="P272" i="96" s="1"/>
  <c r="M271" i="96"/>
  <c r="P271" i="96" s="1"/>
  <c r="M270" i="96"/>
  <c r="P270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P207" i="95" s="1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72" i="95"/>
  <c r="P272" i="95" s="1"/>
  <c r="M270" i="95"/>
  <c r="P270" i="95" s="1"/>
  <c r="M269" i="95"/>
  <c r="P269" i="95" s="1"/>
  <c r="M268" i="95"/>
  <c r="P26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3" i="95"/>
  <c r="P53" i="95" s="1"/>
  <c r="M52" i="95"/>
  <c r="P52" i="95" s="1"/>
  <c r="M51" i="95"/>
  <c r="P51" i="95" s="1"/>
  <c r="M50" i="95"/>
  <c r="P50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P28" i="95"/>
  <c r="P27" i="95"/>
  <c r="P19" i="95"/>
  <c r="P18" i="95"/>
  <c r="P17" i="95"/>
  <c r="P16" i="95"/>
  <c r="P15" i="95"/>
  <c r="P14" i="95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72" i="94"/>
  <c r="P272" i="94" s="1"/>
  <c r="M270" i="94"/>
  <c r="P270" i="94" s="1"/>
  <c r="M269" i="94"/>
  <c r="P269" i="94" s="1"/>
  <c r="M268" i="94"/>
  <c r="P268" i="94" s="1"/>
  <c r="P248" i="94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70" i="93"/>
  <c r="P270" i="93" s="1"/>
  <c r="M268" i="93"/>
  <c r="P268" i="93" s="1"/>
  <c r="M267" i="93"/>
  <c r="M262" i="93"/>
  <c r="P248" i="93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72" i="92"/>
  <c r="P272" i="92" s="1"/>
  <c r="M270" i="92"/>
  <c r="P270" i="92" s="1"/>
  <c r="M269" i="92"/>
  <c r="P269" i="92" s="1"/>
  <c r="M268" i="92"/>
  <c r="P268" i="92" s="1"/>
  <c r="P248" i="92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71" i="91"/>
  <c r="P271" i="91" s="1"/>
  <c r="M270" i="91"/>
  <c r="P270" i="91" s="1"/>
  <c r="M269" i="91"/>
  <c r="P269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72" i="90"/>
  <c r="P272" i="90" s="1"/>
  <c r="M271" i="90"/>
  <c r="P271" i="90" s="1"/>
  <c r="M270" i="90"/>
  <c r="P270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71" i="89"/>
  <c r="P271" i="89" s="1"/>
  <c r="M270" i="89"/>
  <c r="P270" i="89" s="1"/>
  <c r="M269" i="89"/>
  <c r="P269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71" i="88"/>
  <c r="P271" i="88" s="1"/>
  <c r="M270" i="88"/>
  <c r="P270" i="88" s="1"/>
  <c r="M269" i="88"/>
  <c r="P269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71" i="87"/>
  <c r="P271" i="87" s="1"/>
  <c r="M270" i="87"/>
  <c r="P270" i="87" s="1"/>
  <c r="M269" i="87"/>
  <c r="P269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72" i="86"/>
  <c r="P272" i="86" s="1"/>
  <c r="M271" i="86"/>
  <c r="P271" i="86" s="1"/>
  <c r="M270" i="86"/>
  <c r="P270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72" i="85"/>
  <c r="P272" i="85" s="1"/>
  <c r="M270" i="85"/>
  <c r="P270" i="85" s="1"/>
  <c r="M269" i="85"/>
  <c r="P269" i="85" s="1"/>
  <c r="M268" i="85"/>
  <c r="P26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72" i="84"/>
  <c r="P272" i="84" s="1"/>
  <c r="M270" i="84"/>
  <c r="P270" i="84" s="1"/>
  <c r="M269" i="84"/>
  <c r="P269" i="84" s="1"/>
  <c r="M268" i="84"/>
  <c r="P26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M207" i="83"/>
  <c r="M189" i="83"/>
  <c r="M188" i="83"/>
  <c r="M187" i="83"/>
  <c r="M105" i="83"/>
  <c r="M104" i="83"/>
  <c r="M103" i="83"/>
  <c r="M82" i="83"/>
  <c r="M173" i="83"/>
  <c r="M271" i="83"/>
  <c r="P271" i="83" s="1"/>
  <c r="M269" i="83"/>
  <c r="M268" i="83"/>
  <c r="M263" i="83"/>
  <c r="M234" i="83"/>
  <c r="M233" i="83"/>
  <c r="M232" i="83"/>
  <c r="M231" i="83"/>
  <c r="M230" i="83"/>
  <c r="M229" i="83"/>
  <c r="M228" i="83"/>
  <c r="M227" i="83"/>
  <c r="M226" i="83"/>
  <c r="M225" i="83"/>
  <c r="M224" i="83"/>
  <c r="M223" i="83"/>
  <c r="M222" i="83"/>
  <c r="M221" i="83"/>
  <c r="M220" i="83"/>
  <c r="M219" i="83"/>
  <c r="M218" i="83"/>
  <c r="M217" i="83"/>
  <c r="M216" i="83"/>
  <c r="M215" i="83"/>
  <c r="M214" i="83"/>
  <c r="M213" i="83"/>
  <c r="M212" i="83"/>
  <c r="M211" i="83"/>
  <c r="M210" i="83"/>
  <c r="M209" i="83"/>
  <c r="M208" i="83"/>
  <c r="M206" i="83"/>
  <c r="M205" i="83"/>
  <c r="M204" i="83"/>
  <c r="M203" i="83"/>
  <c r="M202" i="83"/>
  <c r="M201" i="83"/>
  <c r="M200" i="83"/>
  <c r="M199" i="83"/>
  <c r="M198" i="83"/>
  <c r="M197" i="83"/>
  <c r="M196" i="83"/>
  <c r="M195" i="83"/>
  <c r="M194" i="83"/>
  <c r="M193" i="83"/>
  <c r="M192" i="83"/>
  <c r="M191" i="83"/>
  <c r="M190" i="83"/>
  <c r="M186" i="83"/>
  <c r="M185" i="83"/>
  <c r="M184" i="83"/>
  <c r="M183" i="83"/>
  <c r="M182" i="83"/>
  <c r="M181" i="83"/>
  <c r="M180" i="83"/>
  <c r="M179" i="83"/>
  <c r="M178" i="83"/>
  <c r="M177" i="83"/>
  <c r="M176" i="83"/>
  <c r="M175" i="83"/>
  <c r="M172" i="83"/>
  <c r="M171" i="83"/>
  <c r="M170" i="83"/>
  <c r="M169" i="83"/>
  <c r="M168" i="83"/>
  <c r="M167" i="83"/>
  <c r="M166" i="83"/>
  <c r="M165" i="83"/>
  <c r="M164" i="83"/>
  <c r="M163" i="83"/>
  <c r="M162" i="83"/>
  <c r="M161" i="83"/>
  <c r="M160" i="83"/>
  <c r="M159" i="83"/>
  <c r="M158" i="83"/>
  <c r="M157" i="83"/>
  <c r="M156" i="83"/>
  <c r="M155" i="83"/>
  <c r="M154" i="83"/>
  <c r="M153" i="83"/>
  <c r="M152" i="83"/>
  <c r="M151" i="83"/>
  <c r="M150" i="83"/>
  <c r="M149" i="83"/>
  <c r="M148" i="83"/>
  <c r="M147" i="83"/>
  <c r="M146" i="83"/>
  <c r="M145" i="83"/>
  <c r="M144" i="83"/>
  <c r="M143" i="83"/>
  <c r="M142" i="83"/>
  <c r="M141" i="83"/>
  <c r="M140" i="83"/>
  <c r="M139" i="83"/>
  <c r="M138" i="83"/>
  <c r="M137" i="83"/>
  <c r="M136" i="83"/>
  <c r="M135" i="83"/>
  <c r="M134" i="83"/>
  <c r="M133" i="83"/>
  <c r="M132" i="83"/>
  <c r="M131" i="83"/>
  <c r="M130" i="83"/>
  <c r="M129" i="83"/>
  <c r="M128" i="83"/>
  <c r="M127" i="83"/>
  <c r="M126" i="83"/>
  <c r="M125" i="83"/>
  <c r="M124" i="83"/>
  <c r="M123" i="83"/>
  <c r="M122" i="83"/>
  <c r="M121" i="83"/>
  <c r="M120" i="83"/>
  <c r="M119" i="83"/>
  <c r="M118" i="83"/>
  <c r="M117" i="83"/>
  <c r="M116" i="83"/>
  <c r="M115" i="83"/>
  <c r="M114" i="83"/>
  <c r="M113" i="83"/>
  <c r="M112" i="83"/>
  <c r="M111" i="83"/>
  <c r="M110" i="83"/>
  <c r="M109" i="83"/>
  <c r="M108" i="83"/>
  <c r="M107" i="83"/>
  <c r="M106" i="83"/>
  <c r="M101" i="83"/>
  <c r="M100" i="83"/>
  <c r="M99" i="83"/>
  <c r="M98" i="83"/>
  <c r="M97" i="83"/>
  <c r="M96" i="83"/>
  <c r="M95" i="83"/>
  <c r="M93" i="83"/>
  <c r="M92" i="83"/>
  <c r="M91" i="83"/>
  <c r="M90" i="83"/>
  <c r="M89" i="83"/>
  <c r="M86" i="83"/>
  <c r="M85" i="83"/>
  <c r="M84" i="83"/>
  <c r="M83" i="83"/>
  <c r="M81" i="83"/>
  <c r="M80" i="83"/>
  <c r="M79" i="83"/>
  <c r="M78" i="83"/>
  <c r="M77" i="83"/>
  <c r="M75" i="83"/>
  <c r="M74" i="83"/>
  <c r="M73" i="83"/>
  <c r="M72" i="83"/>
  <c r="M71" i="83"/>
  <c r="M70" i="83"/>
  <c r="M69" i="83"/>
  <c r="M68" i="83"/>
  <c r="M67" i="83"/>
  <c r="M66" i="83"/>
  <c r="M65" i="83"/>
  <c r="M64" i="83"/>
  <c r="M63" i="83"/>
  <c r="M62" i="83"/>
  <c r="M61" i="83"/>
  <c r="M60" i="83"/>
  <c r="M59" i="83"/>
  <c r="M58" i="83"/>
  <c r="M57" i="83"/>
  <c r="M56" i="83"/>
  <c r="M55" i="83"/>
  <c r="M54" i="83"/>
  <c r="M53" i="83"/>
  <c r="M52" i="83"/>
  <c r="M51" i="83"/>
  <c r="M50" i="83"/>
  <c r="M49" i="83"/>
  <c r="M48" i="83"/>
  <c r="M47" i="83"/>
  <c r="M46" i="83"/>
  <c r="M45" i="83"/>
  <c r="M44" i="83"/>
  <c r="M43" i="83"/>
  <c r="M42" i="83"/>
  <c r="M41" i="83"/>
  <c r="M40" i="83"/>
  <c r="M39" i="83"/>
  <c r="M38" i="83"/>
  <c r="M37" i="83"/>
  <c r="M36" i="83"/>
  <c r="M35" i="83"/>
  <c r="M34" i="83"/>
  <c r="M33" i="83"/>
  <c r="M32" i="83"/>
  <c r="M31" i="83"/>
  <c r="M30" i="83"/>
  <c r="M29" i="83"/>
  <c r="M28" i="83"/>
  <c r="M27" i="83"/>
  <c r="M26" i="83"/>
  <c r="M25" i="83"/>
  <c r="M24" i="83"/>
  <c r="M23" i="83"/>
  <c r="M22" i="83"/>
  <c r="M21" i="83"/>
  <c r="M20" i="83"/>
  <c r="M19" i="83"/>
  <c r="M18" i="83"/>
  <c r="M17" i="83"/>
  <c r="M16" i="83"/>
  <c r="M15" i="83"/>
  <c r="M14" i="83"/>
  <c r="M13" i="83"/>
  <c r="M12" i="83"/>
  <c r="M11" i="83"/>
  <c r="M10" i="83"/>
  <c r="M9" i="83"/>
  <c r="M8" i="83"/>
  <c r="M7" i="83"/>
  <c r="M6" i="83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71" i="82"/>
  <c r="P271" i="82" s="1"/>
  <c r="M270" i="82"/>
  <c r="P270" i="82" s="1"/>
  <c r="M269" i="82"/>
  <c r="P269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72" i="81"/>
  <c r="P272" i="81" s="1"/>
  <c r="M271" i="81"/>
  <c r="M270" i="81"/>
  <c r="P270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72" i="80"/>
  <c r="P272" i="80" s="1"/>
  <c r="M270" i="80"/>
  <c r="P270" i="80" s="1"/>
  <c r="M269" i="80"/>
  <c r="P269" i="80" s="1"/>
  <c r="M268" i="80"/>
  <c r="P26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72" i="79"/>
  <c r="P272" i="79" s="1"/>
  <c r="M270" i="79"/>
  <c r="P270" i="79" s="1"/>
  <c r="M269" i="79"/>
  <c r="P269" i="79" s="1"/>
  <c r="M268" i="79"/>
  <c r="P268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72" i="78"/>
  <c r="P272" i="78" s="1"/>
  <c r="M270" i="78"/>
  <c r="P270" i="78" s="1"/>
  <c r="M269" i="78"/>
  <c r="P269" i="78" s="1"/>
  <c r="M268" i="78"/>
  <c r="P26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3" i="78"/>
  <c r="R82" i="78"/>
  <c r="R173" i="78"/>
  <c r="R188" i="79"/>
  <c r="R187" i="79"/>
  <c r="R103" i="79"/>
  <c r="R82" i="79"/>
  <c r="R173" i="79"/>
  <c r="R188" i="80"/>
  <c r="R187" i="80"/>
  <c r="R103" i="80"/>
  <c r="R82" i="80"/>
  <c r="R173" i="80"/>
  <c r="R188" i="81"/>
  <c r="R187" i="81"/>
  <c r="R103" i="81"/>
  <c r="R82" i="81"/>
  <c r="R173" i="81"/>
  <c r="R188" i="82"/>
  <c r="R187" i="82"/>
  <c r="R103" i="82"/>
  <c r="R82" i="82"/>
  <c r="R173" i="82"/>
  <c r="R188" i="83"/>
  <c r="R187" i="83"/>
  <c r="R103" i="83"/>
  <c r="R82" i="83"/>
  <c r="R173" i="83"/>
  <c r="R188" i="84"/>
  <c r="R187" i="84"/>
  <c r="R103" i="84"/>
  <c r="R82" i="84"/>
  <c r="R173" i="84"/>
  <c r="R188" i="85"/>
  <c r="R187" i="85"/>
  <c r="R103" i="85"/>
  <c r="R82" i="85"/>
  <c r="R173" i="85"/>
  <c r="R188" i="86"/>
  <c r="R187" i="86"/>
  <c r="R103" i="86"/>
  <c r="R82" i="86"/>
  <c r="R173" i="86"/>
  <c r="R188" i="87"/>
  <c r="R187" i="87"/>
  <c r="R103" i="87"/>
  <c r="R82" i="87"/>
  <c r="R173" i="87"/>
  <c r="R188" i="88"/>
  <c r="R187" i="88"/>
  <c r="R103" i="88"/>
  <c r="R82" i="88"/>
  <c r="R173" i="88"/>
  <c r="R188" i="89"/>
  <c r="R187" i="89"/>
  <c r="R103" i="89"/>
  <c r="R82" i="89"/>
  <c r="R173" i="89"/>
  <c r="R188" i="90"/>
  <c r="R187" i="90"/>
  <c r="R103" i="90"/>
  <c r="R82" i="90"/>
  <c r="R173" i="90"/>
  <c r="R188" i="91"/>
  <c r="R187" i="91"/>
  <c r="R103" i="91"/>
  <c r="R82" i="91"/>
  <c r="R173" i="91"/>
  <c r="R188" i="92"/>
  <c r="R187" i="92"/>
  <c r="R103" i="92"/>
  <c r="R82" i="92"/>
  <c r="R173" i="92"/>
  <c r="R188" i="93"/>
  <c r="R187" i="93"/>
  <c r="R103" i="93"/>
  <c r="R82" i="93"/>
  <c r="R173" i="93"/>
  <c r="R188" i="94"/>
  <c r="R187" i="94"/>
  <c r="R103" i="94"/>
  <c r="R82" i="94"/>
  <c r="R173" i="94"/>
  <c r="R188" i="95"/>
  <c r="R187" i="95"/>
  <c r="R103" i="95"/>
  <c r="R82" i="95"/>
  <c r="R173" i="95"/>
  <c r="R188" i="96"/>
  <c r="R187" i="96"/>
  <c r="R103" i="96"/>
  <c r="R82" i="96"/>
  <c r="R173" i="96"/>
  <c r="R188" i="97"/>
  <c r="R187" i="97"/>
  <c r="R103" i="97"/>
  <c r="R82" i="97"/>
  <c r="R173" i="97"/>
  <c r="R188" i="98"/>
  <c r="R187" i="98"/>
  <c r="R103" i="98"/>
  <c r="R82" i="98"/>
  <c r="R173" i="98"/>
  <c r="R188" i="99"/>
  <c r="R187" i="99"/>
  <c r="R103" i="99"/>
  <c r="R82" i="99"/>
  <c r="R173" i="99"/>
  <c r="R188" i="100"/>
  <c r="R187" i="100"/>
  <c r="R103" i="100"/>
  <c r="R82" i="100"/>
  <c r="R173" i="100"/>
  <c r="R188" i="101"/>
  <c r="R187" i="101"/>
  <c r="R103" i="101"/>
  <c r="R82" i="101"/>
  <c r="R173" i="101"/>
  <c r="R188" i="102"/>
  <c r="R187" i="102"/>
  <c r="R103" i="102"/>
  <c r="R82" i="102"/>
  <c r="R173" i="102"/>
  <c r="R188" i="103"/>
  <c r="R187" i="103"/>
  <c r="R103" i="103"/>
  <c r="R82" i="103"/>
  <c r="R173" i="103"/>
  <c r="R188" i="104"/>
  <c r="R187" i="104"/>
  <c r="R103" i="104"/>
  <c r="R82" i="104"/>
  <c r="R173" i="104"/>
  <c r="R188" i="105"/>
  <c r="R187" i="105"/>
  <c r="R103" i="105"/>
  <c r="R82" i="105"/>
  <c r="R173" i="105"/>
  <c r="R188" i="106"/>
  <c r="R187" i="106"/>
  <c r="R103" i="106"/>
  <c r="R82" i="106"/>
  <c r="R173" i="106"/>
  <c r="R188" i="107"/>
  <c r="R187" i="107"/>
  <c r="R103" i="107"/>
  <c r="R82" i="107"/>
  <c r="R173" i="107"/>
  <c r="R188" i="77"/>
  <c r="M188" i="77"/>
  <c r="R187" i="77"/>
  <c r="M187" i="77"/>
  <c r="M105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62" i="93" l="1"/>
  <c r="M262" i="8"/>
  <c r="P267" i="93"/>
  <c r="M267" i="8"/>
  <c r="E63" i="77"/>
  <c r="P30" i="83"/>
  <c r="M30" i="8"/>
  <c r="P159" i="83"/>
  <c r="M159" i="8"/>
  <c r="P185" i="83"/>
  <c r="M185" i="8"/>
  <c r="P229" i="83"/>
  <c r="M229" i="8"/>
  <c r="P7" i="83"/>
  <c r="M7" i="8"/>
  <c r="P15" i="83"/>
  <c r="M15" i="8"/>
  <c r="P23" i="83"/>
  <c r="M23" i="8"/>
  <c r="P47" i="83"/>
  <c r="M47" i="8"/>
  <c r="P55" i="83"/>
  <c r="M55" i="8"/>
  <c r="P63" i="83"/>
  <c r="M63" i="8"/>
  <c r="P71" i="83"/>
  <c r="M71" i="8"/>
  <c r="P80" i="83"/>
  <c r="M80" i="8"/>
  <c r="P91" i="83"/>
  <c r="M91" i="8"/>
  <c r="P100" i="83"/>
  <c r="M100" i="8"/>
  <c r="P112" i="83"/>
  <c r="M112" i="8"/>
  <c r="P120" i="83"/>
  <c r="M120" i="8"/>
  <c r="P136" i="83"/>
  <c r="M136" i="8"/>
  <c r="P144" i="83"/>
  <c r="M144" i="8"/>
  <c r="P152" i="83"/>
  <c r="M152" i="8"/>
  <c r="P160" i="83"/>
  <c r="M160" i="8"/>
  <c r="P168" i="83"/>
  <c r="M168" i="8"/>
  <c r="P178" i="83"/>
  <c r="M178" i="8"/>
  <c r="P186" i="83"/>
  <c r="M186" i="8"/>
  <c r="P197" i="83"/>
  <c r="M197" i="8"/>
  <c r="P214" i="83"/>
  <c r="M214" i="8"/>
  <c r="P222" i="83"/>
  <c r="M222" i="8"/>
  <c r="P230" i="83"/>
  <c r="M230" i="8"/>
  <c r="P189" i="83"/>
  <c r="M189" i="8"/>
  <c r="P54" i="83"/>
  <c r="M54" i="8"/>
  <c r="P119" i="83"/>
  <c r="M119" i="8"/>
  <c r="P167" i="83"/>
  <c r="M167" i="8"/>
  <c r="P269" i="83"/>
  <c r="M269" i="8"/>
  <c r="P8" i="83"/>
  <c r="M8" i="8"/>
  <c r="P16" i="83"/>
  <c r="M16" i="8"/>
  <c r="P32" i="83"/>
  <c r="M32" i="8"/>
  <c r="P48" i="83"/>
  <c r="M48" i="8"/>
  <c r="P64" i="83"/>
  <c r="M64" i="8"/>
  <c r="P72" i="83"/>
  <c r="M72" i="8"/>
  <c r="P81" i="83"/>
  <c r="M81" i="8"/>
  <c r="P92" i="83"/>
  <c r="M92" i="8"/>
  <c r="P101" i="83"/>
  <c r="M101" i="8"/>
  <c r="P113" i="83"/>
  <c r="M113" i="8"/>
  <c r="P121" i="83"/>
  <c r="M121" i="8"/>
  <c r="P129" i="83"/>
  <c r="M129" i="8"/>
  <c r="P137" i="83"/>
  <c r="M137" i="8"/>
  <c r="P145" i="83"/>
  <c r="M145" i="8"/>
  <c r="P153" i="83"/>
  <c r="M153" i="8"/>
  <c r="P161" i="83"/>
  <c r="M161" i="8"/>
  <c r="P169" i="83"/>
  <c r="M169" i="8"/>
  <c r="P179" i="83"/>
  <c r="M179" i="8"/>
  <c r="P190" i="83"/>
  <c r="M190" i="8"/>
  <c r="P198" i="83"/>
  <c r="M198" i="8"/>
  <c r="P206" i="83"/>
  <c r="M206" i="8"/>
  <c r="P215" i="83"/>
  <c r="M215" i="8"/>
  <c r="P223" i="83"/>
  <c r="M223" i="8"/>
  <c r="P231" i="83"/>
  <c r="M231" i="8"/>
  <c r="P173" i="83"/>
  <c r="M173" i="8"/>
  <c r="P207" i="83"/>
  <c r="M207" i="8"/>
  <c r="P14" i="83"/>
  <c r="M14" i="8"/>
  <c r="P70" i="83"/>
  <c r="M70" i="8"/>
  <c r="P204" i="83"/>
  <c r="M204" i="8"/>
  <c r="P9" i="83"/>
  <c r="M9" i="8"/>
  <c r="P17" i="83"/>
  <c r="M17" i="8"/>
  <c r="P25" i="83"/>
  <c r="M25" i="8"/>
  <c r="P33" i="83"/>
  <c r="M33" i="8"/>
  <c r="P41" i="83"/>
  <c r="M41" i="8"/>
  <c r="P49" i="83"/>
  <c r="M49" i="8"/>
  <c r="P57" i="83"/>
  <c r="M57" i="8"/>
  <c r="P65" i="83"/>
  <c r="M65" i="8"/>
  <c r="P73" i="83"/>
  <c r="M73" i="8"/>
  <c r="P83" i="83"/>
  <c r="M83" i="8"/>
  <c r="P93" i="83"/>
  <c r="M93" i="8"/>
  <c r="P106" i="83"/>
  <c r="M106" i="8"/>
  <c r="P114" i="83"/>
  <c r="M114" i="8"/>
  <c r="P122" i="83"/>
  <c r="M122" i="8"/>
  <c r="P130" i="83"/>
  <c r="M130" i="8"/>
  <c r="P138" i="83"/>
  <c r="M138" i="8"/>
  <c r="P146" i="83"/>
  <c r="M146" i="8"/>
  <c r="P154" i="83"/>
  <c r="M154" i="8"/>
  <c r="P162" i="83"/>
  <c r="M162" i="8"/>
  <c r="P170" i="83"/>
  <c r="M170" i="8"/>
  <c r="P180" i="83"/>
  <c r="M180" i="8"/>
  <c r="P191" i="83"/>
  <c r="M191" i="8"/>
  <c r="P199" i="83"/>
  <c r="M199" i="8"/>
  <c r="P208" i="83"/>
  <c r="M208" i="8"/>
  <c r="P216" i="83"/>
  <c r="M216" i="8"/>
  <c r="P224" i="83"/>
  <c r="M224" i="8"/>
  <c r="P232" i="83"/>
  <c r="M232" i="8"/>
  <c r="P82" i="83"/>
  <c r="M82" i="8"/>
  <c r="P76" i="83"/>
  <c r="M76" i="8"/>
  <c r="P10" i="83"/>
  <c r="M10" i="8"/>
  <c r="P18" i="83"/>
  <c r="M18" i="8"/>
  <c r="P26" i="83"/>
  <c r="M26" i="8"/>
  <c r="P34" i="83"/>
  <c r="M34" i="8"/>
  <c r="P42" i="83"/>
  <c r="M42" i="8"/>
  <c r="P58" i="83"/>
  <c r="M58" i="8"/>
  <c r="P66" i="83"/>
  <c r="M66" i="8"/>
  <c r="P84" i="83"/>
  <c r="M84" i="8"/>
  <c r="P95" i="83"/>
  <c r="M95" i="8"/>
  <c r="P107" i="83"/>
  <c r="M107" i="8"/>
  <c r="P115" i="83"/>
  <c r="M115" i="8"/>
  <c r="P123" i="83"/>
  <c r="M123" i="8"/>
  <c r="P131" i="83"/>
  <c r="M131" i="8"/>
  <c r="P139" i="83"/>
  <c r="M139" i="8"/>
  <c r="P147" i="83"/>
  <c r="M147" i="8"/>
  <c r="P155" i="83"/>
  <c r="M155" i="8"/>
  <c r="P163" i="83"/>
  <c r="M163" i="8"/>
  <c r="P171" i="83"/>
  <c r="M171" i="8"/>
  <c r="P181" i="83"/>
  <c r="M181" i="8"/>
  <c r="P192" i="83"/>
  <c r="M192" i="8"/>
  <c r="P200" i="83"/>
  <c r="M200" i="8"/>
  <c r="P217" i="83"/>
  <c r="M217" i="8"/>
  <c r="P225" i="83"/>
  <c r="M225" i="8"/>
  <c r="P233" i="83"/>
  <c r="M233" i="8"/>
  <c r="P103" i="83"/>
  <c r="M103" i="8"/>
  <c r="P90" i="83"/>
  <c r="M90" i="8"/>
  <c r="P151" i="83"/>
  <c r="M151" i="8"/>
  <c r="P213" i="83"/>
  <c r="M213" i="8"/>
  <c r="P11" i="83"/>
  <c r="M11" i="8"/>
  <c r="P19" i="83"/>
  <c r="M19" i="8"/>
  <c r="P27" i="83"/>
  <c r="M27" i="8"/>
  <c r="P35" i="83"/>
  <c r="M35" i="8"/>
  <c r="P51" i="83"/>
  <c r="M51" i="8"/>
  <c r="P59" i="83"/>
  <c r="M59" i="8"/>
  <c r="P67" i="83"/>
  <c r="M67" i="8"/>
  <c r="P75" i="83"/>
  <c r="M75" i="8"/>
  <c r="P85" i="83"/>
  <c r="M85" i="8"/>
  <c r="P96" i="83"/>
  <c r="M96" i="8"/>
  <c r="P108" i="83"/>
  <c r="M108" i="8"/>
  <c r="P116" i="83"/>
  <c r="M116" i="8"/>
  <c r="P124" i="83"/>
  <c r="M124" i="8"/>
  <c r="P132" i="83"/>
  <c r="M132" i="8"/>
  <c r="P140" i="83"/>
  <c r="M140" i="8"/>
  <c r="P148" i="83"/>
  <c r="M148" i="8"/>
  <c r="P156" i="83"/>
  <c r="M156" i="8"/>
  <c r="P164" i="83"/>
  <c r="M164" i="8"/>
  <c r="P172" i="83"/>
  <c r="M172" i="8"/>
  <c r="P182" i="83"/>
  <c r="M182" i="8"/>
  <c r="P193" i="83"/>
  <c r="M193" i="8"/>
  <c r="P201" i="83"/>
  <c r="M201" i="8"/>
  <c r="P218" i="83"/>
  <c r="M218" i="8"/>
  <c r="P226" i="83"/>
  <c r="M226" i="8"/>
  <c r="P234" i="83"/>
  <c r="M234" i="8"/>
  <c r="P104" i="83"/>
  <c r="M104" i="8"/>
  <c r="P46" i="83"/>
  <c r="M46" i="8"/>
  <c r="P79" i="83"/>
  <c r="M79" i="8"/>
  <c r="P135" i="83"/>
  <c r="M135" i="8"/>
  <c r="P177" i="83"/>
  <c r="M177" i="8"/>
  <c r="P221" i="83"/>
  <c r="M221" i="8"/>
  <c r="P12" i="83"/>
  <c r="M12" i="8"/>
  <c r="P20" i="83"/>
  <c r="M20" i="8"/>
  <c r="P36" i="83"/>
  <c r="M36" i="8"/>
  <c r="P52" i="83"/>
  <c r="M52" i="8"/>
  <c r="P60" i="83"/>
  <c r="M60" i="8"/>
  <c r="P68" i="83"/>
  <c r="M68" i="8"/>
  <c r="P77" i="83"/>
  <c r="M77" i="8"/>
  <c r="P86" i="83"/>
  <c r="M86" i="8"/>
  <c r="P97" i="83"/>
  <c r="M97" i="8"/>
  <c r="P109" i="83"/>
  <c r="M109" i="8"/>
  <c r="P117" i="83"/>
  <c r="M117" i="8"/>
  <c r="P125" i="83"/>
  <c r="M125" i="8"/>
  <c r="P141" i="83"/>
  <c r="M141" i="8"/>
  <c r="P149" i="83"/>
  <c r="M149" i="8"/>
  <c r="P157" i="83"/>
  <c r="M157" i="8"/>
  <c r="P165" i="83"/>
  <c r="M165" i="8"/>
  <c r="P175" i="83"/>
  <c r="M175" i="8"/>
  <c r="P183" i="83"/>
  <c r="M183" i="8"/>
  <c r="P194" i="83"/>
  <c r="M194" i="8"/>
  <c r="P202" i="83"/>
  <c r="M202" i="8"/>
  <c r="P211" i="83"/>
  <c r="M211" i="8"/>
  <c r="P219" i="83"/>
  <c r="M219" i="8"/>
  <c r="P227" i="83"/>
  <c r="M227" i="8"/>
  <c r="P263" i="83"/>
  <c r="M263" i="8"/>
  <c r="P105" i="83"/>
  <c r="M105" i="8"/>
  <c r="P38" i="83"/>
  <c r="M38" i="8"/>
  <c r="P99" i="83"/>
  <c r="M99" i="8"/>
  <c r="P143" i="83"/>
  <c r="M143" i="8"/>
  <c r="P196" i="83"/>
  <c r="M196" i="8"/>
  <c r="P188" i="83"/>
  <c r="M188" i="8"/>
  <c r="P13" i="83"/>
  <c r="M13" i="8"/>
  <c r="P21" i="83"/>
  <c r="M21" i="8"/>
  <c r="P29" i="83"/>
  <c r="M29" i="8"/>
  <c r="P37" i="83"/>
  <c r="M37" i="8"/>
  <c r="P45" i="83"/>
  <c r="M45" i="8"/>
  <c r="P61" i="83"/>
  <c r="M61" i="8"/>
  <c r="P69" i="83"/>
  <c r="M69" i="8"/>
  <c r="P78" i="83"/>
  <c r="M78" i="8"/>
  <c r="P89" i="83"/>
  <c r="M89" i="8"/>
  <c r="P98" i="83"/>
  <c r="M98" i="8"/>
  <c r="P110" i="83"/>
  <c r="M110" i="8"/>
  <c r="P118" i="83"/>
  <c r="M118" i="8"/>
  <c r="P126" i="83"/>
  <c r="M126" i="8"/>
  <c r="P134" i="83"/>
  <c r="M134" i="8"/>
  <c r="P142" i="83"/>
  <c r="M142" i="8"/>
  <c r="P150" i="83"/>
  <c r="M150" i="8"/>
  <c r="P158" i="83"/>
  <c r="M158" i="8"/>
  <c r="P166" i="83"/>
  <c r="M166" i="8"/>
  <c r="P176" i="83"/>
  <c r="M176" i="8"/>
  <c r="P184" i="83"/>
  <c r="M184" i="8"/>
  <c r="P195" i="83"/>
  <c r="M195" i="8"/>
  <c r="P203" i="83"/>
  <c r="M203" i="8"/>
  <c r="P212" i="83"/>
  <c r="M212" i="8"/>
  <c r="P220" i="83"/>
  <c r="M220" i="8"/>
  <c r="P228" i="83"/>
  <c r="M228" i="8"/>
  <c r="P268" i="83"/>
  <c r="M268" i="8"/>
  <c r="P187" i="83"/>
  <c r="M187" i="8"/>
  <c r="P43" i="83"/>
  <c r="M43" i="8"/>
  <c r="P44" i="83"/>
  <c r="M44" i="8"/>
  <c r="P128" i="83"/>
  <c r="M128" i="8"/>
  <c r="P127" i="83"/>
  <c r="M127" i="8"/>
  <c r="P210" i="83"/>
  <c r="M210" i="8"/>
  <c r="P209" i="83"/>
  <c r="M209" i="8"/>
  <c r="P205" i="83"/>
  <c r="M205" i="8"/>
  <c r="P133" i="83"/>
  <c r="M133" i="8"/>
  <c r="P111" i="83"/>
  <c r="M111" i="8"/>
  <c r="P74" i="83"/>
  <c r="M74" i="8"/>
  <c r="P62" i="83"/>
  <c r="M62" i="8"/>
  <c r="P56" i="83"/>
  <c r="M56" i="8"/>
  <c r="P53" i="83"/>
  <c r="M53" i="8"/>
  <c r="P50" i="83"/>
  <c r="M50" i="8"/>
  <c r="P40" i="83"/>
  <c r="M40" i="8"/>
  <c r="P39" i="83"/>
  <c r="M39" i="8"/>
  <c r="P31" i="83"/>
  <c r="M31" i="8"/>
  <c r="P28" i="83"/>
  <c r="M28" i="8"/>
  <c r="P24" i="83"/>
  <c r="M24" i="8"/>
  <c r="P22" i="83"/>
  <c r="M22" i="8"/>
  <c r="P6" i="83"/>
  <c r="M6" i="8"/>
  <c r="P271" i="81"/>
  <c r="M271" i="8"/>
  <c r="P187" i="77"/>
  <c r="P82" i="77"/>
  <c r="P188" i="77"/>
  <c r="P189" i="77"/>
  <c r="P173" i="77"/>
  <c r="P186" i="77"/>
  <c r="P103" i="77"/>
  <c r="P207" i="77"/>
  <c r="P190" i="77"/>
  <c r="P104" i="77"/>
  <c r="P105" i="77"/>
  <c r="N275" i="106"/>
  <c r="N281" i="106" s="1"/>
  <c r="N284" i="106" s="1"/>
  <c r="N275" i="105"/>
  <c r="N281" i="105" s="1"/>
  <c r="N283" i="105" s="1"/>
  <c r="P5" i="107"/>
  <c r="N275" i="107"/>
  <c r="N281" i="107" s="1"/>
  <c r="N284" i="107" s="1"/>
  <c r="N276" i="103"/>
  <c r="N282" i="103" s="1"/>
  <c r="N284" i="103" s="1"/>
  <c r="N275" i="104"/>
  <c r="N281" i="104" s="1"/>
  <c r="N283" i="104" s="1"/>
  <c r="P5" i="102"/>
  <c r="N276" i="102"/>
  <c r="N282" i="102" s="1"/>
  <c r="N285" i="102" s="1"/>
  <c r="G87" i="77"/>
  <c r="J87" i="77" s="1"/>
  <c r="G88" i="78" s="1"/>
  <c r="J88" i="78" s="1"/>
  <c r="G235" i="77"/>
  <c r="J235" i="77" s="1"/>
  <c r="G260" i="79" s="1"/>
  <c r="J260" i="79" s="1"/>
  <c r="G240" i="77"/>
  <c r="J240" i="77" s="1"/>
  <c r="G241" i="77"/>
  <c r="J241" i="77" s="1"/>
  <c r="G239" i="77"/>
  <c r="J239" i="77" s="1"/>
  <c r="G261" i="78" s="1"/>
  <c r="J261" i="78" s="1"/>
  <c r="G238" i="77"/>
  <c r="J238" i="77" s="1"/>
  <c r="G237" i="77"/>
  <c r="J237" i="77" s="1"/>
  <c r="G236" i="77"/>
  <c r="J236" i="77" s="1"/>
  <c r="G273" i="77"/>
  <c r="J273" i="77" s="1"/>
  <c r="G174" i="77"/>
  <c r="J174" i="77" s="1"/>
  <c r="G102" i="77"/>
  <c r="J102" i="77" s="1"/>
  <c r="N275" i="95"/>
  <c r="N281" i="95" s="1"/>
  <c r="N284" i="95" s="1"/>
  <c r="N275" i="82"/>
  <c r="N281" i="82" s="1"/>
  <c r="N284" i="82" s="1"/>
  <c r="N275" i="90"/>
  <c r="N281" i="90" s="1"/>
  <c r="N284" i="90" s="1"/>
  <c r="N276" i="79"/>
  <c r="N282" i="79" s="1"/>
  <c r="N285" i="79" s="1"/>
  <c r="N276" i="85"/>
  <c r="N282" i="85" s="1"/>
  <c r="N285" i="85" s="1"/>
  <c r="N275" i="93"/>
  <c r="N281" i="93" s="1"/>
  <c r="N283" i="93" s="1"/>
  <c r="N276" i="101"/>
  <c r="N282" i="101" s="1"/>
  <c r="N284" i="101" s="1"/>
  <c r="N276" i="78"/>
  <c r="N282" i="78" s="1"/>
  <c r="N285" i="78" s="1"/>
  <c r="N275" i="86"/>
  <c r="N281" i="86" s="1"/>
  <c r="N284" i="86" s="1"/>
  <c r="N275" i="89"/>
  <c r="N281" i="89" s="1"/>
  <c r="N283" i="89" s="1"/>
  <c r="N276" i="81"/>
  <c r="N282" i="81" s="1"/>
  <c r="N284" i="81" s="1"/>
  <c r="N276" i="94"/>
  <c r="N282" i="94" s="1"/>
  <c r="N284" i="94" s="1"/>
  <c r="N275" i="83"/>
  <c r="N281" i="83" s="1"/>
  <c r="N284" i="83" s="1"/>
  <c r="N275" i="87"/>
  <c r="N281" i="87" s="1"/>
  <c r="N284" i="87" s="1"/>
  <c r="N275" i="91"/>
  <c r="N281" i="91" s="1"/>
  <c r="N283" i="91" s="1"/>
  <c r="N275" i="99"/>
  <c r="N281" i="99" s="1"/>
  <c r="N283" i="99" s="1"/>
  <c r="N275" i="97"/>
  <c r="N281" i="97" s="1"/>
  <c r="N284" i="97" s="1"/>
  <c r="N276" i="98"/>
  <c r="N282" i="98" s="1"/>
  <c r="N285" i="98" s="1"/>
  <c r="N276" i="80"/>
  <c r="N282" i="80" s="1"/>
  <c r="N284" i="80" s="1"/>
  <c r="N276" i="84"/>
  <c r="N282" i="84" s="1"/>
  <c r="N285" i="84" s="1"/>
  <c r="N275" i="88"/>
  <c r="N281" i="88" s="1"/>
  <c r="N283" i="88" s="1"/>
  <c r="N275" i="92"/>
  <c r="N281" i="92" s="1"/>
  <c r="N284" i="92" s="1"/>
  <c r="N275" i="96"/>
  <c r="N281" i="96" s="1"/>
  <c r="N275" i="100"/>
  <c r="N281" i="100" s="1"/>
  <c r="N284" i="100" s="1"/>
  <c r="J63" i="8" l="1"/>
  <c r="G63" i="8"/>
  <c r="N285" i="103"/>
  <c r="N285" i="101"/>
  <c r="N284" i="96"/>
  <c r="N283" i="106"/>
  <c r="N284" i="93"/>
  <c r="N284" i="102"/>
  <c r="N284" i="89"/>
  <c r="N283" i="86"/>
  <c r="N284" i="105"/>
  <c r="N283" i="92"/>
  <c r="N284" i="91"/>
  <c r="N284" i="85"/>
  <c r="N283" i="83"/>
  <c r="N285" i="81"/>
  <c r="N284" i="104"/>
  <c r="N284" i="99"/>
  <c r="N284" i="79"/>
  <c r="N284" i="78"/>
  <c r="G186" i="77"/>
  <c r="J186" i="77" s="1"/>
  <c r="G186" i="78" s="1"/>
  <c r="J186" i="78" s="1"/>
  <c r="N283" i="96"/>
  <c r="N283" i="90"/>
  <c r="N283" i="100"/>
  <c r="N283" i="82"/>
  <c r="N283" i="87"/>
  <c r="N283" i="95"/>
  <c r="N283" i="107"/>
  <c r="N284" i="84"/>
  <c r="N284" i="88"/>
  <c r="N285" i="94"/>
  <c r="N283" i="97"/>
  <c r="N285" i="80"/>
  <c r="N284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6" i="77" l="1"/>
  <c r="P134" i="77"/>
  <c r="P135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6" i="8"/>
  <c r="J6" i="8" s="1"/>
  <c r="I7" i="8"/>
  <c r="J7" i="8" s="1"/>
  <c r="I8" i="8"/>
  <c r="J8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E63" i="78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72" i="107"/>
  <c r="R271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71" i="106"/>
  <c r="R270" i="106"/>
  <c r="R269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72" i="105"/>
  <c r="R270" i="105"/>
  <c r="R269" i="105"/>
  <c r="R268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72" i="104"/>
  <c r="R271" i="104"/>
  <c r="R270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72" i="103"/>
  <c r="R270" i="103"/>
  <c r="R269" i="103"/>
  <c r="R268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72" i="102"/>
  <c r="R270" i="102"/>
  <c r="R269" i="102"/>
  <c r="R268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72" i="101"/>
  <c r="R270" i="101"/>
  <c r="R269" i="101"/>
  <c r="R268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72" i="100"/>
  <c r="R271" i="100"/>
  <c r="R270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72" i="99"/>
  <c r="R271" i="99"/>
  <c r="R270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72" i="98"/>
  <c r="R270" i="98"/>
  <c r="R269" i="98"/>
  <c r="R268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72" i="97"/>
  <c r="R271" i="97"/>
  <c r="R270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72" i="96"/>
  <c r="R271" i="96"/>
  <c r="R270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72" i="95"/>
  <c r="R270" i="95"/>
  <c r="R269" i="95"/>
  <c r="R268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72" i="94"/>
  <c r="R270" i="94"/>
  <c r="R269" i="94"/>
  <c r="R268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70" i="93"/>
  <c r="R268" i="93"/>
  <c r="R267" i="93"/>
  <c r="R262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72" i="92"/>
  <c r="R270" i="92"/>
  <c r="R269" i="92"/>
  <c r="R268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71" i="91"/>
  <c r="R270" i="91"/>
  <c r="R269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72" i="90"/>
  <c r="R271" i="90"/>
  <c r="R270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71" i="89"/>
  <c r="R270" i="89"/>
  <c r="R269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71" i="88"/>
  <c r="R270" i="88"/>
  <c r="R269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71" i="87"/>
  <c r="R270" i="87"/>
  <c r="R269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72" i="86"/>
  <c r="R271" i="86"/>
  <c r="R270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72" i="85"/>
  <c r="R270" i="85"/>
  <c r="R269" i="85"/>
  <c r="R26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72" i="84"/>
  <c r="R270" i="84"/>
  <c r="R269" i="84"/>
  <c r="R26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71" i="83"/>
  <c r="R269" i="83"/>
  <c r="R268" i="83"/>
  <c r="R263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71" i="82"/>
  <c r="R270" i="82"/>
  <c r="R269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72" i="81"/>
  <c r="R271" i="81"/>
  <c r="R270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72" i="80"/>
  <c r="R270" i="80"/>
  <c r="R269" i="80"/>
  <c r="R26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72" i="79"/>
  <c r="R270" i="79"/>
  <c r="R269" i="79"/>
  <c r="R26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72" i="78"/>
  <c r="R270" i="78"/>
  <c r="R269" i="78"/>
  <c r="R26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72" i="77"/>
  <c r="M272" i="77"/>
  <c r="M272" i="8" s="1"/>
  <c r="R270" i="77"/>
  <c r="M270" i="77"/>
  <c r="M270" i="8" s="1"/>
  <c r="R269" i="77"/>
  <c r="M269" i="77"/>
  <c r="R268" i="77"/>
  <c r="M268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M111" i="77"/>
  <c r="M110" i="77"/>
  <c r="M109" i="77"/>
  <c r="M108" i="77"/>
  <c r="M107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74" i="74"/>
  <c r="R60" i="74"/>
  <c r="R63" i="74"/>
  <c r="M63" i="74"/>
  <c r="P63" i="74" s="1"/>
  <c r="M169" i="74"/>
  <c r="P169" i="74" s="1"/>
  <c r="R169" i="74"/>
  <c r="P20" i="77" l="1"/>
  <c r="P49" i="77"/>
  <c r="P53" i="77"/>
  <c r="P57" i="77"/>
  <c r="P61" i="77"/>
  <c r="P65" i="77"/>
  <c r="P69" i="77"/>
  <c r="P73" i="77"/>
  <c r="P113" i="77"/>
  <c r="P131" i="77"/>
  <c r="P139" i="77"/>
  <c r="P143" i="77"/>
  <c r="P147" i="77"/>
  <c r="P151" i="77"/>
  <c r="P155" i="77"/>
  <c r="P159" i="77"/>
  <c r="P163" i="77"/>
  <c r="P167" i="77"/>
  <c r="P171" i="77"/>
  <c r="P178" i="77"/>
  <c r="P8" i="77"/>
  <c r="P12" i="77"/>
  <c r="P16" i="77"/>
  <c r="P24" i="77"/>
  <c r="P28" i="77"/>
  <c r="P32" i="77"/>
  <c r="P36" i="77"/>
  <c r="P41" i="77"/>
  <c r="P45" i="77"/>
  <c r="P79" i="77"/>
  <c r="P84" i="77"/>
  <c r="P93" i="77"/>
  <c r="P98" i="77"/>
  <c r="P109" i="77"/>
  <c r="P118" i="77"/>
  <c r="P122" i="77"/>
  <c r="P127" i="77"/>
  <c r="P179" i="77"/>
  <c r="P183" i="77"/>
  <c r="P192" i="77"/>
  <c r="P196" i="77"/>
  <c r="P200" i="77"/>
  <c r="P204" i="77"/>
  <c r="P209" i="77"/>
  <c r="P213" i="77"/>
  <c r="P217" i="77"/>
  <c r="P221" i="77"/>
  <c r="P225" i="77"/>
  <c r="P229" i="77"/>
  <c r="P233" i="77"/>
  <c r="P269" i="77"/>
  <c r="P124" i="77"/>
  <c r="P99" i="77"/>
  <c r="P137" i="77"/>
  <c r="P46" i="77"/>
  <c r="P50" i="77"/>
  <c r="P54" i="77"/>
  <c r="P58" i="77"/>
  <c r="P62" i="77"/>
  <c r="P66" i="77"/>
  <c r="P70" i="77"/>
  <c r="P74" i="77"/>
  <c r="P110" i="77"/>
  <c r="P114" i="77"/>
  <c r="P132" i="77"/>
  <c r="P140" i="77"/>
  <c r="P144" i="77"/>
  <c r="P148" i="77"/>
  <c r="P152" i="77"/>
  <c r="P156" i="77"/>
  <c r="P160" i="77"/>
  <c r="P164" i="77"/>
  <c r="P168" i="77"/>
  <c r="P172" i="77"/>
  <c r="P9" i="77"/>
  <c r="P13" i="77"/>
  <c r="P17" i="77"/>
  <c r="P21" i="77"/>
  <c r="P25" i="77"/>
  <c r="P29" i="77"/>
  <c r="P33" i="77"/>
  <c r="P37" i="77"/>
  <c r="P42" i="77"/>
  <c r="P80" i="77"/>
  <c r="P85" i="77"/>
  <c r="P95" i="77"/>
  <c r="P106" i="77"/>
  <c r="P115" i="77"/>
  <c r="P119" i="77"/>
  <c r="P123" i="77"/>
  <c r="P128" i="77"/>
  <c r="P180" i="77"/>
  <c r="P184" i="77"/>
  <c r="P193" i="77"/>
  <c r="P197" i="77"/>
  <c r="P201" i="77"/>
  <c r="P205" i="77"/>
  <c r="P210" i="77"/>
  <c r="P214" i="77"/>
  <c r="P218" i="77"/>
  <c r="P222" i="77"/>
  <c r="P226" i="77"/>
  <c r="P230" i="77"/>
  <c r="P234" i="77"/>
  <c r="P270" i="77"/>
  <c r="P89" i="77"/>
  <c r="P100" i="77"/>
  <c r="P86" i="77"/>
  <c r="P47" i="77"/>
  <c r="P51" i="77"/>
  <c r="P55" i="77"/>
  <c r="P59" i="77"/>
  <c r="P63" i="77"/>
  <c r="P67" i="77"/>
  <c r="P71" i="77"/>
  <c r="P75" i="77"/>
  <c r="P111" i="77"/>
  <c r="P133" i="77"/>
  <c r="P141" i="77"/>
  <c r="P145" i="77"/>
  <c r="P149" i="77"/>
  <c r="P153" i="77"/>
  <c r="P157" i="77"/>
  <c r="P161" i="77"/>
  <c r="P165" i="77"/>
  <c r="P169" i="77"/>
  <c r="P175" i="77"/>
  <c r="P6" i="77"/>
  <c r="P10" i="77"/>
  <c r="P14" i="77"/>
  <c r="P18" i="77"/>
  <c r="P22" i="77"/>
  <c r="P26" i="77"/>
  <c r="P30" i="77"/>
  <c r="P34" i="77"/>
  <c r="P39" i="77"/>
  <c r="P43" i="77"/>
  <c r="P77" i="77"/>
  <c r="P81" i="77"/>
  <c r="P91" i="77"/>
  <c r="P96" i="77"/>
  <c r="P107" i="77"/>
  <c r="P116" i="77"/>
  <c r="P120" i="77"/>
  <c r="P125" i="77"/>
  <c r="P129" i="77"/>
  <c r="P181" i="77"/>
  <c r="P185" i="77"/>
  <c r="P194" i="77"/>
  <c r="P198" i="77"/>
  <c r="P202" i="77"/>
  <c r="P206" i="77"/>
  <c r="P211" i="77"/>
  <c r="P215" i="77"/>
  <c r="P219" i="77"/>
  <c r="P223" i="77"/>
  <c r="P227" i="77"/>
  <c r="P231" i="77"/>
  <c r="P248" i="77"/>
  <c r="P272" i="77"/>
  <c r="P38" i="77"/>
  <c r="P101" i="77"/>
  <c r="P48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" i="77"/>
  <c r="P11" i="77"/>
  <c r="P15" i="77"/>
  <c r="P19" i="77"/>
  <c r="P23" i="77"/>
  <c r="P27" i="77"/>
  <c r="P31" i="77"/>
  <c r="P35" i="77"/>
  <c r="P40" i="77"/>
  <c r="P44" i="77"/>
  <c r="P78" i="77"/>
  <c r="P83" i="77"/>
  <c r="P92" i="77"/>
  <c r="P97" i="77"/>
  <c r="P108" i="77"/>
  <c r="P117" i="77"/>
  <c r="P121" i="77"/>
  <c r="P126" i="77"/>
  <c r="P182" i="77"/>
  <c r="P191" i="77"/>
  <c r="P195" i="77"/>
  <c r="P199" i="77"/>
  <c r="P203" i="77"/>
  <c r="P208" i="77"/>
  <c r="P212" i="77"/>
  <c r="P216" i="77"/>
  <c r="P220" i="77"/>
  <c r="P224" i="77"/>
  <c r="P228" i="77"/>
  <c r="P232" i="77"/>
  <c r="P268" i="77"/>
  <c r="P76" i="77"/>
  <c r="P90" i="77"/>
  <c r="P17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E63" i="79" s="1"/>
  <c r="G129" i="78"/>
  <c r="J129" i="78" s="1"/>
  <c r="G35" i="78"/>
  <c r="J35" i="78" s="1"/>
  <c r="G169" i="77"/>
  <c r="J169" i="77" s="1"/>
  <c r="N276" i="77"/>
  <c r="N282" i="77" s="1"/>
  <c r="AB5" i="8"/>
  <c r="M5" i="8"/>
  <c r="AB35" i="8"/>
  <c r="W7" i="8"/>
  <c r="AB7" i="8" s="1"/>
  <c r="P5" i="77"/>
  <c r="R274" i="78"/>
  <c r="R274" i="80"/>
  <c r="R274" i="77"/>
  <c r="R274" i="79"/>
  <c r="R274" i="81"/>
  <c r="R274" i="85"/>
  <c r="R273" i="97"/>
  <c r="R273" i="86"/>
  <c r="R274" i="84"/>
  <c r="R273" i="88"/>
  <c r="R273" i="90"/>
  <c r="R274" i="98"/>
  <c r="R273" i="87"/>
  <c r="R273" i="96"/>
  <c r="R273" i="107"/>
  <c r="P8" i="8"/>
  <c r="R273" i="99"/>
  <c r="R274" i="101"/>
  <c r="R274" i="102"/>
  <c r="R273" i="100"/>
  <c r="R273" i="104"/>
  <c r="R274" i="103"/>
  <c r="R273" i="105"/>
  <c r="R273" i="106"/>
  <c r="R273" i="89"/>
  <c r="R273" i="91"/>
  <c r="R273" i="92"/>
  <c r="R273" i="93"/>
  <c r="R274" i="94"/>
  <c r="R273" i="95"/>
  <c r="R273" i="82"/>
  <c r="R273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E63" i="80" s="1"/>
  <c r="G109" i="79"/>
  <c r="J109" i="79" s="1"/>
  <c r="G114" i="79"/>
  <c r="J114" i="79" s="1"/>
  <c r="G169" i="78"/>
  <c r="J169" i="78" s="1"/>
  <c r="N285" i="77"/>
  <c r="N28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E63" i="81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E63" i="82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G169" i="81" l="1"/>
  <c r="J169" i="81" s="1"/>
  <c r="G169" i="82" s="1"/>
  <c r="J169" i="82" s="1"/>
  <c r="G178" i="83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63" i="82"/>
  <c r="J63" i="82" s="1"/>
  <c r="E63" i="83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94" i="87" l="1"/>
  <c r="J94" i="87" s="1"/>
  <c r="G94" i="88" s="1"/>
  <c r="J94" i="88" s="1"/>
  <c r="G109" i="83"/>
  <c r="J109" i="83" s="1"/>
  <c r="G35" i="83"/>
  <c r="J35" i="83" s="1"/>
  <c r="G45" i="84"/>
  <c r="J45" i="84" s="1"/>
  <c r="G60" i="85"/>
  <c r="J60" i="85" s="1"/>
  <c r="G60" i="86" s="1"/>
  <c r="J60" i="86" s="1"/>
  <c r="G129" i="83"/>
  <c r="J129" i="83" s="1"/>
  <c r="G114" i="83"/>
  <c r="J114" i="83" s="1"/>
  <c r="G63" i="83"/>
  <c r="J63" i="83" s="1"/>
  <c r="E63" i="84" s="1"/>
  <c r="G178" i="85"/>
  <c r="J178" i="85" s="1"/>
  <c r="G178" i="86" s="1"/>
  <c r="J178" i="86" s="1"/>
  <c r="G94" i="89"/>
  <c r="J94" i="89" s="1"/>
  <c r="G75" i="88"/>
  <c r="J75" i="88" s="1"/>
  <c r="G12" i="80"/>
  <c r="J12" i="80" s="1"/>
  <c r="G178" i="87" l="1"/>
  <c r="J178" i="87" s="1"/>
  <c r="G178" i="88" s="1"/>
  <c r="J178" i="88" s="1"/>
  <c r="G178" i="89" s="1"/>
  <c r="J178" i="89" s="1"/>
  <c r="G178" i="90" s="1"/>
  <c r="J178" i="90" s="1"/>
  <c r="G60" i="87"/>
  <c r="J60" i="87" s="1"/>
  <c r="G60" i="88" s="1"/>
  <c r="J60" i="88" s="1"/>
  <c r="G60" i="89" s="1"/>
  <c r="J60" i="89" s="1"/>
  <c r="G60" i="90" s="1"/>
  <c r="J60" i="90" s="1"/>
  <c r="G114" i="84"/>
  <c r="J114" i="84" s="1"/>
  <c r="G114" i="85" s="1"/>
  <c r="J114" i="85" s="1"/>
  <c r="G114" i="86" s="1"/>
  <c r="J114" i="86" s="1"/>
  <c r="G45" i="85"/>
  <c r="J45" i="85" s="1"/>
  <c r="G45" i="86" s="1"/>
  <c r="J45" i="86" s="1"/>
  <c r="G35" i="84"/>
  <c r="J35" i="84" s="1"/>
  <c r="G63" i="84"/>
  <c r="J63" i="84" s="1"/>
  <c r="E63" i="85" s="1"/>
  <c r="G129" i="84"/>
  <c r="J129" i="84" s="1"/>
  <c r="G109" i="84"/>
  <c r="J109" i="84" s="1"/>
  <c r="G109" i="85" s="1"/>
  <c r="J109" i="85" s="1"/>
  <c r="G109" i="86" s="1"/>
  <c r="J109" i="86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63" i="74"/>
  <c r="R264" i="74"/>
  <c r="R268" i="74"/>
  <c r="R270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45" i="87" l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114" i="87"/>
  <c r="J114" i="87" s="1"/>
  <c r="G114" i="88" s="1"/>
  <c r="J114" i="88" s="1"/>
  <c r="G114" i="89" s="1"/>
  <c r="J114" i="89" s="1"/>
  <c r="G114" i="90" s="1"/>
  <c r="J114" i="90" s="1"/>
  <c r="G109" i="87"/>
  <c r="J109" i="87" s="1"/>
  <c r="G109" i="88" s="1"/>
  <c r="J109" i="88" s="1"/>
  <c r="G109" i="89" s="1"/>
  <c r="J109" i="89" s="1"/>
  <c r="G109" i="90" s="1"/>
  <c r="J109" i="90" s="1"/>
  <c r="G129" i="85"/>
  <c r="J129" i="85" s="1"/>
  <c r="G129" i="86" s="1"/>
  <c r="J129" i="86" s="1"/>
  <c r="G63" i="85"/>
  <c r="J63" i="85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70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3" i="86" l="1"/>
  <c r="G63" i="86" s="1"/>
  <c r="J63" i="86" s="1"/>
  <c r="E63" i="87" s="1"/>
  <c r="G63" i="87" s="1"/>
  <c r="J63" i="87" s="1"/>
  <c r="G129" i="87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169" i="87"/>
  <c r="J169" i="87" s="1"/>
  <c r="G35" i="86"/>
  <c r="J35" i="86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68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6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6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70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8" l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7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37" i="79"/>
  <c r="J237" i="79" s="1"/>
  <c r="G229" i="79"/>
  <c r="J229" i="79" s="1"/>
  <c r="G169" i="88"/>
  <c r="J169" i="88" s="1"/>
  <c r="G169" i="89" s="1"/>
  <c r="J169" i="8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37" i="80" l="1"/>
  <c r="J237" i="80" s="1"/>
  <c r="G229" i="80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12" i="87" l="1"/>
  <c r="J12" i="87" s="1"/>
  <c r="G229" i="82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31" i="78" l="1"/>
  <c r="J231" i="78" s="1"/>
  <c r="G239" i="78"/>
  <c r="J239" i="78" s="1"/>
  <c r="G229" i="83"/>
  <c r="J229" i="83" s="1"/>
  <c r="G237" i="83"/>
  <c r="J237" i="83" s="1"/>
  <c r="G206" i="79"/>
  <c r="J206" i="79" s="1"/>
  <c r="G12" i="90"/>
  <c r="J12" i="90" s="1"/>
  <c r="G205" i="79"/>
  <c r="J205" i="79" s="1"/>
  <c r="G126" i="79"/>
  <c r="J126" i="79" s="1"/>
  <c r="G181" i="79"/>
  <c r="J181" i="79" s="1"/>
  <c r="G153" i="79"/>
  <c r="J153" i="79" s="1"/>
  <c r="G213" i="79"/>
  <c r="J213" i="79" s="1"/>
  <c r="G177" i="79"/>
  <c r="J177" i="79" s="1"/>
  <c r="G84" i="79"/>
  <c r="J84" i="79" s="1"/>
  <c r="G148" i="79"/>
  <c r="J148" i="79" s="1"/>
  <c r="G155" i="79"/>
  <c r="J155" i="79" s="1"/>
  <c r="G83" i="79"/>
  <c r="J83" i="79" s="1"/>
  <c r="G152" i="79"/>
  <c r="J152" i="79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83" i="80" l="1"/>
  <c r="J83" i="80" s="1"/>
  <c r="G83" i="81" s="1"/>
  <c r="J83" i="81" s="1"/>
  <c r="G126" i="80"/>
  <c r="J126" i="80" s="1"/>
  <c r="G126" i="81" s="1"/>
  <c r="J126" i="81" s="1"/>
  <c r="G155" i="80"/>
  <c r="J155" i="80" s="1"/>
  <c r="G155" i="81" s="1"/>
  <c r="J155" i="81" s="1"/>
  <c r="G205" i="80"/>
  <c r="J205" i="80" s="1"/>
  <c r="G205" i="81" s="1"/>
  <c r="J205" i="81" s="1"/>
  <c r="G148" i="80"/>
  <c r="J148" i="80" s="1"/>
  <c r="G148" i="81" s="1"/>
  <c r="J148" i="81" s="1"/>
  <c r="G84" i="80"/>
  <c r="J84" i="80" s="1"/>
  <c r="G84" i="81" s="1"/>
  <c r="J84" i="81" s="1"/>
  <c r="G206" i="80"/>
  <c r="J206" i="80" s="1"/>
  <c r="G206" i="81" s="1"/>
  <c r="J206" i="81" s="1"/>
  <c r="G177" i="80"/>
  <c r="J177" i="80" s="1"/>
  <c r="G177" i="81" s="1"/>
  <c r="J177" i="81" s="1"/>
  <c r="G213" i="80"/>
  <c r="J213" i="80" s="1"/>
  <c r="G213" i="81" s="1"/>
  <c r="J213" i="81" s="1"/>
  <c r="G153" i="80"/>
  <c r="J153" i="80" s="1"/>
  <c r="G153" i="81" s="1"/>
  <c r="J153" i="81" s="1"/>
  <c r="G266" i="79"/>
  <c r="J266" i="79" s="1"/>
  <c r="G152" i="80"/>
  <c r="J152" i="80" s="1"/>
  <c r="G152" i="81" s="1"/>
  <c r="J152" i="81" s="1"/>
  <c r="G181" i="80"/>
  <c r="J181" i="80" s="1"/>
  <c r="G181" i="81" s="1"/>
  <c r="J181" i="81" s="1"/>
  <c r="G239" i="79"/>
  <c r="J239" i="79" s="1"/>
  <c r="G231" i="79"/>
  <c r="J231" i="79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G9" i="79"/>
  <c r="J9" i="79" s="1"/>
  <c r="G10" i="79"/>
  <c r="J10" i="79" s="1"/>
  <c r="G231" i="80" l="1"/>
  <c r="J231" i="80" s="1"/>
  <c r="G231" i="81" s="1"/>
  <c r="J231" i="81" s="1"/>
  <c r="G266" i="80"/>
  <c r="J266" i="80" s="1"/>
  <c r="G239" i="80"/>
  <c r="G125" i="80"/>
  <c r="J125" i="80" s="1"/>
  <c r="G229" i="85"/>
  <c r="J229" i="85" s="1"/>
  <c r="G229" i="86" s="1"/>
  <c r="J229" i="86" s="1"/>
  <c r="G240" i="79"/>
  <c r="J240" i="79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G211" i="79"/>
  <c r="J211" i="79" s="1"/>
  <c r="G156" i="79"/>
  <c r="J156" i="79" s="1"/>
  <c r="G194" i="80"/>
  <c r="J194" i="80" s="1"/>
  <c r="G226" i="80"/>
  <c r="J226" i="80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80" i="74"/>
  <c r="N277" i="74"/>
  <c r="M5" i="74"/>
  <c r="N275" i="74" s="1"/>
  <c r="G125" i="81" l="1"/>
  <c r="J125" i="81" s="1"/>
  <c r="G226" i="81"/>
  <c r="J226" i="81" s="1"/>
  <c r="G226" i="82" s="1"/>
  <c r="J226" i="82" s="1"/>
  <c r="G203" i="80"/>
  <c r="J203" i="80" s="1"/>
  <c r="G193" i="81"/>
  <c r="J193" i="81" s="1"/>
  <c r="G193" i="82" s="1"/>
  <c r="J193" i="82" s="1"/>
  <c r="G151" i="81"/>
  <c r="J151" i="81" s="1"/>
  <c r="G151" i="82" s="1"/>
  <c r="J151" i="82" s="1"/>
  <c r="G194" i="81"/>
  <c r="J194" i="81" s="1"/>
  <c r="G194" i="82" s="1"/>
  <c r="J194" i="82" s="1"/>
  <c r="G39" i="81"/>
  <c r="J39" i="81" s="1"/>
  <c r="G39" i="82" s="1"/>
  <c r="J39" i="82" s="1"/>
  <c r="G208" i="81"/>
  <c r="J208" i="81" s="1"/>
  <c r="G208" i="82" s="1"/>
  <c r="J208" i="82" s="1"/>
  <c r="G127" i="81"/>
  <c r="J127" i="81" s="1"/>
  <c r="G127" i="82" s="1"/>
  <c r="J127" i="82" s="1"/>
  <c r="G268" i="81"/>
  <c r="J268" i="81" s="1"/>
  <c r="J239" i="80"/>
  <c r="G239" i="81" s="1"/>
  <c r="J239" i="81" s="1"/>
  <c r="G267" i="82" s="1"/>
  <c r="J267" i="82" s="1"/>
  <c r="G237" i="86"/>
  <c r="J237" i="86" s="1"/>
  <c r="G237" i="87" s="1"/>
  <c r="J237" i="87" s="1"/>
  <c r="G229" i="87"/>
  <c r="J229" i="87" s="1"/>
  <c r="G237" i="88" s="1"/>
  <c r="J237" i="88" s="1"/>
  <c r="G231" i="82"/>
  <c r="J231" i="82" s="1"/>
  <c r="G239" i="82"/>
  <c r="J239" i="82" s="1"/>
  <c r="G261" i="83" s="1"/>
  <c r="J261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E35" i="103" s="1"/>
  <c r="G178" i="101"/>
  <c r="J178" i="101" s="1"/>
  <c r="G45" i="102"/>
  <c r="J45" i="102" s="1"/>
  <c r="E45" i="103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73" i="74"/>
  <c r="G203" i="81" l="1"/>
  <c r="J203" i="81" s="1"/>
  <c r="G147" i="81"/>
  <c r="J147" i="81" s="1"/>
  <c r="G147" i="82" s="1"/>
  <c r="J147" i="82" s="1"/>
  <c r="G197" i="81"/>
  <c r="J197" i="81" s="1"/>
  <c r="G197" i="82" s="1"/>
  <c r="J197" i="82" s="1"/>
  <c r="G196" i="81"/>
  <c r="J196" i="81" s="1"/>
  <c r="G196" i="82" s="1"/>
  <c r="J196" i="82" s="1"/>
  <c r="G113" i="81"/>
  <c r="J113" i="81" s="1"/>
  <c r="G113" i="82" s="1"/>
  <c r="J113" i="82" s="1"/>
  <c r="G182" i="81"/>
  <c r="J182" i="81" s="1"/>
  <c r="G182" i="82" s="1"/>
  <c r="J182" i="82" s="1"/>
  <c r="G149" i="81"/>
  <c r="J149" i="81" s="1"/>
  <c r="G149" i="82" s="1"/>
  <c r="J149" i="82" s="1"/>
  <c r="G198" i="81"/>
  <c r="J198" i="81" s="1"/>
  <c r="G198" i="82" s="1"/>
  <c r="J198" i="82" s="1"/>
  <c r="G209" i="81"/>
  <c r="J209" i="81" s="1"/>
  <c r="G209" i="82" s="1"/>
  <c r="J209" i="82" s="1"/>
  <c r="G157" i="81"/>
  <c r="J157" i="81" s="1"/>
  <c r="G157" i="82" s="1"/>
  <c r="J157" i="82" s="1"/>
  <c r="G202" i="81"/>
  <c r="J202" i="81" s="1"/>
  <c r="G202" i="82" s="1"/>
  <c r="J202" i="82" s="1"/>
  <c r="G211" i="81"/>
  <c r="J211" i="81" s="1"/>
  <c r="G211" i="82" s="1"/>
  <c r="J211" i="82" s="1"/>
  <c r="G212" i="81"/>
  <c r="J212" i="81" s="1"/>
  <c r="G212" i="82" s="1"/>
  <c r="J212" i="82" s="1"/>
  <c r="G210" i="81"/>
  <c r="J210" i="81" s="1"/>
  <c r="G210" i="82" s="1"/>
  <c r="J210" i="82" s="1"/>
  <c r="G204" i="81"/>
  <c r="J204" i="81" s="1"/>
  <c r="G204" i="82" s="1"/>
  <c r="J204" i="82" s="1"/>
  <c r="G128" i="81"/>
  <c r="J128" i="81" s="1"/>
  <c r="G128" i="82" s="1"/>
  <c r="J128" i="82" s="1"/>
  <c r="G156" i="81"/>
  <c r="J156" i="81" s="1"/>
  <c r="G156" i="82" s="1"/>
  <c r="J156" i="82" s="1"/>
  <c r="G195" i="81"/>
  <c r="J195" i="81" s="1"/>
  <c r="G195" i="82" s="1"/>
  <c r="J195" i="82" s="1"/>
  <c r="G150" i="81"/>
  <c r="J150" i="81" s="1"/>
  <c r="G150" i="82" s="1"/>
  <c r="J150" i="82" s="1"/>
  <c r="G229" i="88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266" i="84" s="1"/>
  <c r="J266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E60" i="103" s="1"/>
  <c r="G129" i="102"/>
  <c r="J129" i="102" s="1"/>
  <c r="E129" i="103" s="1"/>
  <c r="G109" i="101"/>
  <c r="J109" i="101" s="1"/>
  <c r="G114" i="101"/>
  <c r="J114" i="101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G35" i="103"/>
  <c r="J35" i="103" s="1"/>
  <c r="E35" i="104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81" i="74"/>
  <c r="X13" i="8"/>
  <c r="G231" i="84" l="1"/>
  <c r="J231" i="84" s="1"/>
  <c r="G239" i="85" s="1"/>
  <c r="J239" i="85" s="1"/>
  <c r="G268" i="86" s="1"/>
  <c r="J268" i="86" s="1"/>
  <c r="G239" i="84"/>
  <c r="J239" i="84" s="1"/>
  <c r="G266" i="85" s="1"/>
  <c r="J266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E169" i="103" s="1"/>
  <c r="G12" i="95"/>
  <c r="J12" i="95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G60" i="103"/>
  <c r="J60" i="103" s="1"/>
  <c r="E60" i="104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84" i="74"/>
  <c r="N283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E169" i="104" s="1"/>
  <c r="G232" i="83"/>
  <c r="J232" i="83" s="1"/>
  <c r="G240" i="83"/>
  <c r="J240" i="83" s="1"/>
  <c r="J241" i="83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70" i="81" l="1"/>
  <c r="J70" i="81" s="1"/>
  <c r="G70" i="82" s="1"/>
  <c r="J70" i="82" s="1"/>
  <c r="G71" i="81"/>
  <c r="J71" i="81" s="1"/>
  <c r="G71" i="82" s="1"/>
  <c r="J71" i="82" s="1"/>
  <c r="G175" i="81"/>
  <c r="J175" i="81" s="1"/>
  <c r="G175" i="82" s="1"/>
  <c r="J175" i="82" s="1"/>
  <c r="G169" i="104"/>
  <c r="J169" i="104" s="1"/>
  <c r="E169" i="105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6"/>
  <c r="J239" i="86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G114" i="104"/>
  <c r="J114" i="104" s="1"/>
  <c r="E114" i="105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67" i="87" l="1"/>
  <c r="J267" i="87" s="1"/>
  <c r="G239" i="87"/>
  <c r="J239" i="87" s="1"/>
  <c r="G267" i="88" s="1"/>
  <c r="J267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67" i="89" s="1"/>
  <c r="J267" i="89" s="1"/>
  <c r="J240" i="85"/>
  <c r="J241" i="85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E12" i="103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39" i="87"/>
  <c r="J39" i="87" s="1"/>
  <c r="G39" i="88" s="1"/>
  <c r="J39" i="88" s="1"/>
  <c r="G11" i="86"/>
  <c r="J11" i="86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E75" i="105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9" i="87" l="1"/>
  <c r="J9" i="87" s="1"/>
  <c r="G10" i="87"/>
  <c r="J10" i="87" s="1"/>
  <c r="G11" i="87"/>
  <c r="J11" i="87" s="1"/>
  <c r="G20" i="77"/>
  <c r="J20" i="77" s="1"/>
  <c r="G22" i="77"/>
  <c r="J22" i="77" s="1"/>
  <c r="G19" i="77"/>
  <c r="J19" i="77" s="1"/>
  <c r="G129" i="107"/>
  <c r="J129" i="107" s="1"/>
  <c r="G63" i="107"/>
  <c r="J63" i="107" s="1"/>
  <c r="G178" i="107"/>
  <c r="J178" i="107" s="1"/>
  <c r="G12" i="103"/>
  <c r="J12" i="103" s="1"/>
  <c r="E12" i="104" s="1"/>
  <c r="G60" i="107"/>
  <c r="J60" i="107" s="1"/>
  <c r="G231" i="89"/>
  <c r="J231" i="89" s="1"/>
  <c r="G239" i="89"/>
  <c r="J239" i="89" s="1"/>
  <c r="G268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4" i="77"/>
  <c r="J24" i="77" s="1"/>
  <c r="G26" i="77"/>
  <c r="J26" i="77" s="1"/>
  <c r="G25" i="77"/>
  <c r="J25" i="77" s="1"/>
  <c r="G21" i="77"/>
  <c r="J21" i="77" s="1"/>
  <c r="G23" i="77"/>
  <c r="J23" i="77" s="1"/>
  <c r="G168" i="78"/>
  <c r="J168" i="78" s="1"/>
  <c r="K213" i="64"/>
  <c r="K215" i="64" s="1"/>
  <c r="J268" i="90" l="1"/>
  <c r="J255" i="90"/>
  <c r="G12" i="104"/>
  <c r="J12" i="104" s="1"/>
  <c r="E12" i="105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67" i="91" s="1"/>
  <c r="J267" i="91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70" i="77"/>
  <c r="J270" i="77" s="1"/>
  <c r="G270" i="78" s="1"/>
  <c r="J270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46" i="77"/>
  <c r="J146" i="77" s="1"/>
  <c r="J268" i="77"/>
  <c r="G143" i="77"/>
  <c r="J143" i="77" s="1"/>
  <c r="G143" i="78" s="1"/>
  <c r="J143" i="78" s="1"/>
  <c r="G108" i="77"/>
  <c r="J108" i="77" s="1"/>
  <c r="G108" i="78" s="1"/>
  <c r="J108" i="78" s="1"/>
  <c r="G272" i="77"/>
  <c r="J272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62" i="78"/>
  <c r="J262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32" i="77"/>
  <c r="J32" i="77" s="1"/>
  <c r="G55" i="77"/>
  <c r="J55" i="77" s="1"/>
  <c r="G65" i="77"/>
  <c r="J65" i="77" s="1"/>
  <c r="G65" i="78" s="1"/>
  <c r="J65" i="78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79" i="77"/>
  <c r="J79" i="77" s="1"/>
  <c r="G79" i="78" s="1"/>
  <c r="J79" i="78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69" i="77"/>
  <c r="J269" i="77" s="1"/>
  <c r="G269" i="78" s="1"/>
  <c r="J269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215" i="77"/>
  <c r="J215" i="77" s="1"/>
  <c r="G215" i="78" s="1"/>
  <c r="J215" i="78" s="1"/>
  <c r="G167" i="77"/>
  <c r="J167" i="77" s="1"/>
  <c r="G234" i="77"/>
  <c r="J234" i="77" s="1"/>
  <c r="G242" i="79" s="1"/>
  <c r="J242" i="79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G237" i="96" l="1"/>
  <c r="J237" i="96" s="1"/>
  <c r="J229" i="95"/>
  <c r="G66" i="79"/>
  <c r="J66" i="79" s="1"/>
  <c r="G66" i="80" s="1"/>
  <c r="J66" i="80" s="1"/>
  <c r="G65" i="79"/>
  <c r="J65" i="79" s="1"/>
  <c r="G65" i="80" s="1"/>
  <c r="J65" i="80" s="1"/>
  <c r="G158" i="79"/>
  <c r="J158" i="79" s="1"/>
  <c r="G158" i="80" s="1"/>
  <c r="J158" i="80" s="1"/>
  <c r="G166" i="79"/>
  <c r="J166" i="79" s="1"/>
  <c r="G166" i="80" s="1"/>
  <c r="J166" i="80" s="1"/>
  <c r="G170" i="79"/>
  <c r="J170" i="79" s="1"/>
  <c r="G170" i="80" s="1"/>
  <c r="J170" i="80" s="1"/>
  <c r="G79" i="79"/>
  <c r="J79" i="79" s="1"/>
  <c r="G79" i="80" s="1"/>
  <c r="J79" i="80" s="1"/>
  <c r="G192" i="79"/>
  <c r="J192" i="79" s="1"/>
  <c r="G192" i="80" s="1"/>
  <c r="J192" i="80" s="1"/>
  <c r="G160" i="79"/>
  <c r="J160" i="79" s="1"/>
  <c r="G160" i="80" s="1"/>
  <c r="J160" i="80" s="1"/>
  <c r="G174" i="79"/>
  <c r="J174" i="79" s="1"/>
  <c r="G44" i="78"/>
  <c r="J44" i="78" s="1"/>
  <c r="G44" i="79" s="1"/>
  <c r="J44" i="79" s="1"/>
  <c r="G44" i="80" s="1"/>
  <c r="J44" i="80" s="1"/>
  <c r="G44" i="81" s="1"/>
  <c r="J44" i="81" s="1"/>
  <c r="G44" i="82"/>
  <c r="J44" i="82" s="1"/>
  <c r="G44" i="84"/>
  <c r="J44" i="84" s="1"/>
  <c r="G44" i="88"/>
  <c r="J44" i="88" s="1"/>
  <c r="G44" i="92"/>
  <c r="J44" i="92" s="1"/>
  <c r="G44" i="95"/>
  <c r="J44" i="95" s="1"/>
  <c r="G44" i="102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G44" i="91"/>
  <c r="J44" i="91" s="1"/>
  <c r="G44" i="101"/>
  <c r="J44" i="101" s="1"/>
  <c r="G44" i="87"/>
  <c r="J44" i="87" s="1"/>
  <c r="G44" i="98"/>
  <c r="J44" i="98" s="1"/>
  <c r="G44" i="107"/>
  <c r="J44" i="107" s="1"/>
  <c r="G44" i="83"/>
  <c r="J44" i="83" s="1"/>
  <c r="G44" i="86"/>
  <c r="J44" i="86" s="1"/>
  <c r="G44" i="94"/>
  <c r="J44" i="94" s="1"/>
  <c r="G44" i="97"/>
  <c r="J44" i="97" s="1"/>
  <c r="G44" i="89"/>
  <c r="J44" i="89" s="1"/>
  <c r="G44" i="85"/>
  <c r="J44" i="85" s="1"/>
  <c r="G44" i="93"/>
  <c r="J44" i="93" s="1"/>
  <c r="G44" i="100"/>
  <c r="J44" i="100" s="1"/>
  <c r="G44" i="90"/>
  <c r="J44" i="90" s="1"/>
  <c r="G44" i="96"/>
  <c r="J44" i="96" s="1"/>
  <c r="G44" i="99"/>
  <c r="J44" i="99" s="1"/>
  <c r="G44" i="106"/>
  <c r="J44" i="106" s="1"/>
  <c r="G265" i="80"/>
  <c r="J265" i="80" s="1"/>
  <c r="G43" i="78"/>
  <c r="J43" i="78" s="1"/>
  <c r="G43" i="79" s="1"/>
  <c r="J43" i="79" s="1"/>
  <c r="G43" i="80" s="1"/>
  <c r="J43" i="80" s="1"/>
  <c r="G43" i="81" s="1"/>
  <c r="J43" i="81" s="1"/>
  <c r="G43" i="85"/>
  <c r="J43" i="85" s="1"/>
  <c r="G43" i="93"/>
  <c r="J43" i="93" s="1"/>
  <c r="G43" i="96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G43" i="106"/>
  <c r="J43" i="106" s="1"/>
  <c r="G43" i="82"/>
  <c r="J43" i="82" s="1"/>
  <c r="G43" i="88"/>
  <c r="J43" i="88" s="1"/>
  <c r="G43" i="89"/>
  <c r="J43" i="89" s="1"/>
  <c r="G43" i="95"/>
  <c r="J43" i="95" s="1"/>
  <c r="G43" i="84"/>
  <c r="J43" i="84" s="1"/>
  <c r="G43" i="92"/>
  <c r="J43" i="92" s="1"/>
  <c r="G43" i="102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G43" i="90"/>
  <c r="J43" i="90" s="1"/>
  <c r="G43" i="91"/>
  <c r="J43" i="91" s="1"/>
  <c r="G43" i="94"/>
  <c r="J43" i="94" s="1"/>
  <c r="G43" i="107"/>
  <c r="J43" i="107" s="1"/>
  <c r="G43" i="83"/>
  <c r="J43" i="83" s="1"/>
  <c r="G43" i="86"/>
  <c r="J43" i="86" s="1"/>
  <c r="G43" i="87" s="1"/>
  <c r="J43" i="87" s="1"/>
  <c r="G42" i="86"/>
  <c r="J42" i="86" s="1"/>
  <c r="G42" i="87" s="1"/>
  <c r="J42" i="87" s="1"/>
  <c r="G42" i="90"/>
  <c r="J42" i="90" s="1"/>
  <c r="G42" i="106"/>
  <c r="J42" i="106" s="1"/>
  <c r="G42" i="82"/>
  <c r="J42" i="82" s="1"/>
  <c r="G42" i="85"/>
  <c r="J42" i="85" s="1"/>
  <c r="G42" i="93"/>
  <c r="J42" i="93" s="1"/>
  <c r="G42" i="96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G42" i="107"/>
  <c r="J42" i="107" s="1"/>
  <c r="G42" i="95"/>
  <c r="J42" i="95" s="1"/>
  <c r="G42" i="84"/>
  <c r="J42" i="84" s="1"/>
  <c r="G42" i="88"/>
  <c r="J42" i="88" s="1"/>
  <c r="G42" i="92"/>
  <c r="J42" i="92" s="1"/>
  <c r="G42" i="102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G42" i="83"/>
  <c r="J42" i="83" s="1"/>
  <c r="G42" i="89"/>
  <c r="J42" i="89" s="1"/>
  <c r="G42" i="91"/>
  <c r="J42" i="91" s="1"/>
  <c r="G42" i="94"/>
  <c r="J42" i="94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8"/>
  <c r="J238" i="78" s="1"/>
  <c r="G231" i="91"/>
  <c r="J231" i="91" s="1"/>
  <c r="G239" i="91"/>
  <c r="J239" i="91" s="1"/>
  <c r="G266" i="92" s="1"/>
  <c r="J266" i="92" s="1"/>
  <c r="G267" i="79"/>
  <c r="J267" i="79" s="1"/>
  <c r="G273" i="78"/>
  <c r="J273" i="78" s="1"/>
  <c r="G102" i="79"/>
  <c r="J102" i="79" s="1"/>
  <c r="G70" i="87"/>
  <c r="J70" i="87" s="1"/>
  <c r="G37" i="79"/>
  <c r="J37" i="79" s="1"/>
  <c r="G41" i="79"/>
  <c r="J41" i="79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10" i="91"/>
  <c r="J10" i="91" s="1"/>
  <c r="G99" i="79"/>
  <c r="J99" i="79" s="1"/>
  <c r="G9" i="91"/>
  <c r="J9" i="91" s="1"/>
  <c r="G140" i="79"/>
  <c r="J140" i="79" s="1"/>
  <c r="G115" i="79"/>
  <c r="J115" i="79" s="1"/>
  <c r="G31" i="79"/>
  <c r="J31" i="79" s="1"/>
  <c r="G89" i="79"/>
  <c r="J89" i="79" s="1"/>
  <c r="G40" i="79"/>
  <c r="J40" i="79" s="1"/>
  <c r="G118" i="79"/>
  <c r="J118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57" i="79"/>
  <c r="J57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G215" i="79"/>
  <c r="J215" i="79" s="1"/>
  <c r="G100" i="79"/>
  <c r="J100" i="79" s="1"/>
  <c r="G56" i="79"/>
  <c r="J56" i="79" s="1"/>
  <c r="G225" i="79"/>
  <c r="J225" i="79" s="1"/>
  <c r="G77" i="79"/>
  <c r="J77" i="79" s="1"/>
  <c r="G78" i="79"/>
  <c r="J78" i="79" s="1"/>
  <c r="G80" i="79"/>
  <c r="J80" i="79" s="1"/>
  <c r="G51" i="79"/>
  <c r="J51" i="79" s="1"/>
  <c r="G36" i="79"/>
  <c r="J36" i="79" s="1"/>
  <c r="G186" i="79"/>
  <c r="J186" i="79" s="1"/>
  <c r="G190" i="79"/>
  <c r="J190" i="79" s="1"/>
  <c r="G179" i="79"/>
  <c r="J179" i="79" s="1"/>
  <c r="G27" i="79"/>
  <c r="J27" i="79" s="1"/>
  <c r="G50" i="79"/>
  <c r="J50" i="79" s="1"/>
  <c r="G34" i="79"/>
  <c r="J34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270" i="79"/>
  <c r="J270" i="79" s="1"/>
  <c r="G270" i="80" s="1"/>
  <c r="J270" i="80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42" i="79" s="1"/>
  <c r="J42" i="79" s="1"/>
  <c r="G42" i="80" s="1"/>
  <c r="J42" i="80" s="1"/>
  <c r="G42" i="81" s="1"/>
  <c r="J42" i="81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68" i="78"/>
  <c r="J268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72" i="78"/>
  <c r="J272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69" i="79"/>
  <c r="J269" i="79" s="1"/>
  <c r="G269" i="80" s="1"/>
  <c r="J269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94" i="92"/>
  <c r="J194" i="92" s="1"/>
  <c r="G221" i="77"/>
  <c r="J221" i="77" s="1"/>
  <c r="G221" i="78" s="1"/>
  <c r="J221" i="78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22" i="79"/>
  <c r="J22" i="79" s="1"/>
  <c r="G24" i="79"/>
  <c r="J24" i="79" s="1"/>
  <c r="G20" i="79"/>
  <c r="J20" i="79" s="1"/>
  <c r="G26" i="79"/>
  <c r="J26" i="79" s="1"/>
  <c r="G21" i="79"/>
  <c r="J21" i="79" s="1"/>
  <c r="G25" i="79"/>
  <c r="J25" i="79" s="1"/>
  <c r="G19" i="79"/>
  <c r="J19" i="79" s="1"/>
  <c r="G168" i="80"/>
  <c r="J168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43" i="80" l="1"/>
  <c r="J143" i="80" s="1"/>
  <c r="G143" i="81" s="1"/>
  <c r="J143" i="81" s="1"/>
  <c r="G56" i="80"/>
  <c r="J56" i="80" s="1"/>
  <c r="G56" i="81" s="1"/>
  <c r="J56" i="81" s="1"/>
  <c r="G28" i="80"/>
  <c r="J28" i="80" s="1"/>
  <c r="G28" i="81" s="1"/>
  <c r="J28" i="81" s="1"/>
  <c r="G52" i="80"/>
  <c r="J52" i="80" s="1"/>
  <c r="G52" i="81" s="1"/>
  <c r="J52" i="81" s="1"/>
  <c r="G99" i="80"/>
  <c r="J99" i="80" s="1"/>
  <c r="G99" i="81" s="1"/>
  <c r="J99" i="81" s="1"/>
  <c r="G58" i="80"/>
  <c r="J58" i="80" s="1"/>
  <c r="G58" i="81" s="1"/>
  <c r="J58" i="81" s="1"/>
  <c r="G186" i="80"/>
  <c r="J186" i="80" s="1"/>
  <c r="G186" i="81" s="1"/>
  <c r="J186" i="81" s="1"/>
  <c r="G100" i="80"/>
  <c r="J100" i="80" s="1"/>
  <c r="G100" i="81" s="1"/>
  <c r="J100" i="81" s="1"/>
  <c r="G29" i="80"/>
  <c r="J29" i="80" s="1"/>
  <c r="G29" i="81" s="1"/>
  <c r="J29" i="81" s="1"/>
  <c r="G118" i="80"/>
  <c r="J118" i="80" s="1"/>
  <c r="G118" i="81" s="1"/>
  <c r="J118" i="81" s="1"/>
  <c r="G242" i="80"/>
  <c r="J242" i="80" s="1"/>
  <c r="G242" i="81" s="1"/>
  <c r="G234" i="79"/>
  <c r="J234" i="79" s="1"/>
  <c r="G236" i="79"/>
  <c r="J236" i="79" s="1"/>
  <c r="G108" i="80"/>
  <c r="J108" i="80" s="1"/>
  <c r="G108" i="81" s="1"/>
  <c r="J108" i="81" s="1"/>
  <c r="G36" i="80"/>
  <c r="J36" i="80" s="1"/>
  <c r="G36" i="81" s="1"/>
  <c r="J36" i="81" s="1"/>
  <c r="G215" i="80"/>
  <c r="J215" i="80" s="1"/>
  <c r="G215" i="81" s="1"/>
  <c r="J215" i="81" s="1"/>
  <c r="G57" i="80"/>
  <c r="J57" i="80" s="1"/>
  <c r="G57" i="81" s="1"/>
  <c r="J57" i="81" s="1"/>
  <c r="G40" i="80"/>
  <c r="J40" i="80" s="1"/>
  <c r="G40" i="81" s="1"/>
  <c r="J40" i="81" s="1"/>
  <c r="G33" i="80"/>
  <c r="J33" i="80" s="1"/>
  <c r="G33" i="81" s="1"/>
  <c r="J33" i="81" s="1"/>
  <c r="G235" i="79"/>
  <c r="J235" i="79" s="1"/>
  <c r="G54" i="80"/>
  <c r="J54" i="80" s="1"/>
  <c r="G54" i="81" s="1"/>
  <c r="J54" i="81" s="1"/>
  <c r="G51" i="80"/>
  <c r="J51" i="80" s="1"/>
  <c r="G51" i="81" s="1"/>
  <c r="J51" i="81" s="1"/>
  <c r="G104" i="80"/>
  <c r="J104" i="80" s="1"/>
  <c r="G104" i="81" s="1"/>
  <c r="J104" i="81" s="1"/>
  <c r="G89" i="80"/>
  <c r="J89" i="80" s="1"/>
  <c r="G34" i="80"/>
  <c r="J34" i="80" s="1"/>
  <c r="G34" i="81" s="1"/>
  <c r="J34" i="81" s="1"/>
  <c r="G80" i="80"/>
  <c r="J80" i="80" s="1"/>
  <c r="G80" i="81" s="1"/>
  <c r="J80" i="81" s="1"/>
  <c r="G141" i="80"/>
  <c r="J141" i="80" s="1"/>
  <c r="G141" i="81" s="1"/>
  <c r="J141" i="81" s="1"/>
  <c r="G98" i="80"/>
  <c r="J98" i="80" s="1"/>
  <c r="G98" i="81" s="1"/>
  <c r="J98" i="81" s="1"/>
  <c r="G31" i="80"/>
  <c r="J31" i="80" s="1"/>
  <c r="G31" i="81" s="1"/>
  <c r="J31" i="81" s="1"/>
  <c r="G221" i="79"/>
  <c r="J221" i="79" s="1"/>
  <c r="G221" i="80" s="1"/>
  <c r="J221" i="80" s="1"/>
  <c r="G50" i="80"/>
  <c r="J50" i="80" s="1"/>
  <c r="G50" i="81" s="1"/>
  <c r="J50" i="81" s="1"/>
  <c r="G78" i="80"/>
  <c r="J78" i="80" s="1"/>
  <c r="G78" i="81" s="1"/>
  <c r="J78" i="81" s="1"/>
  <c r="G61" i="80"/>
  <c r="J61" i="80" s="1"/>
  <c r="G61" i="81" s="1"/>
  <c r="J61" i="81" s="1"/>
  <c r="G49" i="80"/>
  <c r="J49" i="80" s="1"/>
  <c r="G49" i="81" s="1"/>
  <c r="J49" i="81" s="1"/>
  <c r="G115" i="80"/>
  <c r="J115" i="80" s="1"/>
  <c r="G115" i="81" s="1"/>
  <c r="J115" i="81" s="1"/>
  <c r="G88" i="79"/>
  <c r="J88" i="79" s="1"/>
  <c r="G64" i="80"/>
  <c r="J64" i="80" s="1"/>
  <c r="G64" i="81" s="1"/>
  <c r="J64" i="81" s="1"/>
  <c r="G27" i="80"/>
  <c r="J27" i="80" s="1"/>
  <c r="G27" i="81" s="1"/>
  <c r="J27" i="81" s="1"/>
  <c r="G77" i="80"/>
  <c r="J77" i="80" s="1"/>
  <c r="G77" i="81" s="1"/>
  <c r="J77" i="81" s="1"/>
  <c r="G171" i="80"/>
  <c r="J171" i="80" s="1"/>
  <c r="G171" i="81" s="1"/>
  <c r="J171" i="81" s="1"/>
  <c r="G47" i="80"/>
  <c r="J47" i="80" s="1"/>
  <c r="G47" i="81" s="1"/>
  <c r="J47" i="81" s="1"/>
  <c r="G140" i="80"/>
  <c r="J140" i="80" s="1"/>
  <c r="G140" i="81" s="1"/>
  <c r="J140" i="81" s="1"/>
  <c r="G41" i="80"/>
  <c r="J41" i="80" s="1"/>
  <c r="G41" i="81" s="1"/>
  <c r="J41" i="81" s="1"/>
  <c r="G87" i="79"/>
  <c r="J87" i="79" s="1"/>
  <c r="G86" i="79"/>
  <c r="J86" i="79" s="1"/>
  <c r="G165" i="79"/>
  <c r="J165" i="79" s="1"/>
  <c r="G165" i="80" s="1"/>
  <c r="J165" i="80" s="1"/>
  <c r="G74" i="80"/>
  <c r="J74" i="80" s="1"/>
  <c r="G74" i="81" s="1"/>
  <c r="J74" i="81" s="1"/>
  <c r="G179" i="80"/>
  <c r="J179" i="80" s="1"/>
  <c r="G179" i="81" s="1"/>
  <c r="J179" i="81" s="1"/>
  <c r="G225" i="80"/>
  <c r="J225" i="80" s="1"/>
  <c r="G225" i="81" s="1"/>
  <c r="J225" i="81" s="1"/>
  <c r="G46" i="80"/>
  <c r="J46" i="80" s="1"/>
  <c r="G46" i="81" s="1"/>
  <c r="J46" i="81" s="1"/>
  <c r="G93" i="80"/>
  <c r="J93" i="80" s="1"/>
  <c r="G93" i="81" s="1"/>
  <c r="J93" i="81" s="1"/>
  <c r="G37" i="80"/>
  <c r="J37" i="80" s="1"/>
  <c r="G37" i="81" s="1"/>
  <c r="J37" i="81" s="1"/>
  <c r="G238" i="79"/>
  <c r="J238" i="79" s="1"/>
  <c r="G230" i="79"/>
  <c r="J230" i="79" s="1"/>
  <c r="G18" i="77"/>
  <c r="J18" i="77" s="1"/>
  <c r="G229" i="98"/>
  <c r="J229" i="98" s="1"/>
  <c r="G237" i="99" s="1"/>
  <c r="J237" i="99" s="1"/>
  <c r="G231" i="92"/>
  <c r="J231" i="92" s="1"/>
  <c r="G239" i="92"/>
  <c r="J239" i="92" s="1"/>
  <c r="G260" i="93" s="1"/>
  <c r="J260" i="93" s="1"/>
  <c r="G232" i="89"/>
  <c r="J232" i="89" s="1"/>
  <c r="G240" i="89"/>
  <c r="J240" i="89" s="1"/>
  <c r="G241" i="89"/>
  <c r="J241" i="89" s="1"/>
  <c r="G267" i="80"/>
  <c r="J267" i="80" s="1"/>
  <c r="G273" i="79"/>
  <c r="J273" i="79" s="1"/>
  <c r="G110" i="79"/>
  <c r="J110" i="79" s="1"/>
  <c r="G11" i="92"/>
  <c r="J11" i="92" s="1"/>
  <c r="G112" i="79"/>
  <c r="J112" i="79" s="1"/>
  <c r="G111" i="79"/>
  <c r="J111" i="79" s="1"/>
  <c r="G62" i="79"/>
  <c r="J62" i="79" s="1"/>
  <c r="G38" i="79"/>
  <c r="J38" i="79" s="1"/>
  <c r="G97" i="79"/>
  <c r="J97" i="79" s="1"/>
  <c r="G145" i="79"/>
  <c r="J145" i="79" s="1"/>
  <c r="G233" i="79"/>
  <c r="J233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72" i="79"/>
  <c r="J272" i="79" s="1"/>
  <c r="G173" i="79"/>
  <c r="J173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G71" i="88"/>
  <c r="J71" i="88" s="1"/>
  <c r="G71" i="89" s="1"/>
  <c r="J71" i="89" s="1"/>
  <c r="G227" i="79"/>
  <c r="J227" i="79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68" i="79"/>
  <c r="J68" i="79" s="1"/>
  <c r="G159" i="79"/>
  <c r="J159" i="79" s="1"/>
  <c r="G32" i="79"/>
  <c r="J32" i="79" s="1"/>
  <c r="G146" i="79"/>
  <c r="J146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68" i="79"/>
  <c r="J268" i="79" s="1"/>
  <c r="G103" i="79"/>
  <c r="J103" i="79" s="1"/>
  <c r="G190" i="80"/>
  <c r="J190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G66" i="81"/>
  <c r="J66" i="81" s="1"/>
  <c r="G160" i="81"/>
  <c r="J160" i="81" s="1"/>
  <c r="G26" i="80"/>
  <c r="J26" i="80" s="1"/>
  <c r="G19" i="80"/>
  <c r="J19" i="80" s="1"/>
  <c r="G65" i="81"/>
  <c r="J65" i="81" s="1"/>
  <c r="G20" i="80"/>
  <c r="J20" i="80" s="1"/>
  <c r="G24" i="80"/>
  <c r="J24" i="80" s="1"/>
  <c r="G192" i="81"/>
  <c r="J192" i="81" s="1"/>
  <c r="G166" i="81"/>
  <c r="J166" i="81" s="1"/>
  <c r="G170" i="81"/>
  <c r="J170" i="81" s="1"/>
  <c r="G168" i="81"/>
  <c r="J168" i="81" s="1"/>
  <c r="G22" i="80"/>
  <c r="J22" i="80" s="1"/>
  <c r="G25" i="80"/>
  <c r="J25" i="80" s="1"/>
  <c r="G89" i="81"/>
  <c r="J89" i="81" s="1"/>
  <c r="G23" i="80"/>
  <c r="J23" i="80" s="1"/>
  <c r="G79" i="81"/>
  <c r="J79" i="81" s="1"/>
  <c r="G158" i="81"/>
  <c r="J158" i="81" s="1"/>
  <c r="G271" i="81"/>
  <c r="J271" i="81" s="1"/>
  <c r="G272" i="81"/>
  <c r="J272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74" i="8"/>
  <c r="M275" i="8"/>
  <c r="H274" i="8"/>
  <c r="M279" i="8"/>
  <c r="H276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8" i="80" l="1"/>
  <c r="J238" i="80" s="1"/>
  <c r="G230" i="80"/>
  <c r="J230" i="80" s="1"/>
  <c r="J242" i="81"/>
  <c r="G236" i="80"/>
  <c r="J236" i="80" s="1"/>
  <c r="G174" i="80"/>
  <c r="J174" i="80" s="1"/>
  <c r="G144" i="80"/>
  <c r="J144" i="80" s="1"/>
  <c r="G172" i="80"/>
  <c r="J172" i="80" s="1"/>
  <c r="G90" i="80"/>
  <c r="J90" i="80" s="1"/>
  <c r="G111" i="80"/>
  <c r="J111" i="80" s="1"/>
  <c r="G190" i="81"/>
  <c r="J190" i="81" s="1"/>
  <c r="G164" i="80"/>
  <c r="J164" i="80" s="1"/>
  <c r="G191" i="80"/>
  <c r="J191" i="80" s="1"/>
  <c r="G112" i="80"/>
  <c r="J112" i="80" s="1"/>
  <c r="G121" i="80"/>
  <c r="J121" i="80" s="1"/>
  <c r="G53" i="80"/>
  <c r="J53" i="80" s="1"/>
  <c r="G88" i="80"/>
  <c r="J88" i="80" s="1"/>
  <c r="G87" i="80"/>
  <c r="J87" i="80" s="1"/>
  <c r="G267" i="81"/>
  <c r="J267" i="81" s="1"/>
  <c r="G235" i="80"/>
  <c r="J235" i="80" s="1"/>
  <c r="G123" i="80"/>
  <c r="J123" i="80" s="1"/>
  <c r="G220" i="80"/>
  <c r="J220" i="80" s="1"/>
  <c r="G154" i="80"/>
  <c r="J154" i="80" s="1"/>
  <c r="G145" i="80"/>
  <c r="J145" i="80" s="1"/>
  <c r="G122" i="80"/>
  <c r="J122" i="80" s="1"/>
  <c r="G122" i="81" s="1"/>
  <c r="J122" i="81" s="1"/>
  <c r="G138" i="80"/>
  <c r="J138" i="80" s="1"/>
  <c r="G162" i="80"/>
  <c r="J162" i="80" s="1"/>
  <c r="G97" i="80"/>
  <c r="J97" i="80" s="1"/>
  <c r="G97" i="81" s="1"/>
  <c r="J97" i="81" s="1"/>
  <c r="G142" i="80"/>
  <c r="J142" i="80" s="1"/>
  <c r="G101" i="80"/>
  <c r="J101" i="80" s="1"/>
  <c r="G38" i="80"/>
  <c r="J38" i="80" s="1"/>
  <c r="G38" i="81" s="1"/>
  <c r="J38" i="81" s="1"/>
  <c r="G86" i="80"/>
  <c r="J86" i="80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66" i="94" s="1"/>
  <c r="J266" i="94" s="1"/>
  <c r="G269" i="81"/>
  <c r="J269" i="81" s="1"/>
  <c r="G273" i="80"/>
  <c r="J273" i="80" s="1"/>
  <c r="G103" i="80"/>
  <c r="J103" i="80" s="1"/>
  <c r="G102" i="80"/>
  <c r="J102" i="80" s="1"/>
  <c r="G10" i="93"/>
  <c r="J10" i="93" s="1"/>
  <c r="G30" i="80"/>
  <c r="J30" i="80" s="1"/>
  <c r="G183" i="80"/>
  <c r="J183" i="80" s="1"/>
  <c r="G272" i="80"/>
  <c r="J272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G161" i="79"/>
  <c r="J161" i="79" s="1"/>
  <c r="G119" i="79"/>
  <c r="J119" i="79" s="1"/>
  <c r="G117" i="80"/>
  <c r="J117" i="80" s="1"/>
  <c r="G32" i="80"/>
  <c r="J32" i="80" s="1"/>
  <c r="G69" i="80"/>
  <c r="J69" i="80" s="1"/>
  <c r="G223" i="80"/>
  <c r="J223" i="80" s="1"/>
  <c r="G227" i="80"/>
  <c r="J227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G62" i="80"/>
  <c r="J62" i="80" s="1"/>
  <c r="G110" i="80"/>
  <c r="J110" i="80" s="1"/>
  <c r="G67" i="80"/>
  <c r="J67" i="80" s="1"/>
  <c r="G133" i="79"/>
  <c r="J133" i="79" s="1"/>
  <c r="G136" i="79"/>
  <c r="J136" i="79" s="1"/>
  <c r="G214" i="78"/>
  <c r="J214" i="78" s="1"/>
  <c r="G131" i="78"/>
  <c r="J131" i="78" s="1"/>
  <c r="G135" i="79"/>
  <c r="J135" i="79" s="1"/>
  <c r="G82" i="80"/>
  <c r="J82" i="80" s="1"/>
  <c r="G268" i="80"/>
  <c r="J268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71" i="82"/>
  <c r="J271" i="82" s="1"/>
  <c r="G270" i="82"/>
  <c r="J270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76" i="8"/>
  <c r="F275" i="8" s="1"/>
  <c r="C276" i="8" s="1"/>
  <c r="H277" i="8"/>
  <c r="G266" i="82" l="1"/>
  <c r="J266" i="82" s="1"/>
  <c r="G191" i="81"/>
  <c r="J191" i="81" s="1"/>
  <c r="G145" i="81"/>
  <c r="J145" i="81" s="1"/>
  <c r="G164" i="81"/>
  <c r="J164" i="81" s="1"/>
  <c r="G142" i="81"/>
  <c r="J142" i="81" s="1"/>
  <c r="G88" i="81"/>
  <c r="J88" i="81" s="1"/>
  <c r="G87" i="81"/>
  <c r="J87" i="81" s="1"/>
  <c r="G88" i="82" s="1"/>
  <c r="J88" i="82" s="1"/>
  <c r="G53" i="81"/>
  <c r="J53" i="81" s="1"/>
  <c r="G121" i="81"/>
  <c r="J121" i="81" s="1"/>
  <c r="G90" i="81"/>
  <c r="J90" i="81" s="1"/>
  <c r="G123" i="81"/>
  <c r="J123" i="81" s="1"/>
  <c r="G172" i="81"/>
  <c r="J172" i="81" s="1"/>
  <c r="G144" i="81"/>
  <c r="J144" i="81" s="1"/>
  <c r="G62" i="81"/>
  <c r="J62" i="81" s="1"/>
  <c r="G62" i="82" s="1"/>
  <c r="J62" i="82" s="1"/>
  <c r="G95" i="81"/>
  <c r="J95" i="81" s="1"/>
  <c r="G95" i="82" s="1"/>
  <c r="J95" i="82" s="1"/>
  <c r="G132" i="80"/>
  <c r="J132" i="80" s="1"/>
  <c r="G176" i="81"/>
  <c r="J176" i="81" s="1"/>
  <c r="G176" i="82" s="1"/>
  <c r="J176" i="82" s="1"/>
  <c r="G242" i="82"/>
  <c r="J242" i="82" s="1"/>
  <c r="G91" i="81"/>
  <c r="J91" i="81" s="1"/>
  <c r="G91" i="82" s="1"/>
  <c r="J91" i="82" s="1"/>
  <c r="G162" i="81"/>
  <c r="J162" i="81" s="1"/>
  <c r="G154" i="81"/>
  <c r="J154" i="81" s="1"/>
  <c r="G112" i="81"/>
  <c r="J112" i="81" s="1"/>
  <c r="G111" i="81"/>
  <c r="J111" i="81" s="1"/>
  <c r="G68" i="81"/>
  <c r="J68" i="81" s="1"/>
  <c r="G68" i="82" s="1"/>
  <c r="J68" i="82" s="1"/>
  <c r="G174" i="81"/>
  <c r="J174" i="81" s="1"/>
  <c r="G173" i="81"/>
  <c r="J173" i="81" s="1"/>
  <c r="G139" i="81"/>
  <c r="J139" i="81" s="1"/>
  <c r="G139" i="82" s="1"/>
  <c r="J139" i="82" s="1"/>
  <c r="G69" i="81"/>
  <c r="J69" i="81" s="1"/>
  <c r="G69" i="82" s="1"/>
  <c r="J69" i="82" s="1"/>
  <c r="G55" i="81"/>
  <c r="J55" i="81" s="1"/>
  <c r="G55" i="82" s="1"/>
  <c r="J55" i="82" s="1"/>
  <c r="G146" i="81"/>
  <c r="J146" i="81" s="1"/>
  <c r="G146" i="82" s="1"/>
  <c r="J146" i="82" s="1"/>
  <c r="G73" i="81"/>
  <c r="J73" i="81" s="1"/>
  <c r="G73" i="82" s="1"/>
  <c r="J73" i="82" s="1"/>
  <c r="G223" i="81"/>
  <c r="J223" i="81" s="1"/>
  <c r="G223" i="82" s="1"/>
  <c r="J223" i="82" s="1"/>
  <c r="G222" i="81"/>
  <c r="J222" i="81" s="1"/>
  <c r="G222" i="82" s="1"/>
  <c r="J222" i="82" s="1"/>
  <c r="G185" i="81"/>
  <c r="J185" i="81" s="1"/>
  <c r="G185" i="82" s="1"/>
  <c r="J185" i="82" s="1"/>
  <c r="G32" i="81"/>
  <c r="J32" i="81" s="1"/>
  <c r="G32" i="82" s="1"/>
  <c r="J32" i="82" s="1"/>
  <c r="G59" i="81"/>
  <c r="J59" i="81" s="1"/>
  <c r="G59" i="82" s="1"/>
  <c r="J59" i="82" s="1"/>
  <c r="G159" i="81"/>
  <c r="J159" i="81" s="1"/>
  <c r="G159" i="82" s="1"/>
  <c r="J159" i="82" s="1"/>
  <c r="G120" i="81"/>
  <c r="J120" i="81" s="1"/>
  <c r="G120" i="82" s="1"/>
  <c r="J120" i="82" s="1"/>
  <c r="G101" i="81"/>
  <c r="J101" i="81" s="1"/>
  <c r="G138" i="81"/>
  <c r="J138" i="81" s="1"/>
  <c r="G220" i="81"/>
  <c r="J220" i="81" s="1"/>
  <c r="G135" i="80"/>
  <c r="J135" i="80" s="1"/>
  <c r="G136" i="80"/>
  <c r="J136" i="80" s="1"/>
  <c r="G136" i="81" s="1"/>
  <c r="J136" i="81" s="1"/>
  <c r="G180" i="81"/>
  <c r="J180" i="81" s="1"/>
  <c r="G180" i="82" s="1"/>
  <c r="J180" i="82" s="1"/>
  <c r="G107" i="81"/>
  <c r="J107" i="81" s="1"/>
  <c r="G107" i="82" s="1"/>
  <c r="J107" i="82" s="1"/>
  <c r="G117" i="81"/>
  <c r="J117" i="81" s="1"/>
  <c r="G117" i="82" s="1"/>
  <c r="J117" i="82" s="1"/>
  <c r="G184" i="81"/>
  <c r="J184" i="81" s="1"/>
  <c r="G184" i="82" s="1"/>
  <c r="J184" i="82" s="1"/>
  <c r="G92" i="81"/>
  <c r="J92" i="81" s="1"/>
  <c r="G92" i="82" s="1"/>
  <c r="J92" i="82" s="1"/>
  <c r="G116" i="81"/>
  <c r="J116" i="81" s="1"/>
  <c r="G116" i="82" s="1"/>
  <c r="J116" i="82" s="1"/>
  <c r="G163" i="81"/>
  <c r="J163" i="81" s="1"/>
  <c r="G163" i="82" s="1"/>
  <c r="J163" i="82" s="1"/>
  <c r="G130" i="81"/>
  <c r="J130" i="81" s="1"/>
  <c r="G130" i="82" s="1"/>
  <c r="J130" i="82" s="1"/>
  <c r="G85" i="81"/>
  <c r="J85" i="81" s="1"/>
  <c r="G85" i="82" s="1"/>
  <c r="J85" i="82" s="1"/>
  <c r="G67" i="81"/>
  <c r="J67" i="81" s="1"/>
  <c r="G67" i="82" s="1"/>
  <c r="J67" i="82" s="1"/>
  <c r="G72" i="81"/>
  <c r="J72" i="81" s="1"/>
  <c r="G72" i="82" s="1"/>
  <c r="J72" i="82" s="1"/>
  <c r="G224" i="81"/>
  <c r="J224" i="81" s="1"/>
  <c r="G224" i="82" s="1"/>
  <c r="J224" i="82" s="1"/>
  <c r="G106" i="81"/>
  <c r="J106" i="81" s="1"/>
  <c r="G106" i="82" s="1"/>
  <c r="J106" i="82" s="1"/>
  <c r="G137" i="81"/>
  <c r="J137" i="81" s="1"/>
  <c r="G137" i="82" s="1"/>
  <c r="J137" i="82" s="1"/>
  <c r="G183" i="81"/>
  <c r="J183" i="81" s="1"/>
  <c r="G183" i="82" s="1"/>
  <c r="J183" i="82" s="1"/>
  <c r="G110" i="81"/>
  <c r="J110" i="81" s="1"/>
  <c r="G110" i="82" s="1"/>
  <c r="J110" i="82" s="1"/>
  <c r="G167" i="81"/>
  <c r="J167" i="81" s="1"/>
  <c r="G167" i="82" s="1"/>
  <c r="J167" i="82" s="1"/>
  <c r="G81" i="81"/>
  <c r="J81" i="81" s="1"/>
  <c r="G81" i="82" s="1"/>
  <c r="J81" i="82" s="1"/>
  <c r="G48" i="81"/>
  <c r="J48" i="81" s="1"/>
  <c r="G48" i="82" s="1"/>
  <c r="J48" i="82" s="1"/>
  <c r="G30" i="81"/>
  <c r="J30" i="81" s="1"/>
  <c r="G30" i="82" s="1"/>
  <c r="J30" i="82" s="1"/>
  <c r="G86" i="81"/>
  <c r="J86" i="81" s="1"/>
  <c r="G231" i="94"/>
  <c r="J231" i="94" s="1"/>
  <c r="G239" i="94"/>
  <c r="J239" i="94" s="1"/>
  <c r="G266" i="95" s="1"/>
  <c r="J266" i="95" s="1"/>
  <c r="G227" i="81"/>
  <c r="J227" i="81" s="1"/>
  <c r="G235" i="81"/>
  <c r="J235" i="81" s="1"/>
  <c r="G260" i="83" s="1"/>
  <c r="J260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68" i="82"/>
  <c r="J268" i="82" s="1"/>
  <c r="G102" i="81"/>
  <c r="J102" i="81" s="1"/>
  <c r="G234" i="81"/>
  <c r="J234" i="81" s="1"/>
  <c r="G96" i="80"/>
  <c r="J96" i="80" s="1"/>
  <c r="G11" i="94"/>
  <c r="J11" i="94" s="1"/>
  <c r="G119" i="80"/>
  <c r="J119" i="80" s="1"/>
  <c r="G97" i="82"/>
  <c r="J97" i="82" s="1"/>
  <c r="G97" i="83" s="1"/>
  <c r="J97" i="83" s="1"/>
  <c r="G10" i="94"/>
  <c r="J10" i="94" s="1"/>
  <c r="G161" i="80"/>
  <c r="J161" i="80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70" i="81"/>
  <c r="J270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69" i="83"/>
  <c r="J269" i="83" s="1"/>
  <c r="G268" i="83"/>
  <c r="J268" i="83" s="1"/>
  <c r="G104" i="83"/>
  <c r="J104" i="83" s="1"/>
  <c r="G271" i="83"/>
  <c r="J271" i="83" s="1"/>
  <c r="G191" i="83"/>
  <c r="J191" i="83" s="1"/>
  <c r="G190" i="83"/>
  <c r="J190" i="83" s="1"/>
  <c r="G133" i="81"/>
  <c r="J133" i="81" s="1"/>
  <c r="G132" i="82"/>
  <c r="J132" i="82" s="1"/>
  <c r="G135" i="82"/>
  <c r="J135" i="82" s="1"/>
  <c r="R36" i="8"/>
  <c r="M277" i="8"/>
  <c r="G132" i="81" l="1"/>
  <c r="J132" i="81" s="1"/>
  <c r="G119" i="81"/>
  <c r="J119" i="81" s="1"/>
  <c r="G119" i="82" s="1"/>
  <c r="J119" i="82" s="1"/>
  <c r="G135" i="81"/>
  <c r="J135" i="81" s="1"/>
  <c r="G96" i="81"/>
  <c r="J96" i="81" s="1"/>
  <c r="G96" i="82" s="1"/>
  <c r="J96" i="82" s="1"/>
  <c r="G161" i="81"/>
  <c r="J161" i="81" s="1"/>
  <c r="G161" i="82" s="1"/>
  <c r="J161" i="82" s="1"/>
  <c r="G86" i="82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E229" i="103" s="1"/>
  <c r="G237" i="102"/>
  <c r="J237" i="102" s="1"/>
  <c r="E237" i="103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60" i="84" s="1"/>
  <c r="J260" i="84" s="1"/>
  <c r="G234" i="82"/>
  <c r="J234" i="82" s="1"/>
  <c r="J242" i="83"/>
  <c r="G230" i="83"/>
  <c r="J230" i="83" s="1"/>
  <c r="G238" i="83"/>
  <c r="J238" i="83" s="1"/>
  <c r="G231" i="95"/>
  <c r="G239" i="95"/>
  <c r="G262" i="83"/>
  <c r="J262" i="83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G269" i="82"/>
  <c r="J269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72" i="84"/>
  <c r="J272" i="84" s="1"/>
  <c r="G269" i="84"/>
  <c r="J269" i="84" s="1"/>
  <c r="G104" i="84"/>
  <c r="J104" i="84" s="1"/>
  <c r="G233" i="84"/>
  <c r="J233" i="84" s="1"/>
  <c r="G270" i="84"/>
  <c r="J270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68" i="96" l="1"/>
  <c r="J268" i="96" s="1"/>
  <c r="J239" i="95"/>
  <c r="G198" i="96"/>
  <c r="J198" i="96" s="1"/>
  <c r="J198" i="95"/>
  <c r="G239" i="96"/>
  <c r="J239" i="96" s="1"/>
  <c r="G268" i="97" s="1"/>
  <c r="J268" i="97" s="1"/>
  <c r="J231" i="95"/>
  <c r="G214" i="81"/>
  <c r="J214" i="81" s="1"/>
  <c r="G214" i="82" s="1"/>
  <c r="J214" i="82" s="1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60" i="85" s="1"/>
  <c r="J260" i="85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E229" i="104" s="1"/>
  <c r="G237" i="103"/>
  <c r="J237" i="103" s="1"/>
  <c r="E237" i="104" s="1"/>
  <c r="G228" i="83"/>
  <c r="J228" i="83" s="1"/>
  <c r="G236" i="83"/>
  <c r="J236" i="83" s="1"/>
  <c r="G267" i="84"/>
  <c r="J267" i="84" s="1"/>
  <c r="G272" i="83"/>
  <c r="J272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63" i="83"/>
  <c r="J263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16" i="81"/>
  <c r="J16" i="81" s="1"/>
  <c r="G7" i="81"/>
  <c r="J7" i="81" s="1"/>
  <c r="G51" i="85"/>
  <c r="J51" i="85" s="1"/>
  <c r="G50" i="85"/>
  <c r="J50" i="85" s="1"/>
  <c r="G59" i="85"/>
  <c r="J59" i="85" s="1"/>
  <c r="G49" i="85"/>
  <c r="J49" i="85" s="1"/>
  <c r="G20" i="84"/>
  <c r="J20" i="84" s="1"/>
  <c r="G233" i="85"/>
  <c r="J233" i="85" s="1"/>
  <c r="G269" i="85"/>
  <c r="J269" i="85" s="1"/>
  <c r="G104" i="85"/>
  <c r="J104" i="85" s="1"/>
  <c r="G270" i="85"/>
  <c r="J270" i="85" s="1"/>
  <c r="G272" i="85"/>
  <c r="J272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E237" i="105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66" i="98" s="1"/>
  <c r="J266" i="98" s="1"/>
  <c r="G239" i="98"/>
  <c r="J239" i="98" s="1"/>
  <c r="G268" i="99" s="1"/>
  <c r="J268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E229" i="105" s="1"/>
  <c r="G234" i="84"/>
  <c r="J234" i="84" s="1"/>
  <c r="G227" i="84"/>
  <c r="J227" i="84" s="1"/>
  <c r="G235" i="85" s="1"/>
  <c r="J235" i="85" s="1"/>
  <c r="G266" i="87" s="1"/>
  <c r="J266" i="87" s="1"/>
  <c r="G235" i="84"/>
  <c r="J235" i="84" s="1"/>
  <c r="G267" i="86" s="1"/>
  <c r="J267" i="86" s="1"/>
  <c r="G267" i="85"/>
  <c r="J267" i="85" s="1"/>
  <c r="G273" i="84"/>
  <c r="J273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E177" i="103" s="1"/>
  <c r="G125" i="99"/>
  <c r="J125" i="99" s="1"/>
  <c r="G125" i="100" s="1"/>
  <c r="J125" i="100" s="1"/>
  <c r="G125" i="101" s="1"/>
  <c r="J125" i="101" s="1"/>
  <c r="G125" i="102" s="1"/>
  <c r="J125" i="102" s="1"/>
  <c r="E125" i="103" s="1"/>
  <c r="G206" i="99"/>
  <c r="J206" i="99" s="1"/>
  <c r="G206" i="100" s="1"/>
  <c r="J206" i="100" s="1"/>
  <c r="G206" i="101" s="1"/>
  <c r="J206" i="101" s="1"/>
  <c r="G206" i="102" s="1"/>
  <c r="J206" i="102" s="1"/>
  <c r="E206" i="103" s="1"/>
  <c r="G127" i="99"/>
  <c r="J127" i="99" s="1"/>
  <c r="G127" i="100" s="1"/>
  <c r="J127" i="100" s="1"/>
  <c r="G127" i="101" s="1"/>
  <c r="J127" i="101" s="1"/>
  <c r="G127" i="102" s="1"/>
  <c r="J127" i="102" s="1"/>
  <c r="E127" i="103" s="1"/>
  <c r="G209" i="99"/>
  <c r="J209" i="99" s="1"/>
  <c r="G209" i="100" s="1"/>
  <c r="J209" i="100" s="1"/>
  <c r="G209" i="101" s="1"/>
  <c r="J209" i="101" s="1"/>
  <c r="G209" i="102" s="1"/>
  <c r="J209" i="102" s="1"/>
  <c r="E209" i="103" s="1"/>
  <c r="G83" i="99"/>
  <c r="J83" i="99" s="1"/>
  <c r="G83" i="100" s="1"/>
  <c r="J83" i="100" s="1"/>
  <c r="G83" i="101" s="1"/>
  <c r="J83" i="101" s="1"/>
  <c r="G83" i="102" s="1"/>
  <c r="J83" i="102" s="1"/>
  <c r="E83" i="103" s="1"/>
  <c r="G153" i="99"/>
  <c r="J153" i="99" s="1"/>
  <c r="G153" i="100" s="1"/>
  <c r="J153" i="100" s="1"/>
  <c r="G153" i="101" s="1"/>
  <c r="J153" i="101" s="1"/>
  <c r="G153" i="102" s="1"/>
  <c r="J153" i="102" s="1"/>
  <c r="E153" i="103" s="1"/>
  <c r="G181" i="99"/>
  <c r="J181" i="99" s="1"/>
  <c r="G181" i="100" s="1"/>
  <c r="J181" i="100" s="1"/>
  <c r="G181" i="101" s="1"/>
  <c r="J181" i="101" s="1"/>
  <c r="G181" i="102" s="1"/>
  <c r="J181" i="102" s="1"/>
  <c r="E181" i="103" s="1"/>
  <c r="G84" i="99"/>
  <c r="J84" i="99" s="1"/>
  <c r="G84" i="100" s="1"/>
  <c r="J84" i="100" s="1"/>
  <c r="G84" i="101" s="1"/>
  <c r="J84" i="101" s="1"/>
  <c r="G84" i="102" s="1"/>
  <c r="J84" i="102" s="1"/>
  <c r="E84" i="103" s="1"/>
  <c r="G226" i="99"/>
  <c r="J226" i="99" s="1"/>
  <c r="G226" i="100" s="1"/>
  <c r="J226" i="100" s="1"/>
  <c r="G226" i="101" s="1"/>
  <c r="J226" i="101" s="1"/>
  <c r="G226" i="102" s="1"/>
  <c r="J226" i="102" s="1"/>
  <c r="E226" i="103" s="1"/>
  <c r="G148" i="99"/>
  <c r="J148" i="99" s="1"/>
  <c r="G148" i="100" s="1"/>
  <c r="J148" i="100" s="1"/>
  <c r="G148" i="101" s="1"/>
  <c r="J148" i="101" s="1"/>
  <c r="G148" i="102" s="1"/>
  <c r="J148" i="102" s="1"/>
  <c r="E148" i="103" s="1"/>
  <c r="G213" i="99"/>
  <c r="J213" i="99" s="1"/>
  <c r="G213" i="100" s="1"/>
  <c r="J213" i="100" s="1"/>
  <c r="G213" i="101" s="1"/>
  <c r="J213" i="101" s="1"/>
  <c r="G213" i="102" s="1"/>
  <c r="J213" i="102" s="1"/>
  <c r="E213" i="103" s="1"/>
  <c r="G155" i="99"/>
  <c r="J155" i="99" s="1"/>
  <c r="G155" i="100" s="1"/>
  <c r="J155" i="100" s="1"/>
  <c r="G155" i="101" s="1"/>
  <c r="J155" i="101" s="1"/>
  <c r="G155" i="102" s="1"/>
  <c r="J155" i="102" s="1"/>
  <c r="E155" i="103" s="1"/>
  <c r="G151" i="99"/>
  <c r="J151" i="99" s="1"/>
  <c r="G151" i="100" s="1"/>
  <c r="J151" i="100" s="1"/>
  <c r="G151" i="101" s="1"/>
  <c r="J151" i="101" s="1"/>
  <c r="G151" i="102" s="1"/>
  <c r="J151" i="102" s="1"/>
  <c r="E151" i="103" s="1"/>
  <c r="G152" i="99"/>
  <c r="J152" i="99" s="1"/>
  <c r="G152" i="100" s="1"/>
  <c r="J152" i="100" s="1"/>
  <c r="G152" i="101" s="1"/>
  <c r="J152" i="101" s="1"/>
  <c r="G152" i="102" s="1"/>
  <c r="J152" i="102" s="1"/>
  <c r="E152" i="103" s="1"/>
  <c r="G208" i="99"/>
  <c r="J208" i="99" s="1"/>
  <c r="G208" i="100" s="1"/>
  <c r="J208" i="100" s="1"/>
  <c r="G208" i="101" s="1"/>
  <c r="J208" i="101" s="1"/>
  <c r="G208" i="102" s="1"/>
  <c r="J208" i="102" s="1"/>
  <c r="E208" i="103" s="1"/>
  <c r="G113" i="99"/>
  <c r="J113" i="99" s="1"/>
  <c r="G113" i="100" s="1"/>
  <c r="J113" i="100" s="1"/>
  <c r="G113" i="101" s="1"/>
  <c r="J113" i="101" s="1"/>
  <c r="G113" i="102" s="1"/>
  <c r="J113" i="102" s="1"/>
  <c r="G193" i="99"/>
  <c r="J193" i="99" s="1"/>
  <c r="G193" i="100" s="1"/>
  <c r="J193" i="100" s="1"/>
  <c r="G193" i="101" s="1"/>
  <c r="J193" i="101" s="1"/>
  <c r="G193" i="102" s="1"/>
  <c r="J193" i="102" s="1"/>
  <c r="E193" i="103" s="1"/>
  <c r="G205" i="99"/>
  <c r="J205" i="99" s="1"/>
  <c r="G205" i="100" s="1"/>
  <c r="J205" i="100" s="1"/>
  <c r="G205" i="101" s="1"/>
  <c r="J205" i="101" s="1"/>
  <c r="G205" i="102" s="1"/>
  <c r="J205" i="102" s="1"/>
  <c r="E205" i="103" s="1"/>
  <c r="G194" i="99"/>
  <c r="J194" i="99" s="1"/>
  <c r="G194" i="100" s="1"/>
  <c r="J194" i="100" s="1"/>
  <c r="G194" i="101" s="1"/>
  <c r="J194" i="101" s="1"/>
  <c r="G194" i="102" s="1"/>
  <c r="J194" i="102" s="1"/>
  <c r="E194" i="103" s="1"/>
  <c r="G126" i="99"/>
  <c r="J126" i="99" s="1"/>
  <c r="G126" i="100" s="1"/>
  <c r="J126" i="100" s="1"/>
  <c r="G126" i="101" s="1"/>
  <c r="J126" i="101" s="1"/>
  <c r="G126" i="102" s="1"/>
  <c r="J126" i="102" s="1"/>
  <c r="E126" i="103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68" i="84"/>
  <c r="J268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71" i="86"/>
  <c r="J271" i="86" s="1"/>
  <c r="G104" i="86"/>
  <c r="J104" i="86" s="1"/>
  <c r="G272" i="86"/>
  <c r="J272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E113" i="103" l="1"/>
  <c r="G113" i="103" s="1"/>
  <c r="J113" i="103" s="1"/>
  <c r="E113" i="104" s="1"/>
  <c r="G113" i="104" s="1"/>
  <c r="J113" i="104" s="1"/>
  <c r="E113" i="105" s="1"/>
  <c r="G208" i="103"/>
  <c r="J208" i="103" s="1"/>
  <c r="E208" i="104" s="1"/>
  <c r="G181" i="103"/>
  <c r="J181" i="103" s="1"/>
  <c r="E181" i="104" s="1"/>
  <c r="G152" i="103"/>
  <c r="J152" i="103" s="1"/>
  <c r="E152" i="104" s="1"/>
  <c r="G153" i="103"/>
  <c r="J153" i="103" s="1"/>
  <c r="E153" i="104" s="1"/>
  <c r="G151" i="103"/>
  <c r="J151" i="103" s="1"/>
  <c r="E151" i="104" s="1"/>
  <c r="G83" i="103"/>
  <c r="J83" i="103" s="1"/>
  <c r="E83" i="104" s="1"/>
  <c r="G237" i="105"/>
  <c r="J237" i="105" s="1"/>
  <c r="G126" i="103"/>
  <c r="J126" i="103" s="1"/>
  <c r="E126" i="104" s="1"/>
  <c r="G155" i="103"/>
  <c r="J155" i="103" s="1"/>
  <c r="E155" i="104" s="1"/>
  <c r="G209" i="103"/>
  <c r="J209" i="103" s="1"/>
  <c r="G194" i="103"/>
  <c r="J194" i="103" s="1"/>
  <c r="E194" i="104" s="1"/>
  <c r="G213" i="103"/>
  <c r="J213" i="103" s="1"/>
  <c r="E213" i="104" s="1"/>
  <c r="G127" i="103"/>
  <c r="J127" i="103" s="1"/>
  <c r="E127" i="104" s="1"/>
  <c r="G205" i="103"/>
  <c r="J205" i="103" s="1"/>
  <c r="E205" i="104" s="1"/>
  <c r="G148" i="103"/>
  <c r="J148" i="103" s="1"/>
  <c r="E148" i="104" s="1"/>
  <c r="G206" i="103"/>
  <c r="J206" i="103" s="1"/>
  <c r="E206" i="104" s="1"/>
  <c r="G193" i="103"/>
  <c r="J193" i="103" s="1"/>
  <c r="E193" i="104" s="1"/>
  <c r="G226" i="103"/>
  <c r="J226" i="103" s="1"/>
  <c r="E226" i="104" s="1"/>
  <c r="G125" i="103"/>
  <c r="J125" i="103" s="1"/>
  <c r="E125" i="104" s="1"/>
  <c r="G84" i="103"/>
  <c r="J84" i="103" s="1"/>
  <c r="E84" i="104" s="1"/>
  <c r="G177" i="103"/>
  <c r="J177" i="103" s="1"/>
  <c r="E177" i="104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6"/>
  <c r="J236" i="86" s="1"/>
  <c r="G227" i="86"/>
  <c r="J227" i="86" s="1"/>
  <c r="G235" i="86"/>
  <c r="J235" i="86" s="1"/>
  <c r="G229" i="105"/>
  <c r="J229" i="105" s="1"/>
  <c r="G239" i="100"/>
  <c r="J239" i="100" s="1"/>
  <c r="G230" i="86"/>
  <c r="J230" i="86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69" i="86"/>
  <c r="J269" i="86" s="1"/>
  <c r="G273" i="85"/>
  <c r="J273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E150" i="103" s="1"/>
  <c r="G211" i="99"/>
  <c r="J211" i="99" s="1"/>
  <c r="G211" i="100" s="1"/>
  <c r="J211" i="100" s="1"/>
  <c r="G211" i="101" s="1"/>
  <c r="J211" i="101" s="1"/>
  <c r="G211" i="102" s="1"/>
  <c r="J211" i="102" s="1"/>
  <c r="E211" i="103" s="1"/>
  <c r="G9" i="99"/>
  <c r="J9" i="99" s="1"/>
  <c r="G9" i="100" s="1"/>
  <c r="J9" i="100" s="1"/>
  <c r="G9" i="101" s="1"/>
  <c r="J9" i="101" s="1"/>
  <c r="G9" i="102" s="1"/>
  <c r="J9" i="102" s="1"/>
  <c r="E9" i="103" s="1"/>
  <c r="G195" i="99"/>
  <c r="J195" i="99" s="1"/>
  <c r="G195" i="100" s="1"/>
  <c r="J195" i="100" s="1"/>
  <c r="G195" i="101" s="1"/>
  <c r="J195" i="101" s="1"/>
  <c r="G195" i="102" s="1"/>
  <c r="J195" i="102" s="1"/>
  <c r="E195" i="103" s="1"/>
  <c r="G149" i="99"/>
  <c r="J149" i="99" s="1"/>
  <c r="G149" i="100" s="1"/>
  <c r="J149" i="100" s="1"/>
  <c r="G149" i="101" s="1"/>
  <c r="J149" i="101" s="1"/>
  <c r="G149" i="102" s="1"/>
  <c r="J149" i="102" s="1"/>
  <c r="E149" i="103" s="1"/>
  <c r="G10" i="99"/>
  <c r="J10" i="99" s="1"/>
  <c r="G10" i="100" s="1"/>
  <c r="J10" i="100" s="1"/>
  <c r="G10" i="101" s="1"/>
  <c r="J10" i="101" s="1"/>
  <c r="G10" i="102" s="1"/>
  <c r="J10" i="102" s="1"/>
  <c r="E10" i="103" s="1"/>
  <c r="G128" i="99"/>
  <c r="J128" i="99" s="1"/>
  <c r="G128" i="100" s="1"/>
  <c r="J128" i="100" s="1"/>
  <c r="G128" i="101" s="1"/>
  <c r="J128" i="101" s="1"/>
  <c r="G128" i="102" s="1"/>
  <c r="J128" i="102" s="1"/>
  <c r="E128" i="103" s="1"/>
  <c r="G198" i="99"/>
  <c r="J198" i="99" s="1"/>
  <c r="G198" i="100" s="1"/>
  <c r="J198" i="100" s="1"/>
  <c r="G198" i="101" s="1"/>
  <c r="J198" i="101" s="1"/>
  <c r="G198" i="102" s="1"/>
  <c r="J198" i="102" s="1"/>
  <c r="E198" i="103" s="1"/>
  <c r="G197" i="99"/>
  <c r="J197" i="99" s="1"/>
  <c r="G197" i="100" s="1"/>
  <c r="J197" i="100" s="1"/>
  <c r="G197" i="101" s="1"/>
  <c r="J197" i="101" s="1"/>
  <c r="G197" i="102" s="1"/>
  <c r="J197" i="102" s="1"/>
  <c r="E197" i="103" s="1"/>
  <c r="G156" i="99"/>
  <c r="J156" i="99" s="1"/>
  <c r="G156" i="100" s="1"/>
  <c r="J156" i="100" s="1"/>
  <c r="G156" i="101" s="1"/>
  <c r="J156" i="101" s="1"/>
  <c r="G156" i="102" s="1"/>
  <c r="J156" i="102" s="1"/>
  <c r="E156" i="103" s="1"/>
  <c r="G39" i="99"/>
  <c r="J39" i="99" s="1"/>
  <c r="G39" i="100" s="1"/>
  <c r="J39" i="100" s="1"/>
  <c r="G39" i="101" s="1"/>
  <c r="J39" i="101" s="1"/>
  <c r="G39" i="102" s="1"/>
  <c r="J39" i="102" s="1"/>
  <c r="E39" i="103" s="1"/>
  <c r="G196" i="99"/>
  <c r="J196" i="99" s="1"/>
  <c r="G196" i="100" s="1"/>
  <c r="J196" i="100" s="1"/>
  <c r="G196" i="101" s="1"/>
  <c r="J196" i="101" s="1"/>
  <c r="G196" i="102" s="1"/>
  <c r="J196" i="102" s="1"/>
  <c r="E196" i="103" s="1"/>
  <c r="G202" i="99"/>
  <c r="J202" i="99" s="1"/>
  <c r="G202" i="100" s="1"/>
  <c r="J202" i="100" s="1"/>
  <c r="G202" i="101" s="1"/>
  <c r="J202" i="101" s="1"/>
  <c r="G202" i="102" s="1"/>
  <c r="J202" i="102" s="1"/>
  <c r="E202" i="103" s="1"/>
  <c r="G210" i="99"/>
  <c r="J210" i="99" s="1"/>
  <c r="G210" i="100" s="1"/>
  <c r="J210" i="100" s="1"/>
  <c r="G210" i="101" s="1"/>
  <c r="J210" i="101" s="1"/>
  <c r="G210" i="102" s="1"/>
  <c r="J210" i="102" s="1"/>
  <c r="E210" i="103" s="1"/>
  <c r="G157" i="99"/>
  <c r="J157" i="99" s="1"/>
  <c r="G157" i="100" s="1"/>
  <c r="J157" i="100" s="1"/>
  <c r="G157" i="101" s="1"/>
  <c r="J157" i="101" s="1"/>
  <c r="G157" i="102" s="1"/>
  <c r="J157" i="102" s="1"/>
  <c r="E157" i="103" s="1"/>
  <c r="G203" i="99"/>
  <c r="J203" i="99" s="1"/>
  <c r="G203" i="100" s="1"/>
  <c r="J203" i="100" s="1"/>
  <c r="G203" i="101" s="1"/>
  <c r="J203" i="101" s="1"/>
  <c r="G203" i="102" s="1"/>
  <c r="J203" i="102" s="1"/>
  <c r="E203" i="103" s="1"/>
  <c r="G11" i="99"/>
  <c r="J11" i="99" s="1"/>
  <c r="G11" i="100" s="1"/>
  <c r="J11" i="100" s="1"/>
  <c r="G11" i="101" s="1"/>
  <c r="J11" i="101" s="1"/>
  <c r="G11" i="102" s="1"/>
  <c r="J11" i="102" s="1"/>
  <c r="E11" i="103" s="1"/>
  <c r="G147" i="99"/>
  <c r="J147" i="99" s="1"/>
  <c r="G147" i="100" s="1"/>
  <c r="J147" i="100" s="1"/>
  <c r="G147" i="101" s="1"/>
  <c r="J147" i="101" s="1"/>
  <c r="G147" i="102" s="1"/>
  <c r="J147" i="102" s="1"/>
  <c r="E147" i="103" s="1"/>
  <c r="G182" i="99"/>
  <c r="J182" i="99" s="1"/>
  <c r="G182" i="100" s="1"/>
  <c r="J182" i="100" s="1"/>
  <c r="G182" i="101" s="1"/>
  <c r="J182" i="101" s="1"/>
  <c r="G182" i="102" s="1"/>
  <c r="J182" i="102" s="1"/>
  <c r="E182" i="103" s="1"/>
  <c r="G204" i="99"/>
  <c r="J204" i="99" s="1"/>
  <c r="G204" i="100" s="1"/>
  <c r="J204" i="100" s="1"/>
  <c r="G204" i="101" s="1"/>
  <c r="J204" i="101" s="1"/>
  <c r="G204" i="102" s="1"/>
  <c r="J204" i="102" s="1"/>
  <c r="E204" i="103" s="1"/>
  <c r="G212" i="99"/>
  <c r="J212" i="99" s="1"/>
  <c r="G212" i="100" s="1"/>
  <c r="J212" i="100" s="1"/>
  <c r="G212" i="101" s="1"/>
  <c r="J212" i="101" s="1"/>
  <c r="G212" i="102" s="1"/>
  <c r="J212" i="102" s="1"/>
  <c r="E212" i="103" s="1"/>
  <c r="G79" i="87"/>
  <c r="J79" i="87" s="1"/>
  <c r="G167" i="87"/>
  <c r="J167" i="87" s="1"/>
  <c r="G160" i="87"/>
  <c r="J160" i="87" s="1"/>
  <c r="G120" i="87"/>
  <c r="J120" i="87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38" i="85"/>
  <c r="J38" i="85" s="1"/>
  <c r="G38" i="86" s="1"/>
  <c r="J38" i="86" s="1"/>
  <c r="G26" i="86"/>
  <c r="J26" i="86" s="1"/>
  <c r="G122" i="85"/>
  <c r="J122" i="85" s="1"/>
  <c r="G122" i="86" s="1"/>
  <c r="J122" i="86" s="1"/>
  <c r="G22" i="86"/>
  <c r="J22" i="86" s="1"/>
  <c r="G23" i="86"/>
  <c r="J23" i="86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268" i="85"/>
  <c r="J268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33" i="87"/>
  <c r="J233" i="87" s="1"/>
  <c r="G271" i="87"/>
  <c r="J271" i="87" s="1"/>
  <c r="G270" i="87"/>
  <c r="J270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9" i="104" l="1"/>
  <c r="G209" i="104" s="1"/>
  <c r="J209" i="104" s="1"/>
  <c r="E209" i="105" s="1"/>
  <c r="G209" i="105" s="1"/>
  <c r="J209" i="105" s="1"/>
  <c r="G209" i="106" s="1"/>
  <c r="J209" i="106" s="1"/>
  <c r="G209" i="107" s="1"/>
  <c r="J209" i="107" s="1"/>
  <c r="G19" i="87"/>
  <c r="J19" i="87" s="1"/>
  <c r="G22" i="87"/>
  <c r="J22" i="87" s="1"/>
  <c r="G20" i="87"/>
  <c r="J20" i="87" s="1"/>
  <c r="G238" i="87"/>
  <c r="J238" i="87" s="1"/>
  <c r="G230" i="87"/>
  <c r="J230" i="87" s="1"/>
  <c r="G238" i="88" s="1"/>
  <c r="J238" i="88" s="1"/>
  <c r="G24" i="87"/>
  <c r="J24" i="87" s="1"/>
  <c r="G26" i="87"/>
  <c r="J26" i="87" s="1"/>
  <c r="G236" i="87"/>
  <c r="J236" i="87" s="1"/>
  <c r="G228" i="87"/>
  <c r="J228" i="87" s="1"/>
  <c r="G236" i="88" s="1"/>
  <c r="J236" i="88" s="1"/>
  <c r="G25" i="87"/>
  <c r="J25" i="87" s="1"/>
  <c r="G21" i="87"/>
  <c r="J21" i="87" s="1"/>
  <c r="G266" i="88"/>
  <c r="J266" i="88" s="1"/>
  <c r="G235" i="87"/>
  <c r="J235" i="87" s="1"/>
  <c r="G266" i="89" s="1"/>
  <c r="J266" i="89" s="1"/>
  <c r="G227" i="87"/>
  <c r="J227" i="87" s="1"/>
  <c r="G235" i="88" s="1"/>
  <c r="J235" i="88" s="1"/>
  <c r="G267" i="90" s="1"/>
  <c r="J267" i="90" s="1"/>
  <c r="G23" i="87"/>
  <c r="J23" i="87" s="1"/>
  <c r="G148" i="104"/>
  <c r="J148" i="104" s="1"/>
  <c r="E148" i="105" s="1"/>
  <c r="G151" i="104"/>
  <c r="J151" i="104" s="1"/>
  <c r="E151" i="105" s="1"/>
  <c r="G125" i="104"/>
  <c r="J125" i="104" s="1"/>
  <c r="E125" i="105" s="1"/>
  <c r="G155" i="104"/>
  <c r="J155" i="104" s="1"/>
  <c r="E155" i="105" s="1"/>
  <c r="G127" i="104"/>
  <c r="J127" i="104" s="1"/>
  <c r="E127" i="105" s="1"/>
  <c r="G152" i="104"/>
  <c r="J152" i="104" s="1"/>
  <c r="E152" i="105" s="1"/>
  <c r="G193" i="104"/>
  <c r="J193" i="104" s="1"/>
  <c r="E193" i="105" s="1"/>
  <c r="G177" i="104"/>
  <c r="J177" i="104" s="1"/>
  <c r="E177" i="105" s="1"/>
  <c r="G208" i="104"/>
  <c r="J208" i="104" s="1"/>
  <c r="E208" i="105" s="1"/>
  <c r="G113" i="105"/>
  <c r="J113" i="105" s="1"/>
  <c r="G113" i="106" s="1"/>
  <c r="J113" i="106" s="1"/>
  <c r="G113" i="107" s="1"/>
  <c r="J113" i="107" s="1"/>
  <c r="G212" i="103"/>
  <c r="J212" i="103" s="1"/>
  <c r="E212" i="104" s="1"/>
  <c r="G202" i="103"/>
  <c r="J202" i="103" s="1"/>
  <c r="E202" i="104" s="1"/>
  <c r="G149" i="103"/>
  <c r="J149" i="103" s="1"/>
  <c r="E149" i="104" s="1"/>
  <c r="G211" i="103"/>
  <c r="J211" i="103" s="1"/>
  <c r="E211" i="104" s="1"/>
  <c r="G204" i="103"/>
  <c r="J204" i="103" s="1"/>
  <c r="E204" i="104" s="1"/>
  <c r="G196" i="103"/>
  <c r="J196" i="103" s="1"/>
  <c r="E196" i="104" s="1"/>
  <c r="G195" i="103"/>
  <c r="J195" i="103" s="1"/>
  <c r="E195" i="104" s="1"/>
  <c r="G84" i="104"/>
  <c r="J84" i="104" s="1"/>
  <c r="E84" i="105" s="1"/>
  <c r="G206" i="104"/>
  <c r="J206" i="104" s="1"/>
  <c r="E206" i="105" s="1"/>
  <c r="G213" i="104"/>
  <c r="J213" i="104" s="1"/>
  <c r="E213" i="105" s="1"/>
  <c r="G126" i="104"/>
  <c r="J126" i="104" s="1"/>
  <c r="E126" i="105" s="1"/>
  <c r="G153" i="104"/>
  <c r="J153" i="104" s="1"/>
  <c r="E153" i="105" s="1"/>
  <c r="G147" i="103"/>
  <c r="J147" i="103" s="1"/>
  <c r="E147" i="104" s="1"/>
  <c r="G182" i="103"/>
  <c r="J182" i="103" s="1"/>
  <c r="E182" i="104" s="1"/>
  <c r="G39" i="103"/>
  <c r="J39" i="103" s="1"/>
  <c r="E39" i="104" s="1"/>
  <c r="G9" i="103"/>
  <c r="J9" i="103" s="1"/>
  <c r="E9" i="104" s="1"/>
  <c r="G194" i="104"/>
  <c r="J194" i="104" s="1"/>
  <c r="E194" i="105" s="1"/>
  <c r="G11" i="103"/>
  <c r="J11" i="103" s="1"/>
  <c r="E11" i="104" s="1"/>
  <c r="G197" i="103"/>
  <c r="J197" i="103" s="1"/>
  <c r="E197" i="104" s="1"/>
  <c r="G150" i="103"/>
  <c r="J150" i="103" s="1"/>
  <c r="E150" i="104" s="1"/>
  <c r="G203" i="103"/>
  <c r="J203" i="103" s="1"/>
  <c r="E203" i="104" s="1"/>
  <c r="G198" i="103"/>
  <c r="J198" i="103" s="1"/>
  <c r="E198" i="104" s="1"/>
  <c r="G226" i="104"/>
  <c r="J226" i="104" s="1"/>
  <c r="E226" i="105" s="1"/>
  <c r="G205" i="104"/>
  <c r="J205" i="104" s="1"/>
  <c r="E205" i="105" s="1"/>
  <c r="G83" i="104"/>
  <c r="J83" i="104" s="1"/>
  <c r="E83" i="105" s="1"/>
  <c r="G181" i="104"/>
  <c r="J181" i="104" s="1"/>
  <c r="E181" i="105" s="1"/>
  <c r="G156" i="103"/>
  <c r="J156" i="103" s="1"/>
  <c r="E156" i="104" s="1"/>
  <c r="G157" i="103"/>
  <c r="J157" i="103" s="1"/>
  <c r="E157" i="104" s="1"/>
  <c r="G128" i="103"/>
  <c r="J128" i="103" s="1"/>
  <c r="E128" i="104" s="1"/>
  <c r="G210" i="103"/>
  <c r="J210" i="103" s="1"/>
  <c r="E210" i="104" s="1"/>
  <c r="G10" i="103"/>
  <c r="J10" i="103" s="1"/>
  <c r="E10" i="104" s="1"/>
  <c r="G237" i="106"/>
  <c r="J237" i="106" s="1"/>
  <c r="G86" i="87"/>
  <c r="J86" i="87" s="1"/>
  <c r="G87" i="88" s="1"/>
  <c r="J87" i="88" s="1"/>
  <c r="G88" i="89" s="1"/>
  <c r="J88" i="89" s="1"/>
  <c r="G87" i="86"/>
  <c r="J87" i="86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68" i="87"/>
  <c r="J268" i="87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70" i="86"/>
  <c r="J270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70" i="88"/>
  <c r="J270" i="88" s="1"/>
  <c r="G104" i="88"/>
  <c r="J104" i="88" s="1"/>
  <c r="G271" i="88"/>
  <c r="J271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88" i="87" l="1"/>
  <c r="J88" i="87" s="1"/>
  <c r="G87" i="87"/>
  <c r="J87" i="87" s="1"/>
  <c r="G88" i="88" s="1"/>
  <c r="J88" i="88" s="1"/>
  <c r="G39" i="104"/>
  <c r="J39" i="104" s="1"/>
  <c r="E39" i="105" s="1"/>
  <c r="G156" i="104"/>
  <c r="J156" i="104" s="1"/>
  <c r="E156" i="105" s="1"/>
  <c r="G182" i="104"/>
  <c r="J182" i="104" s="1"/>
  <c r="E182" i="105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E157" i="105" s="1"/>
  <c r="G149" i="104"/>
  <c r="J149" i="104" s="1"/>
  <c r="E149" i="105" s="1"/>
  <c r="G181" i="105"/>
  <c r="J181" i="105" s="1"/>
  <c r="G181" i="106" s="1"/>
  <c r="J181" i="106" s="1"/>
  <c r="G181" i="107" s="1"/>
  <c r="J181" i="107" s="1"/>
  <c r="G150" i="104"/>
  <c r="J150" i="104" s="1"/>
  <c r="E150" i="105" s="1"/>
  <c r="G195" i="104"/>
  <c r="J195" i="104" s="1"/>
  <c r="E195" i="105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E197" i="105" s="1"/>
  <c r="G196" i="104"/>
  <c r="J196" i="104" s="1"/>
  <c r="E196" i="105" s="1"/>
  <c r="G212" i="104"/>
  <c r="J212" i="104" s="1"/>
  <c r="E212" i="105" s="1"/>
  <c r="G11" i="104"/>
  <c r="J11" i="104" s="1"/>
  <c r="G153" i="105"/>
  <c r="J153" i="105" s="1"/>
  <c r="G153" i="106" s="1"/>
  <c r="J153" i="106" s="1"/>
  <c r="G153" i="107" s="1"/>
  <c r="J153" i="107" s="1"/>
  <c r="G210" i="104"/>
  <c r="J210" i="104" s="1"/>
  <c r="E210" i="105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E211" i="105" s="1"/>
  <c r="G151" i="105"/>
  <c r="J151" i="105" s="1"/>
  <c r="G151" i="106" s="1"/>
  <c r="J151" i="106" s="1"/>
  <c r="G151" i="107" s="1"/>
  <c r="J151" i="107" s="1"/>
  <c r="G10" i="104"/>
  <c r="J10" i="104" s="1"/>
  <c r="E10" i="105" s="1"/>
  <c r="G198" i="104"/>
  <c r="J198" i="104" s="1"/>
  <c r="E198" i="105" s="1"/>
  <c r="G9" i="104"/>
  <c r="J9" i="104" s="1"/>
  <c r="E9" i="105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E128" i="105" s="1"/>
  <c r="G83" i="105"/>
  <c r="J83" i="105" s="1"/>
  <c r="G83" i="106" s="1"/>
  <c r="J83" i="106" s="1"/>
  <c r="G83" i="107" s="1"/>
  <c r="J83" i="107" s="1"/>
  <c r="G203" i="104"/>
  <c r="J203" i="104" s="1"/>
  <c r="E203" i="105" s="1"/>
  <c r="G194" i="105"/>
  <c r="J194" i="105" s="1"/>
  <c r="G194" i="106" s="1"/>
  <c r="J194" i="106" s="1"/>
  <c r="G194" i="107" s="1"/>
  <c r="J194" i="107" s="1"/>
  <c r="G147" i="104"/>
  <c r="J147" i="104" s="1"/>
  <c r="E147" i="105" s="1"/>
  <c r="G206" i="105"/>
  <c r="J206" i="105" s="1"/>
  <c r="G206" i="106" s="1"/>
  <c r="J206" i="106" s="1"/>
  <c r="G206" i="107" s="1"/>
  <c r="J206" i="107" s="1"/>
  <c r="G204" i="104"/>
  <c r="J204" i="104" s="1"/>
  <c r="E204" i="105" s="1"/>
  <c r="G202" i="104"/>
  <c r="J202" i="104" s="1"/>
  <c r="E202" i="105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66" i="91" s="1"/>
  <c r="J266" i="91" s="1"/>
  <c r="G232" i="97"/>
  <c r="J232" i="97" s="1"/>
  <c r="G241" i="97"/>
  <c r="J241" i="97" s="1"/>
  <c r="G240" i="97"/>
  <c r="J240" i="97" s="1"/>
  <c r="G231" i="102"/>
  <c r="J231" i="102" s="1"/>
  <c r="E231" i="103" s="1"/>
  <c r="G239" i="102"/>
  <c r="J239" i="102" s="1"/>
  <c r="E239" i="103" s="1"/>
  <c r="G268" i="88"/>
  <c r="J268" i="88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69" i="87"/>
  <c r="J269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70" i="89"/>
  <c r="J270" i="89" s="1"/>
  <c r="G104" i="89"/>
  <c r="J104" i="89" s="1"/>
  <c r="G233" i="89"/>
  <c r="J233" i="89" s="1"/>
  <c r="G271" i="89"/>
  <c r="J271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" i="105" l="1"/>
  <c r="G11" i="105" s="1"/>
  <c r="J11" i="105" s="1"/>
  <c r="G11" i="106" s="1"/>
  <c r="J11" i="106" s="1"/>
  <c r="G11" i="107" s="1"/>
  <c r="J11" i="107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E231" i="104" s="1"/>
  <c r="G239" i="103"/>
  <c r="J239" i="103" s="1"/>
  <c r="E239" i="104" s="1"/>
  <c r="G227" i="90"/>
  <c r="J227" i="90" s="1"/>
  <c r="G235" i="90"/>
  <c r="J235" i="90" s="1"/>
  <c r="G265" i="92" s="1"/>
  <c r="J265" i="92" s="1"/>
  <c r="G230" i="90"/>
  <c r="J230" i="90" s="1"/>
  <c r="G238" i="90"/>
  <c r="J238" i="90" s="1"/>
  <c r="G268" i="89"/>
  <c r="J268" i="89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E175" i="103" s="1"/>
  <c r="G70" i="99"/>
  <c r="J70" i="99" s="1"/>
  <c r="G70" i="100" s="1"/>
  <c r="J70" i="100" s="1"/>
  <c r="G70" i="101" s="1"/>
  <c r="J70" i="101" s="1"/>
  <c r="G70" i="102" s="1"/>
  <c r="J70" i="102" s="1"/>
  <c r="E70" i="103" s="1"/>
  <c r="G71" i="99"/>
  <c r="J71" i="99" s="1"/>
  <c r="G71" i="100" s="1"/>
  <c r="J71" i="100" s="1"/>
  <c r="G71" i="101" s="1"/>
  <c r="J71" i="101" s="1"/>
  <c r="G71" i="102" s="1"/>
  <c r="J71" i="102" s="1"/>
  <c r="E71" i="103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69" i="88"/>
  <c r="J269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71" i="90"/>
  <c r="J271" i="90" s="1"/>
  <c r="G104" i="90"/>
  <c r="J104" i="90" s="1"/>
  <c r="G272" i="90"/>
  <c r="J272" i="90" s="1"/>
  <c r="G233" i="90"/>
  <c r="J233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16" i="87" l="1"/>
  <c r="J16" i="87" s="1"/>
  <c r="G8" i="87"/>
  <c r="J8" i="87" s="1"/>
  <c r="G17" i="87"/>
  <c r="J17" i="87" s="1"/>
  <c r="G15" i="87"/>
  <c r="J15" i="87" s="1"/>
  <c r="G6" i="87"/>
  <c r="J6" i="87" s="1"/>
  <c r="G18" i="87"/>
  <c r="J18" i="87" s="1"/>
  <c r="G14" i="87"/>
  <c r="J14" i="87" s="1"/>
  <c r="G13" i="87"/>
  <c r="J13" i="87" s="1"/>
  <c r="G7" i="87"/>
  <c r="J7" i="87" s="1"/>
  <c r="G71" i="103"/>
  <c r="J71" i="103" s="1"/>
  <c r="E71" i="104" s="1"/>
  <c r="G70" i="103"/>
  <c r="J70" i="103" s="1"/>
  <c r="E70" i="104" s="1"/>
  <c r="G39" i="107"/>
  <c r="J39" i="107" s="1"/>
  <c r="G175" i="103"/>
  <c r="J175" i="103" s="1"/>
  <c r="E175" i="104" s="1"/>
  <c r="G86" i="91"/>
  <c r="J86" i="91" s="1"/>
  <c r="G87" i="91"/>
  <c r="J87" i="91" s="1"/>
  <c r="G88" i="92" s="1"/>
  <c r="J88" i="92" s="1"/>
  <c r="G231" i="104"/>
  <c r="J231" i="104" s="1"/>
  <c r="E231" i="105" s="1"/>
  <c r="G239" i="104"/>
  <c r="J239" i="104" s="1"/>
  <c r="E239" i="105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9" i="93" s="1"/>
  <c r="J259" i="93" s="1"/>
  <c r="G228" i="91"/>
  <c r="J228" i="91" s="1"/>
  <c r="G236" i="91"/>
  <c r="J236" i="91" s="1"/>
  <c r="G269" i="90"/>
  <c r="J269" i="90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69" i="89"/>
  <c r="J269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70" i="91"/>
  <c r="J270" i="91" s="1"/>
  <c r="G104" i="91"/>
  <c r="J104" i="91" s="1"/>
  <c r="G271" i="91"/>
  <c r="J271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E70" i="105" s="1"/>
  <c r="G71" i="104"/>
  <c r="J71" i="104" s="1"/>
  <c r="E71" i="105" s="1"/>
  <c r="G175" i="104"/>
  <c r="J175" i="104" s="1"/>
  <c r="E175" i="105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28" i="92"/>
  <c r="J228" i="92" s="1"/>
  <c r="G236" i="92"/>
  <c r="J236" i="92" s="1"/>
  <c r="G227" i="92"/>
  <c r="J227" i="92" s="1"/>
  <c r="G235" i="92"/>
  <c r="J235" i="92" s="1"/>
  <c r="G265" i="94" s="1"/>
  <c r="J265" i="94" s="1"/>
  <c r="G231" i="105"/>
  <c r="J231" i="105" s="1"/>
  <c r="G239" i="105"/>
  <c r="J239" i="105" s="1"/>
  <c r="G268" i="91"/>
  <c r="J268" i="91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70" i="90"/>
  <c r="J270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72" i="92"/>
  <c r="J272" i="92" s="1"/>
  <c r="G269" i="92"/>
  <c r="J269" i="92" s="1"/>
  <c r="G104" i="92"/>
  <c r="J104" i="92" s="1"/>
  <c r="G270" i="92"/>
  <c r="J270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65" i="95" s="1"/>
  <c r="J265" i="95" s="1"/>
  <c r="G234" i="91"/>
  <c r="J234" i="91" s="1"/>
  <c r="G242" i="92"/>
  <c r="J242" i="92" s="1"/>
  <c r="G267" i="92"/>
  <c r="J267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69" i="91"/>
  <c r="J269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30" i="93"/>
  <c r="J30" i="93" s="1"/>
  <c r="G117" i="95"/>
  <c r="J117" i="95" s="1"/>
  <c r="G68" i="94"/>
  <c r="J68" i="94" s="1"/>
  <c r="G145" i="94"/>
  <c r="J145" i="94" s="1"/>
  <c r="G170" i="94"/>
  <c r="J170" i="94" s="1"/>
  <c r="G214" i="92"/>
  <c r="J214" i="92" s="1"/>
  <c r="G89" i="94"/>
  <c r="J89" i="94" s="1"/>
  <c r="G59" i="93"/>
  <c r="J59" i="93" s="1"/>
  <c r="G5" i="78"/>
  <c r="J5" i="78" s="1"/>
  <c r="G186" i="93"/>
  <c r="J186" i="93" s="1"/>
  <c r="G267" i="93"/>
  <c r="J267" i="93" s="1"/>
  <c r="G104" i="93"/>
  <c r="J104" i="93" s="1"/>
  <c r="G233" i="93"/>
  <c r="J233" i="93" s="1"/>
  <c r="G268" i="93"/>
  <c r="J268" i="93" s="1"/>
  <c r="G270" i="93"/>
  <c r="J270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E240" i="103" s="1"/>
  <c r="G232" i="102"/>
  <c r="J232" i="102" s="1"/>
  <c r="E232" i="103" s="1"/>
  <c r="G273" i="102"/>
  <c r="J273" i="102" s="1"/>
  <c r="G227" i="94"/>
  <c r="J227" i="94" s="1"/>
  <c r="G235" i="94"/>
  <c r="J235" i="94" s="1"/>
  <c r="G267" i="96" s="1"/>
  <c r="J267" i="96" s="1"/>
  <c r="G228" i="94"/>
  <c r="J228" i="94" s="1"/>
  <c r="G236" i="94"/>
  <c r="J236" i="94" s="1"/>
  <c r="G261" i="93"/>
  <c r="J261" i="93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68" i="92"/>
  <c r="J268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72" i="94"/>
  <c r="J272" i="94" s="1"/>
  <c r="G269" i="94"/>
  <c r="J269" i="94" s="1"/>
  <c r="G104" i="94"/>
  <c r="J104" i="94" s="1"/>
  <c r="G270" i="94"/>
  <c r="J270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9" i="96" l="1"/>
  <c r="J99" i="96" s="1"/>
  <c r="J99" i="95"/>
  <c r="G21" i="96"/>
  <c r="J21" i="96" s="1"/>
  <c r="J21" i="95"/>
  <c r="G98" i="96"/>
  <c r="J98" i="96" s="1"/>
  <c r="J98" i="95"/>
  <c r="G77" i="96"/>
  <c r="J77" i="96" s="1"/>
  <c r="J77" i="95"/>
  <c r="G66" i="96"/>
  <c r="J66" i="96" s="1"/>
  <c r="J66" i="95"/>
  <c r="G93" i="96"/>
  <c r="J93" i="96" s="1"/>
  <c r="J93" i="95"/>
  <c r="G86" i="95"/>
  <c r="G87" i="95"/>
  <c r="G240" i="103"/>
  <c r="J240" i="103" s="1"/>
  <c r="E240" i="104" s="1"/>
  <c r="G232" i="103"/>
  <c r="J232" i="103" s="1"/>
  <c r="E232" i="104" s="1"/>
  <c r="G273" i="103"/>
  <c r="J273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67" i="94"/>
  <c r="J267" i="94" s="1"/>
  <c r="G272" i="93"/>
  <c r="J272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62" i="93"/>
  <c r="J262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34" i="95"/>
  <c r="J34" i="95" s="1"/>
  <c r="G214" i="94"/>
  <c r="J214" i="94" s="1"/>
  <c r="G38" i="95"/>
  <c r="J38" i="95" s="1"/>
  <c r="G54" i="95"/>
  <c r="J54" i="95" s="1"/>
  <c r="G30" i="95"/>
  <c r="J30" i="95" s="1"/>
  <c r="G36" i="95"/>
  <c r="J36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70" i="95"/>
  <c r="J270" i="95" s="1"/>
  <c r="G269" i="95"/>
  <c r="J269" i="95" s="1"/>
  <c r="G104" i="95"/>
  <c r="J104" i="95" s="1"/>
  <c r="G272" i="95"/>
  <c r="J272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G265" i="98" s="1"/>
  <c r="J265" i="98" s="1"/>
  <c r="J227" i="95"/>
  <c r="G88" i="96"/>
  <c r="J88" i="96" s="1"/>
  <c r="J87" i="95"/>
  <c r="G49" i="96"/>
  <c r="J49" i="96" s="1"/>
  <c r="J49" i="95"/>
  <c r="G87" i="96"/>
  <c r="J87" i="96" s="1"/>
  <c r="G88" i="97" s="1"/>
  <c r="J88" i="97" s="1"/>
  <c r="J86" i="95"/>
  <c r="G267" i="97"/>
  <c r="J267" i="97" s="1"/>
  <c r="J235" i="95"/>
  <c r="G236" i="96"/>
  <c r="J236" i="96" s="1"/>
  <c r="J228" i="95"/>
  <c r="G51" i="96"/>
  <c r="J51" i="96" s="1"/>
  <c r="J51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67" i="100" s="1"/>
  <c r="J267" i="100" s="1"/>
  <c r="G235" i="97"/>
  <c r="J235" i="97" s="1"/>
  <c r="G267" i="99" s="1"/>
  <c r="J267" i="99" s="1"/>
  <c r="G240" i="104"/>
  <c r="J240" i="104" s="1"/>
  <c r="E240" i="105" s="1"/>
  <c r="G232" i="104"/>
  <c r="J232" i="104" s="1"/>
  <c r="E232" i="105" s="1"/>
  <c r="G267" i="95"/>
  <c r="J267" i="95" s="1"/>
  <c r="G273" i="94"/>
  <c r="J273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E97" i="103" s="1"/>
  <c r="G221" i="96"/>
  <c r="J221" i="96" s="1"/>
  <c r="G221" i="97" s="1"/>
  <c r="J221" i="97" s="1"/>
  <c r="G119" i="96"/>
  <c r="J119" i="96" s="1"/>
  <c r="G119" i="97" s="1"/>
  <c r="J119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E111" i="103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E108" i="103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E117" i="103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E115" i="103" s="1"/>
  <c r="G107" i="99"/>
  <c r="J107" i="99" s="1"/>
  <c r="G107" i="100" s="1"/>
  <c r="J107" i="100" s="1"/>
  <c r="G107" i="101" s="1"/>
  <c r="J107" i="101" s="1"/>
  <c r="G107" i="102" s="1"/>
  <c r="J107" i="102" s="1"/>
  <c r="E107" i="103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E116" i="103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E110" i="103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E112" i="103" s="1"/>
  <c r="G20" i="99"/>
  <c r="J20" i="99" s="1"/>
  <c r="G20" i="100" s="1"/>
  <c r="J20" i="100" s="1"/>
  <c r="G20" i="101" s="1"/>
  <c r="J20" i="101" s="1"/>
  <c r="G20" i="102" s="1"/>
  <c r="J20" i="102" s="1"/>
  <c r="E20" i="103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5" i="101" s="1"/>
  <c r="J265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68" i="94"/>
  <c r="J268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71" i="96"/>
  <c r="J271" i="96" s="1"/>
  <c r="G104" i="96"/>
  <c r="J104" i="96" s="1"/>
  <c r="G233" i="96"/>
  <c r="J233" i="96" s="1"/>
  <c r="G272" i="96"/>
  <c r="J272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15" i="103"/>
  <c r="J115" i="103" s="1"/>
  <c r="G111" i="103"/>
  <c r="J111" i="103" s="1"/>
  <c r="G116" i="103"/>
  <c r="J116" i="103" s="1"/>
  <c r="G20" i="103"/>
  <c r="J20" i="103" s="1"/>
  <c r="E20" i="104" s="1"/>
  <c r="G110" i="103"/>
  <c r="J110" i="103" s="1"/>
  <c r="G108" i="103"/>
  <c r="J108" i="103" s="1"/>
  <c r="G112" i="103"/>
  <c r="J112" i="103" s="1"/>
  <c r="G117" i="103"/>
  <c r="J117" i="103" s="1"/>
  <c r="G97" i="103"/>
  <c r="J97" i="103" s="1"/>
  <c r="E97" i="104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32" i="105"/>
  <c r="J232" i="105" s="1"/>
  <c r="G228" i="97"/>
  <c r="J228" i="97" s="1"/>
  <c r="G236" i="97"/>
  <c r="J236" i="97" s="1"/>
  <c r="G269" i="96"/>
  <c r="J269" i="96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E62" i="103" s="1"/>
  <c r="G23" i="99"/>
  <c r="J23" i="99" s="1"/>
  <c r="G23" i="100" s="1"/>
  <c r="J23" i="100" s="1"/>
  <c r="G23" i="101" s="1"/>
  <c r="J23" i="101" s="1"/>
  <c r="G23" i="102" s="1"/>
  <c r="J23" i="102" s="1"/>
  <c r="E23" i="103" s="1"/>
  <c r="G85" i="99"/>
  <c r="J85" i="99" s="1"/>
  <c r="G85" i="100" s="1"/>
  <c r="J85" i="100" s="1"/>
  <c r="G85" i="101" s="1"/>
  <c r="J85" i="101" s="1"/>
  <c r="G85" i="102" s="1"/>
  <c r="J85" i="102" s="1"/>
  <c r="E85" i="103" s="1"/>
  <c r="G98" i="99"/>
  <c r="J98" i="99" s="1"/>
  <c r="G98" i="100" s="1"/>
  <c r="J98" i="100" s="1"/>
  <c r="G98" i="101" s="1"/>
  <c r="J98" i="101" s="1"/>
  <c r="G98" i="102" s="1"/>
  <c r="J98" i="102" s="1"/>
  <c r="E98" i="103" s="1"/>
  <c r="G143" i="99"/>
  <c r="J143" i="99" s="1"/>
  <c r="G143" i="100" s="1"/>
  <c r="J143" i="100" s="1"/>
  <c r="G143" i="101" s="1"/>
  <c r="J143" i="101" s="1"/>
  <c r="G143" i="102" s="1"/>
  <c r="J143" i="102" s="1"/>
  <c r="E143" i="103" s="1"/>
  <c r="G26" i="99"/>
  <c r="J26" i="99" s="1"/>
  <c r="G26" i="100" s="1"/>
  <c r="J26" i="100" s="1"/>
  <c r="G26" i="101" s="1"/>
  <c r="J26" i="101" s="1"/>
  <c r="G26" i="102" s="1"/>
  <c r="J26" i="102" s="1"/>
  <c r="E26" i="103" s="1"/>
  <c r="G101" i="99"/>
  <c r="J101" i="99" s="1"/>
  <c r="G101" i="100" s="1"/>
  <c r="J101" i="100" s="1"/>
  <c r="G101" i="101" s="1"/>
  <c r="J101" i="101" s="1"/>
  <c r="G101" i="102" s="1"/>
  <c r="J101" i="102" s="1"/>
  <c r="E101" i="103" s="1"/>
  <c r="G92" i="99"/>
  <c r="J92" i="99" s="1"/>
  <c r="G92" i="100" s="1"/>
  <c r="J92" i="100" s="1"/>
  <c r="G92" i="101" s="1"/>
  <c r="J92" i="101" s="1"/>
  <c r="G92" i="102" s="1"/>
  <c r="J92" i="102" s="1"/>
  <c r="E92" i="103" s="1"/>
  <c r="G170" i="99"/>
  <c r="J170" i="99" s="1"/>
  <c r="G170" i="100" s="1"/>
  <c r="J170" i="100" s="1"/>
  <c r="G170" i="101" s="1"/>
  <c r="J170" i="101" s="1"/>
  <c r="G170" i="102" s="1"/>
  <c r="J170" i="102" s="1"/>
  <c r="E170" i="103" s="1"/>
  <c r="G166" i="99"/>
  <c r="J166" i="99" s="1"/>
  <c r="G166" i="100" s="1"/>
  <c r="J166" i="100" s="1"/>
  <c r="G166" i="101" s="1"/>
  <c r="J166" i="101" s="1"/>
  <c r="G166" i="102" s="1"/>
  <c r="J166" i="102" s="1"/>
  <c r="E166" i="103" s="1"/>
  <c r="G24" i="99"/>
  <c r="J24" i="99" s="1"/>
  <c r="G24" i="100" s="1"/>
  <c r="J24" i="100" s="1"/>
  <c r="G24" i="101" s="1"/>
  <c r="J24" i="101" s="1"/>
  <c r="G24" i="102" s="1"/>
  <c r="J24" i="102" s="1"/>
  <c r="E24" i="103" s="1"/>
  <c r="G61" i="99"/>
  <c r="J61" i="99" s="1"/>
  <c r="G61" i="100" s="1"/>
  <c r="J61" i="100" s="1"/>
  <c r="G61" i="101" s="1"/>
  <c r="J61" i="101" s="1"/>
  <c r="G61" i="102" s="1"/>
  <c r="J61" i="102" s="1"/>
  <c r="E61" i="103" s="1"/>
  <c r="G176" i="99"/>
  <c r="J176" i="99" s="1"/>
  <c r="G176" i="100" s="1"/>
  <c r="J176" i="100" s="1"/>
  <c r="G176" i="101" s="1"/>
  <c r="J176" i="101" s="1"/>
  <c r="G176" i="102" s="1"/>
  <c r="J176" i="102" s="1"/>
  <c r="E176" i="103" s="1"/>
  <c r="G138" i="99"/>
  <c r="J138" i="99" s="1"/>
  <c r="G138" i="100" s="1"/>
  <c r="J138" i="100" s="1"/>
  <c r="G138" i="101" s="1"/>
  <c r="J138" i="101" s="1"/>
  <c r="G138" i="102" s="1"/>
  <c r="J138" i="102" s="1"/>
  <c r="E138" i="103" s="1"/>
  <c r="G144" i="99"/>
  <c r="J144" i="99" s="1"/>
  <c r="G144" i="100" s="1"/>
  <c r="J144" i="100" s="1"/>
  <c r="G144" i="101" s="1"/>
  <c r="J144" i="101" s="1"/>
  <c r="G144" i="102" s="1"/>
  <c r="J144" i="102" s="1"/>
  <c r="E144" i="103" s="1"/>
  <c r="G22" i="99"/>
  <c r="J22" i="99" s="1"/>
  <c r="G22" i="100" s="1"/>
  <c r="J22" i="100" s="1"/>
  <c r="G22" i="101" s="1"/>
  <c r="J22" i="101" s="1"/>
  <c r="G22" i="102" s="1"/>
  <c r="J22" i="102" s="1"/>
  <c r="E22" i="103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E25" i="103" s="1"/>
  <c r="G163" i="99"/>
  <c r="J163" i="99" s="1"/>
  <c r="G163" i="100" s="1"/>
  <c r="J163" i="100" s="1"/>
  <c r="G163" i="101" s="1"/>
  <c r="J163" i="101" s="1"/>
  <c r="G163" i="102" s="1"/>
  <c r="J163" i="102" s="1"/>
  <c r="E163" i="103" s="1"/>
  <c r="G79" i="99"/>
  <c r="J79" i="99" s="1"/>
  <c r="G79" i="100" s="1"/>
  <c r="J79" i="100" s="1"/>
  <c r="G79" i="101" s="1"/>
  <c r="J79" i="101" s="1"/>
  <c r="G79" i="102" s="1"/>
  <c r="J79" i="102" s="1"/>
  <c r="E79" i="103" s="1"/>
  <c r="G100" i="99"/>
  <c r="J100" i="99" s="1"/>
  <c r="G100" i="100" s="1"/>
  <c r="J100" i="100" s="1"/>
  <c r="G100" i="101" s="1"/>
  <c r="J100" i="101" s="1"/>
  <c r="G100" i="102" s="1"/>
  <c r="J100" i="102" s="1"/>
  <c r="E100" i="103" s="1"/>
  <c r="G180" i="99"/>
  <c r="J180" i="99" s="1"/>
  <c r="G180" i="100" s="1"/>
  <c r="J180" i="100" s="1"/>
  <c r="G180" i="101" s="1"/>
  <c r="J180" i="101" s="1"/>
  <c r="G180" i="102" s="1"/>
  <c r="J180" i="102" s="1"/>
  <c r="E180" i="103" s="1"/>
  <c r="G72" i="99"/>
  <c r="J72" i="99" s="1"/>
  <c r="G72" i="100" s="1"/>
  <c r="J72" i="100" s="1"/>
  <c r="G72" i="101" s="1"/>
  <c r="J72" i="101" s="1"/>
  <c r="G72" i="102" s="1"/>
  <c r="J72" i="102" s="1"/>
  <c r="E72" i="103" s="1"/>
  <c r="G185" i="99"/>
  <c r="J185" i="99" s="1"/>
  <c r="G185" i="100" s="1"/>
  <c r="J185" i="100" s="1"/>
  <c r="G185" i="101" s="1"/>
  <c r="J185" i="101" s="1"/>
  <c r="G185" i="102" s="1"/>
  <c r="J185" i="102" s="1"/>
  <c r="E185" i="103" s="1"/>
  <c r="G139" i="99"/>
  <c r="J139" i="99" s="1"/>
  <c r="G139" i="100" s="1"/>
  <c r="J139" i="100" s="1"/>
  <c r="G139" i="101" s="1"/>
  <c r="J139" i="101" s="1"/>
  <c r="G139" i="102" s="1"/>
  <c r="J139" i="102" s="1"/>
  <c r="E139" i="103" s="1"/>
  <c r="G159" i="99"/>
  <c r="J159" i="99" s="1"/>
  <c r="G159" i="100" s="1"/>
  <c r="J159" i="100" s="1"/>
  <c r="G159" i="101" s="1"/>
  <c r="J159" i="101" s="1"/>
  <c r="G159" i="102" s="1"/>
  <c r="J159" i="102" s="1"/>
  <c r="E159" i="103" s="1"/>
  <c r="G146" i="99"/>
  <c r="J146" i="99" s="1"/>
  <c r="G146" i="100" s="1"/>
  <c r="J146" i="100" s="1"/>
  <c r="G146" i="101" s="1"/>
  <c r="J146" i="101" s="1"/>
  <c r="G146" i="102" s="1"/>
  <c r="J146" i="102" s="1"/>
  <c r="E146" i="103" s="1"/>
  <c r="G142" i="99"/>
  <c r="J142" i="99" s="1"/>
  <c r="G142" i="100" s="1"/>
  <c r="J142" i="100" s="1"/>
  <c r="G142" i="101" s="1"/>
  <c r="J142" i="101" s="1"/>
  <c r="G142" i="102" s="1"/>
  <c r="J142" i="102" s="1"/>
  <c r="E142" i="103" s="1"/>
  <c r="G215" i="99"/>
  <c r="J215" i="99" s="1"/>
  <c r="G215" i="100" s="1"/>
  <c r="J215" i="100" s="1"/>
  <c r="G215" i="101" s="1"/>
  <c r="J215" i="101" s="1"/>
  <c r="G215" i="102" s="1"/>
  <c r="J215" i="102" s="1"/>
  <c r="E215" i="103" s="1"/>
  <c r="G158" i="99"/>
  <c r="J158" i="99" s="1"/>
  <c r="G158" i="100" s="1"/>
  <c r="J158" i="100" s="1"/>
  <c r="G158" i="101" s="1"/>
  <c r="J158" i="101" s="1"/>
  <c r="G158" i="102" s="1"/>
  <c r="J158" i="102" s="1"/>
  <c r="E158" i="103" s="1"/>
  <c r="G145" i="99"/>
  <c r="J145" i="99" s="1"/>
  <c r="G145" i="100" s="1"/>
  <c r="J145" i="100" s="1"/>
  <c r="G145" i="101" s="1"/>
  <c r="J145" i="101" s="1"/>
  <c r="G145" i="102" s="1"/>
  <c r="J145" i="102" s="1"/>
  <c r="E145" i="103" s="1"/>
  <c r="G222" i="99"/>
  <c r="J222" i="99" s="1"/>
  <c r="G222" i="100" s="1"/>
  <c r="J222" i="100" s="1"/>
  <c r="G222" i="101" s="1"/>
  <c r="J222" i="101" s="1"/>
  <c r="G222" i="102" s="1"/>
  <c r="J222" i="102" s="1"/>
  <c r="E222" i="103" s="1"/>
  <c r="G220" i="99"/>
  <c r="J220" i="99" s="1"/>
  <c r="G220" i="100" s="1"/>
  <c r="J220" i="100" s="1"/>
  <c r="G220" i="101" s="1"/>
  <c r="J220" i="101" s="1"/>
  <c r="G220" i="102" s="1"/>
  <c r="J220" i="102" s="1"/>
  <c r="E220" i="103" s="1"/>
  <c r="G130" i="99"/>
  <c r="J130" i="99" s="1"/>
  <c r="G130" i="100" s="1"/>
  <c r="J130" i="100" s="1"/>
  <c r="G130" i="101" s="1"/>
  <c r="J130" i="101" s="1"/>
  <c r="G130" i="102" s="1"/>
  <c r="J130" i="102" s="1"/>
  <c r="E130" i="103" s="1"/>
  <c r="G184" i="99"/>
  <c r="J184" i="99" s="1"/>
  <c r="G184" i="100" s="1"/>
  <c r="J184" i="100" s="1"/>
  <c r="G184" i="101" s="1"/>
  <c r="J184" i="101" s="1"/>
  <c r="G184" i="102" s="1"/>
  <c r="J184" i="102" s="1"/>
  <c r="E184" i="103" s="1"/>
  <c r="G65" i="99"/>
  <c r="J65" i="99" s="1"/>
  <c r="G65" i="100" s="1"/>
  <c r="J65" i="100" s="1"/>
  <c r="G65" i="101" s="1"/>
  <c r="J65" i="101" s="1"/>
  <c r="G65" i="102" s="1"/>
  <c r="J65" i="102" s="1"/>
  <c r="E65" i="103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E164" i="103" s="1"/>
  <c r="G167" i="99"/>
  <c r="J167" i="99" s="1"/>
  <c r="G167" i="100" s="1"/>
  <c r="J167" i="100" s="1"/>
  <c r="G167" i="101" s="1"/>
  <c r="J167" i="101" s="1"/>
  <c r="G167" i="102" s="1"/>
  <c r="J167" i="102" s="1"/>
  <c r="E167" i="103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E162" i="103" s="1"/>
  <c r="G67" i="99"/>
  <c r="J67" i="99" s="1"/>
  <c r="G67" i="100" s="1"/>
  <c r="J67" i="100" s="1"/>
  <c r="G67" i="101" s="1"/>
  <c r="J67" i="101" s="1"/>
  <c r="G67" i="102" s="1"/>
  <c r="J67" i="102" s="1"/>
  <c r="E67" i="103" s="1"/>
  <c r="G121" i="99"/>
  <c r="J121" i="99" s="1"/>
  <c r="G121" i="100" s="1"/>
  <c r="J121" i="100" s="1"/>
  <c r="G121" i="101" s="1"/>
  <c r="J121" i="101" s="1"/>
  <c r="G121" i="102" s="1"/>
  <c r="J121" i="102" s="1"/>
  <c r="E121" i="103" s="1"/>
  <c r="G154" i="99"/>
  <c r="J154" i="99" s="1"/>
  <c r="G154" i="100" s="1"/>
  <c r="J154" i="100" s="1"/>
  <c r="G154" i="101" s="1"/>
  <c r="J154" i="101" s="1"/>
  <c r="G154" i="102" s="1"/>
  <c r="J154" i="102" s="1"/>
  <c r="E154" i="103" s="1"/>
  <c r="G120" i="99"/>
  <c r="J120" i="99" s="1"/>
  <c r="G120" i="100" s="1"/>
  <c r="J120" i="100" s="1"/>
  <c r="G120" i="101" s="1"/>
  <c r="J120" i="101" s="1"/>
  <c r="G120" i="102" s="1"/>
  <c r="J120" i="102" s="1"/>
  <c r="E120" i="103" s="1"/>
  <c r="G141" i="99"/>
  <c r="J141" i="99" s="1"/>
  <c r="G141" i="100" s="1"/>
  <c r="J141" i="100" s="1"/>
  <c r="G141" i="101" s="1"/>
  <c r="J141" i="101" s="1"/>
  <c r="G141" i="102" s="1"/>
  <c r="J141" i="102" s="1"/>
  <c r="E141" i="103" s="1"/>
  <c r="G168" i="99"/>
  <c r="J168" i="99" s="1"/>
  <c r="G168" i="100" s="1"/>
  <c r="J168" i="100" s="1"/>
  <c r="G168" i="101" s="1"/>
  <c r="J168" i="101" s="1"/>
  <c r="G168" i="102" s="1"/>
  <c r="J168" i="102" s="1"/>
  <c r="E168" i="103" s="1"/>
  <c r="G69" i="99"/>
  <c r="J69" i="99" s="1"/>
  <c r="G69" i="100" s="1"/>
  <c r="J69" i="100" s="1"/>
  <c r="G69" i="101" s="1"/>
  <c r="J69" i="101" s="1"/>
  <c r="G69" i="102" s="1"/>
  <c r="J69" i="102" s="1"/>
  <c r="E69" i="103" s="1"/>
  <c r="G172" i="99"/>
  <c r="J172" i="99" s="1"/>
  <c r="G172" i="100" s="1"/>
  <c r="J172" i="100" s="1"/>
  <c r="G172" i="101" s="1"/>
  <c r="J172" i="101" s="1"/>
  <c r="G172" i="102" s="1"/>
  <c r="J172" i="102" s="1"/>
  <c r="E172" i="103" s="1"/>
  <c r="G223" i="99"/>
  <c r="J223" i="99" s="1"/>
  <c r="G223" i="100" s="1"/>
  <c r="J223" i="100" s="1"/>
  <c r="G223" i="101" s="1"/>
  <c r="J223" i="101" s="1"/>
  <c r="G223" i="102" s="1"/>
  <c r="J223" i="102" s="1"/>
  <c r="E223" i="103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E123" i="103" s="1"/>
  <c r="G89" i="99"/>
  <c r="J89" i="99" s="1"/>
  <c r="G89" i="100" s="1"/>
  <c r="J89" i="100" s="1"/>
  <c r="G89" i="101" s="1"/>
  <c r="J89" i="101" s="1"/>
  <c r="G89" i="102" s="1"/>
  <c r="J89" i="102" s="1"/>
  <c r="E89" i="103" s="1"/>
  <c r="G118" i="99"/>
  <c r="J118" i="99" s="1"/>
  <c r="G118" i="100" s="1"/>
  <c r="J118" i="100" s="1"/>
  <c r="G118" i="101" s="1"/>
  <c r="J118" i="101" s="1"/>
  <c r="G118" i="102" s="1"/>
  <c r="J118" i="102" s="1"/>
  <c r="E118" i="103" s="1"/>
  <c r="G90" i="99"/>
  <c r="J90" i="99" s="1"/>
  <c r="G90" i="100" s="1"/>
  <c r="J90" i="100" s="1"/>
  <c r="G90" i="101" s="1"/>
  <c r="J90" i="101" s="1"/>
  <c r="G90" i="102" s="1"/>
  <c r="J90" i="102" s="1"/>
  <c r="E90" i="103" s="1"/>
  <c r="G91" i="99"/>
  <c r="J91" i="99" s="1"/>
  <c r="G91" i="100" s="1"/>
  <c r="J91" i="100" s="1"/>
  <c r="G91" i="101" s="1"/>
  <c r="J91" i="101" s="1"/>
  <c r="G91" i="102" s="1"/>
  <c r="J91" i="102" s="1"/>
  <c r="E91" i="103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E171" i="103" s="1"/>
  <c r="G230" i="99"/>
  <c r="J230" i="99" s="1"/>
  <c r="G268" i="100" s="1"/>
  <c r="J268" i="100" s="1"/>
  <c r="G68" i="99"/>
  <c r="J68" i="99" s="1"/>
  <c r="G68" i="100" s="1"/>
  <c r="J68" i="100" s="1"/>
  <c r="G68" i="101" s="1"/>
  <c r="J68" i="101" s="1"/>
  <c r="G68" i="102" s="1"/>
  <c r="J68" i="102" s="1"/>
  <c r="E68" i="103" s="1"/>
  <c r="G64" i="99"/>
  <c r="J64" i="99" s="1"/>
  <c r="G64" i="100" s="1"/>
  <c r="J64" i="100" s="1"/>
  <c r="G64" i="101" s="1"/>
  <c r="J64" i="101" s="1"/>
  <c r="G64" i="102" s="1"/>
  <c r="J64" i="102" s="1"/>
  <c r="E64" i="103" s="1"/>
  <c r="G183" i="99"/>
  <c r="J183" i="99" s="1"/>
  <c r="G183" i="100" s="1"/>
  <c r="J183" i="100" s="1"/>
  <c r="G183" i="101" s="1"/>
  <c r="J183" i="101" s="1"/>
  <c r="G183" i="102" s="1"/>
  <c r="J183" i="102" s="1"/>
  <c r="E183" i="103" s="1"/>
  <c r="G106" i="99"/>
  <c r="J106" i="99" s="1"/>
  <c r="G106" i="100" s="1"/>
  <c r="J106" i="100" s="1"/>
  <c r="G106" i="101" s="1"/>
  <c r="J106" i="101" s="1"/>
  <c r="G106" i="102" s="1"/>
  <c r="J106" i="102" s="1"/>
  <c r="E106" i="103" s="1"/>
  <c r="G66" i="99"/>
  <c r="J66" i="99" s="1"/>
  <c r="G66" i="100" s="1"/>
  <c r="J66" i="100" s="1"/>
  <c r="G66" i="101" s="1"/>
  <c r="J66" i="101" s="1"/>
  <c r="G66" i="102" s="1"/>
  <c r="J66" i="102" s="1"/>
  <c r="E66" i="103" s="1"/>
  <c r="G137" i="99"/>
  <c r="J137" i="99" s="1"/>
  <c r="G137" i="100" s="1"/>
  <c r="J137" i="100" s="1"/>
  <c r="G137" i="101" s="1"/>
  <c r="J137" i="101" s="1"/>
  <c r="G137" i="102" s="1"/>
  <c r="J137" i="102" s="1"/>
  <c r="E137" i="103" s="1"/>
  <c r="G81" i="99"/>
  <c r="J81" i="99" s="1"/>
  <c r="G81" i="100" s="1"/>
  <c r="J81" i="100" s="1"/>
  <c r="G81" i="101" s="1"/>
  <c r="J81" i="101" s="1"/>
  <c r="G81" i="102" s="1"/>
  <c r="J81" i="102" s="1"/>
  <c r="E81" i="103" s="1"/>
  <c r="G179" i="99"/>
  <c r="J179" i="99" s="1"/>
  <c r="G179" i="100" s="1"/>
  <c r="J179" i="100" s="1"/>
  <c r="G179" i="101" s="1"/>
  <c r="J179" i="101" s="1"/>
  <c r="G179" i="102" s="1"/>
  <c r="J179" i="102" s="1"/>
  <c r="E179" i="103" s="1"/>
  <c r="G99" i="99"/>
  <c r="J99" i="99" s="1"/>
  <c r="G99" i="100" s="1"/>
  <c r="J99" i="100" s="1"/>
  <c r="G99" i="101" s="1"/>
  <c r="J99" i="101" s="1"/>
  <c r="G99" i="102" s="1"/>
  <c r="J99" i="102" s="1"/>
  <c r="E99" i="103" s="1"/>
  <c r="G78" i="99"/>
  <c r="J78" i="99" s="1"/>
  <c r="G78" i="100" s="1"/>
  <c r="J78" i="100" s="1"/>
  <c r="G78" i="101" s="1"/>
  <c r="J78" i="101" s="1"/>
  <c r="G78" i="102" s="1"/>
  <c r="J78" i="102" s="1"/>
  <c r="E78" i="103" s="1"/>
  <c r="G192" i="99"/>
  <c r="J192" i="99" s="1"/>
  <c r="G192" i="100" s="1"/>
  <c r="J192" i="100" s="1"/>
  <c r="G192" i="101" s="1"/>
  <c r="J192" i="101" s="1"/>
  <c r="G192" i="102" s="1"/>
  <c r="J192" i="102" s="1"/>
  <c r="E192" i="103" s="1"/>
  <c r="G160" i="99"/>
  <c r="J160" i="99" s="1"/>
  <c r="G160" i="100" s="1"/>
  <c r="J160" i="100" s="1"/>
  <c r="G160" i="101" s="1"/>
  <c r="J160" i="101" s="1"/>
  <c r="G160" i="102" s="1"/>
  <c r="J160" i="102" s="1"/>
  <c r="E160" i="103" s="1"/>
  <c r="G95" i="99"/>
  <c r="J95" i="99" s="1"/>
  <c r="G95" i="100" s="1"/>
  <c r="J95" i="100" s="1"/>
  <c r="G95" i="101" s="1"/>
  <c r="J95" i="101" s="1"/>
  <c r="G95" i="102" s="1"/>
  <c r="J95" i="102" s="1"/>
  <c r="E95" i="103" s="1"/>
  <c r="G140" i="99"/>
  <c r="J140" i="99" s="1"/>
  <c r="G140" i="100" s="1"/>
  <c r="J140" i="100" s="1"/>
  <c r="G140" i="101" s="1"/>
  <c r="J140" i="101" s="1"/>
  <c r="G140" i="102" s="1"/>
  <c r="J140" i="102" s="1"/>
  <c r="E140" i="103" s="1"/>
  <c r="G80" i="99"/>
  <c r="J80" i="99" s="1"/>
  <c r="G80" i="100" s="1"/>
  <c r="J80" i="100" s="1"/>
  <c r="G80" i="101" s="1"/>
  <c r="J80" i="101" s="1"/>
  <c r="G80" i="102" s="1"/>
  <c r="J80" i="102" s="1"/>
  <c r="E80" i="103" s="1"/>
  <c r="G19" i="99"/>
  <c r="J19" i="99" s="1"/>
  <c r="G19" i="100" s="1"/>
  <c r="J19" i="100" s="1"/>
  <c r="G19" i="101" s="1"/>
  <c r="J19" i="101" s="1"/>
  <c r="G19" i="102" s="1"/>
  <c r="J19" i="102" s="1"/>
  <c r="E19" i="103" s="1"/>
  <c r="G21" i="99"/>
  <c r="J21" i="99" s="1"/>
  <c r="G21" i="100" s="1"/>
  <c r="J21" i="100" s="1"/>
  <c r="G21" i="101" s="1"/>
  <c r="J21" i="101" s="1"/>
  <c r="G21" i="102" s="1"/>
  <c r="J21" i="102" s="1"/>
  <c r="E21" i="103" s="1"/>
  <c r="G93" i="99"/>
  <c r="J93" i="99" s="1"/>
  <c r="G93" i="100" s="1"/>
  <c r="J93" i="100" s="1"/>
  <c r="G93" i="101" s="1"/>
  <c r="J93" i="101" s="1"/>
  <c r="G93" i="102" s="1"/>
  <c r="J93" i="102" s="1"/>
  <c r="E93" i="103" s="1"/>
  <c r="G77" i="99"/>
  <c r="J77" i="99" s="1"/>
  <c r="G77" i="100" s="1"/>
  <c r="J77" i="100" s="1"/>
  <c r="G77" i="101" s="1"/>
  <c r="J77" i="101" s="1"/>
  <c r="G77" i="102" s="1"/>
  <c r="J77" i="102" s="1"/>
  <c r="E77" i="103" s="1"/>
  <c r="G74" i="99"/>
  <c r="J74" i="99" s="1"/>
  <c r="G74" i="100" s="1"/>
  <c r="J74" i="100" s="1"/>
  <c r="G74" i="101" s="1"/>
  <c r="J74" i="101" s="1"/>
  <c r="G74" i="102" s="1"/>
  <c r="J74" i="102" s="1"/>
  <c r="E74" i="103" s="1"/>
  <c r="G189" i="82"/>
  <c r="J189" i="82" s="1"/>
  <c r="G189" i="90"/>
  <c r="J189" i="90" s="1"/>
  <c r="G189" i="91"/>
  <c r="J189" i="91" s="1"/>
  <c r="G189" i="86"/>
  <c r="J189" i="86" s="1"/>
  <c r="G189" i="87" s="1"/>
  <c r="J189" i="87" s="1"/>
  <c r="G189" i="85"/>
  <c r="J189" i="85" s="1"/>
  <c r="G189" i="93"/>
  <c r="J189" i="93" s="1"/>
  <c r="G189" i="83"/>
  <c r="J189" i="83" s="1"/>
  <c r="G189" i="94"/>
  <c r="J189" i="94" s="1"/>
  <c r="G189" i="88"/>
  <c r="J189" i="88" s="1"/>
  <c r="G189" i="95"/>
  <c r="J189" i="95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9"/>
  <c r="J187" i="89" s="1"/>
  <c r="G187" i="78"/>
  <c r="J187" i="78" s="1"/>
  <c r="G187" i="79" s="1"/>
  <c r="J187" i="79" s="1"/>
  <c r="G187" i="80" s="1"/>
  <c r="J187" i="80" s="1"/>
  <c r="G187" i="81" s="1"/>
  <c r="J187" i="81" s="1"/>
  <c r="G187" i="86"/>
  <c r="J187" i="86" s="1"/>
  <c r="G187" i="87" s="1"/>
  <c r="J187" i="87" s="1"/>
  <c r="G187" i="94"/>
  <c r="J187" i="94" s="1"/>
  <c r="G187" i="83"/>
  <c r="J187" i="83" s="1"/>
  <c r="G187" i="91"/>
  <c r="J187" i="91" s="1"/>
  <c r="G187" i="85"/>
  <c r="J187" i="85" s="1"/>
  <c r="G187" i="88"/>
  <c r="J187" i="88" s="1"/>
  <c r="G187" i="96"/>
  <c r="J187" i="96" s="1"/>
  <c r="G187" i="97" s="1"/>
  <c r="J187" i="97" s="1"/>
  <c r="G32" i="98"/>
  <c r="J3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79" s="1"/>
  <c r="J105" i="79" s="1"/>
  <c r="G105" i="86"/>
  <c r="J105" i="86" s="1"/>
  <c r="G105" i="87" s="1"/>
  <c r="J105" i="87" s="1"/>
  <c r="G105" i="94"/>
  <c r="J105" i="94" s="1"/>
  <c r="G105" i="95"/>
  <c r="G105" i="88"/>
  <c r="J105" i="88" s="1"/>
  <c r="G105" i="90"/>
  <c r="J105" i="90" s="1"/>
  <c r="G272" i="97"/>
  <c r="J272" i="97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68" i="95"/>
  <c r="J268" i="95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71" i="97"/>
  <c r="J271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112" i="104" l="1"/>
  <c r="G112" i="104" s="1"/>
  <c r="J112" i="104" s="1"/>
  <c r="E112" i="105" s="1"/>
  <c r="G112" i="105" s="1"/>
  <c r="J112" i="105" s="1"/>
  <c r="G112" i="106" s="1"/>
  <c r="J112" i="106" s="1"/>
  <c r="G112" i="107" s="1"/>
  <c r="J112" i="107" s="1"/>
  <c r="E108" i="104"/>
  <c r="G108" i="104" s="1"/>
  <c r="J108" i="104" s="1"/>
  <c r="E108" i="105" s="1"/>
  <c r="G108" i="105" s="1"/>
  <c r="J108" i="105" s="1"/>
  <c r="G108" i="106" s="1"/>
  <c r="J108" i="106" s="1"/>
  <c r="G108" i="107" s="1"/>
  <c r="J108" i="107" s="1"/>
  <c r="E110" i="104"/>
  <c r="G110" i="104" s="1"/>
  <c r="J110" i="104" s="1"/>
  <c r="E110" i="105" s="1"/>
  <c r="G110" i="105" s="1"/>
  <c r="J110" i="105" s="1"/>
  <c r="G110" i="106" s="1"/>
  <c r="J110" i="106" s="1"/>
  <c r="G110" i="107" s="1"/>
  <c r="J110" i="107" s="1"/>
  <c r="E116" i="104"/>
  <c r="G116" i="104" s="1"/>
  <c r="J116" i="104" s="1"/>
  <c r="E116" i="105" s="1"/>
  <c r="G116" i="105" s="1"/>
  <c r="J116" i="105" s="1"/>
  <c r="G116" i="106" s="1"/>
  <c r="J116" i="106" s="1"/>
  <c r="G116" i="107" s="1"/>
  <c r="J116" i="107" s="1"/>
  <c r="E111" i="104"/>
  <c r="G111" i="104" s="1"/>
  <c r="J111" i="104" s="1"/>
  <c r="E111" i="105" s="1"/>
  <c r="G111" i="105" s="1"/>
  <c r="J111" i="105" s="1"/>
  <c r="G111" i="106" s="1"/>
  <c r="J111" i="106" s="1"/>
  <c r="G111" i="107" s="1"/>
  <c r="J111" i="107" s="1"/>
  <c r="E115" i="104"/>
  <c r="G115" i="104" s="1"/>
  <c r="J115" i="104" s="1"/>
  <c r="E115" i="105" s="1"/>
  <c r="G115" i="105" s="1"/>
  <c r="J115" i="105" s="1"/>
  <c r="G115" i="106" s="1"/>
  <c r="J115" i="106" s="1"/>
  <c r="G115" i="107" s="1"/>
  <c r="J115" i="107" s="1"/>
  <c r="E117" i="104"/>
  <c r="G117" i="104" s="1"/>
  <c r="J117" i="104" s="1"/>
  <c r="E117" i="105" s="1"/>
  <c r="G117" i="105" s="1"/>
  <c r="J117" i="105" s="1"/>
  <c r="G117" i="106" s="1"/>
  <c r="J117" i="106" s="1"/>
  <c r="G117" i="107" s="1"/>
  <c r="J117" i="107" s="1"/>
  <c r="E107" i="104"/>
  <c r="G107" i="104" s="1"/>
  <c r="J107" i="104" s="1"/>
  <c r="E107" i="105" s="1"/>
  <c r="G107" i="105" s="1"/>
  <c r="J107" i="105" s="1"/>
  <c r="G107" i="106" s="1"/>
  <c r="J107" i="106" s="1"/>
  <c r="G107" i="107" s="1"/>
  <c r="J107" i="107" s="1"/>
  <c r="G105" i="96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20" i="104"/>
  <c r="J20" i="104" s="1"/>
  <c r="E20" i="105" s="1"/>
  <c r="G130" i="103"/>
  <c r="J130" i="103" s="1"/>
  <c r="E130" i="104" s="1"/>
  <c r="G140" i="103"/>
  <c r="J140" i="103" s="1"/>
  <c r="E140" i="104" s="1"/>
  <c r="G137" i="103"/>
  <c r="J137" i="103" s="1"/>
  <c r="E137" i="104" s="1"/>
  <c r="G172" i="103"/>
  <c r="J172" i="103" s="1"/>
  <c r="E172" i="104" s="1"/>
  <c r="G162" i="103"/>
  <c r="J162" i="103" s="1"/>
  <c r="E162" i="104" s="1"/>
  <c r="G220" i="103"/>
  <c r="J220" i="103" s="1"/>
  <c r="E220" i="104" s="1"/>
  <c r="G139" i="103"/>
  <c r="J139" i="103" s="1"/>
  <c r="E139" i="104" s="1"/>
  <c r="G170" i="103"/>
  <c r="J170" i="103" s="1"/>
  <c r="E170" i="104" s="1"/>
  <c r="G62" i="103"/>
  <c r="J62" i="103" s="1"/>
  <c r="E62" i="104" s="1"/>
  <c r="G81" i="103"/>
  <c r="J81" i="103" s="1"/>
  <c r="E81" i="104" s="1"/>
  <c r="G23" i="103"/>
  <c r="J23" i="103" s="1"/>
  <c r="E23" i="104" s="1"/>
  <c r="G95" i="103"/>
  <c r="J95" i="103" s="1"/>
  <c r="E95" i="104" s="1"/>
  <c r="G66" i="103"/>
  <c r="J66" i="103" s="1"/>
  <c r="E66" i="104" s="1"/>
  <c r="G91" i="103"/>
  <c r="J91" i="103" s="1"/>
  <c r="E91" i="104" s="1"/>
  <c r="G69" i="103"/>
  <c r="J69" i="103" s="1"/>
  <c r="E69" i="104" s="1"/>
  <c r="G222" i="103"/>
  <c r="J222" i="103" s="1"/>
  <c r="E222" i="104" s="1"/>
  <c r="G185" i="103"/>
  <c r="J185" i="103" s="1"/>
  <c r="E185" i="104" s="1"/>
  <c r="G22" i="103"/>
  <c r="J22" i="103" s="1"/>
  <c r="E22" i="104" s="1"/>
  <c r="G92" i="103"/>
  <c r="J92" i="103" s="1"/>
  <c r="E92" i="104" s="1"/>
  <c r="G67" i="103"/>
  <c r="J67" i="103" s="1"/>
  <c r="E67" i="104" s="1"/>
  <c r="G74" i="103"/>
  <c r="J74" i="103" s="1"/>
  <c r="E74" i="104" s="1"/>
  <c r="G160" i="103"/>
  <c r="J160" i="103" s="1"/>
  <c r="E160" i="104" s="1"/>
  <c r="G106" i="103"/>
  <c r="J106" i="103" s="1"/>
  <c r="E106" i="104" s="1"/>
  <c r="G90" i="103"/>
  <c r="J90" i="103" s="1"/>
  <c r="E90" i="104" s="1"/>
  <c r="G168" i="103"/>
  <c r="J168" i="103" s="1"/>
  <c r="E168" i="104" s="1"/>
  <c r="G167" i="103"/>
  <c r="J167" i="103" s="1"/>
  <c r="E167" i="104" s="1"/>
  <c r="G145" i="103"/>
  <c r="J145" i="103" s="1"/>
  <c r="E145" i="104" s="1"/>
  <c r="G72" i="103"/>
  <c r="J72" i="103" s="1"/>
  <c r="E72" i="104" s="1"/>
  <c r="G144" i="103"/>
  <c r="J144" i="103" s="1"/>
  <c r="E144" i="104" s="1"/>
  <c r="G101" i="103"/>
  <c r="J101" i="103" s="1"/>
  <c r="E101" i="104" s="1"/>
  <c r="G80" i="103"/>
  <c r="J80" i="103" s="1"/>
  <c r="E80" i="104" s="1"/>
  <c r="G159" i="103"/>
  <c r="J159" i="103" s="1"/>
  <c r="E159" i="104" s="1"/>
  <c r="G77" i="103"/>
  <c r="J77" i="103" s="1"/>
  <c r="E77" i="104" s="1"/>
  <c r="G192" i="103"/>
  <c r="J192" i="103" s="1"/>
  <c r="E192" i="104" s="1"/>
  <c r="G183" i="103"/>
  <c r="J183" i="103" s="1"/>
  <c r="E183" i="104" s="1"/>
  <c r="G118" i="103"/>
  <c r="J118" i="103" s="1"/>
  <c r="E118" i="104" s="1"/>
  <c r="G141" i="103"/>
  <c r="J141" i="103" s="1"/>
  <c r="E141" i="104" s="1"/>
  <c r="G164" i="103"/>
  <c r="J164" i="103" s="1"/>
  <c r="E164" i="104" s="1"/>
  <c r="G158" i="103"/>
  <c r="J158" i="103" s="1"/>
  <c r="E158" i="104" s="1"/>
  <c r="G180" i="103"/>
  <c r="J180" i="103" s="1"/>
  <c r="E180" i="104" s="1"/>
  <c r="G138" i="103"/>
  <c r="J138" i="103" s="1"/>
  <c r="E138" i="104" s="1"/>
  <c r="G26" i="103"/>
  <c r="J26" i="103" s="1"/>
  <c r="E26" i="104" s="1"/>
  <c r="G171" i="103"/>
  <c r="J171" i="103" s="1"/>
  <c r="E171" i="104" s="1"/>
  <c r="G166" i="103"/>
  <c r="J166" i="103" s="1"/>
  <c r="E166" i="104" s="1"/>
  <c r="G93" i="103"/>
  <c r="J93" i="103" s="1"/>
  <c r="E93" i="104" s="1"/>
  <c r="G78" i="103"/>
  <c r="J78" i="103" s="1"/>
  <c r="E78" i="104" s="1"/>
  <c r="G64" i="103"/>
  <c r="J64" i="103" s="1"/>
  <c r="E64" i="104" s="1"/>
  <c r="G89" i="103"/>
  <c r="J89" i="103" s="1"/>
  <c r="E89" i="104" s="1"/>
  <c r="G120" i="103"/>
  <c r="J120" i="103" s="1"/>
  <c r="E120" i="104" s="1"/>
  <c r="G215" i="103"/>
  <c r="J215" i="103" s="1"/>
  <c r="E215" i="104" s="1"/>
  <c r="G100" i="103"/>
  <c r="J100" i="103" s="1"/>
  <c r="E100" i="104" s="1"/>
  <c r="G176" i="103"/>
  <c r="J176" i="103" s="1"/>
  <c r="E176" i="104" s="1"/>
  <c r="G143" i="103"/>
  <c r="J143" i="103" s="1"/>
  <c r="E143" i="104" s="1"/>
  <c r="G223" i="103"/>
  <c r="J223" i="103" s="1"/>
  <c r="E223" i="104" s="1"/>
  <c r="G25" i="103"/>
  <c r="J25" i="103" s="1"/>
  <c r="E25" i="104" s="1"/>
  <c r="G21" i="103"/>
  <c r="J21" i="103" s="1"/>
  <c r="E21" i="104" s="1"/>
  <c r="G99" i="103"/>
  <c r="J99" i="103" s="1"/>
  <c r="E99" i="104" s="1"/>
  <c r="G68" i="103"/>
  <c r="J68" i="103" s="1"/>
  <c r="E68" i="104" s="1"/>
  <c r="G123" i="103"/>
  <c r="J123" i="103" s="1"/>
  <c r="E123" i="104" s="1"/>
  <c r="G154" i="103"/>
  <c r="J154" i="103" s="1"/>
  <c r="E154" i="104" s="1"/>
  <c r="G65" i="103"/>
  <c r="J65" i="103" s="1"/>
  <c r="E65" i="104" s="1"/>
  <c r="G142" i="103"/>
  <c r="J142" i="103" s="1"/>
  <c r="E142" i="104" s="1"/>
  <c r="G79" i="103"/>
  <c r="J79" i="103" s="1"/>
  <c r="E79" i="104" s="1"/>
  <c r="G61" i="103"/>
  <c r="J61" i="103" s="1"/>
  <c r="E61" i="104" s="1"/>
  <c r="G98" i="103"/>
  <c r="J98" i="103" s="1"/>
  <c r="E98" i="104" s="1"/>
  <c r="G19" i="103"/>
  <c r="J19" i="103" s="1"/>
  <c r="E19" i="104" s="1"/>
  <c r="G179" i="103"/>
  <c r="J179" i="103" s="1"/>
  <c r="E179" i="104" s="1"/>
  <c r="G121" i="103"/>
  <c r="J121" i="103" s="1"/>
  <c r="E121" i="104" s="1"/>
  <c r="G184" i="103"/>
  <c r="J184" i="103" s="1"/>
  <c r="E184" i="104" s="1"/>
  <c r="G146" i="103"/>
  <c r="J146" i="103" s="1"/>
  <c r="E146" i="104" s="1"/>
  <c r="G163" i="103"/>
  <c r="J163" i="103" s="1"/>
  <c r="E163" i="104" s="1"/>
  <c r="G24" i="103"/>
  <c r="J24" i="103" s="1"/>
  <c r="E24" i="104" s="1"/>
  <c r="G85" i="103"/>
  <c r="J85" i="103" s="1"/>
  <c r="E85" i="104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65" i="102" s="1"/>
  <c r="J265" i="102" s="1"/>
  <c r="E265" i="103" s="1"/>
  <c r="G236" i="98"/>
  <c r="J236" i="98" s="1"/>
  <c r="G228" i="98"/>
  <c r="J228" i="98" s="1"/>
  <c r="G240" i="106"/>
  <c r="J240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69" i="97"/>
  <c r="J269" i="97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E41" i="103" s="1"/>
  <c r="G59" i="99"/>
  <c r="J59" i="99" s="1"/>
  <c r="G59" i="100" s="1"/>
  <c r="J59" i="100" s="1"/>
  <c r="G59" i="101" s="1"/>
  <c r="J59" i="101" s="1"/>
  <c r="G59" i="102" s="1"/>
  <c r="J59" i="102" s="1"/>
  <c r="E59" i="103" s="1"/>
  <c r="G105" i="80"/>
  <c r="J105" i="80" s="1"/>
  <c r="G105" i="81" s="1"/>
  <c r="J105" i="81" s="1"/>
  <c r="G53" i="99"/>
  <c r="J53" i="99" s="1"/>
  <c r="G53" i="100" s="1"/>
  <c r="J53" i="100" s="1"/>
  <c r="G56" i="99"/>
  <c r="J56" i="99" s="1"/>
  <c r="G56" i="100" s="1"/>
  <c r="J56" i="100" s="1"/>
  <c r="G56" i="101" s="1"/>
  <c r="J56" i="101" s="1"/>
  <c r="G56" i="102" s="1"/>
  <c r="J56" i="102" s="1"/>
  <c r="E56" i="103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E51" i="103" s="1"/>
  <c r="G54" i="99"/>
  <c r="J54" i="99" s="1"/>
  <c r="G54" i="100" s="1"/>
  <c r="J54" i="100" s="1"/>
  <c r="G54" i="101" s="1"/>
  <c r="J54" i="101" s="1"/>
  <c r="G54" i="102" s="1"/>
  <c r="J54" i="102" s="1"/>
  <c r="E54" i="103" s="1"/>
  <c r="G96" i="99"/>
  <c r="J96" i="99" s="1"/>
  <c r="G96" i="100" s="1"/>
  <c r="J96" i="100" s="1"/>
  <c r="G96" i="101" s="1"/>
  <c r="J96" i="101" s="1"/>
  <c r="G96" i="102" s="1"/>
  <c r="J96" i="102" s="1"/>
  <c r="E96" i="103" s="1"/>
  <c r="G33" i="99"/>
  <c r="J33" i="99" s="1"/>
  <c r="G33" i="100" s="1"/>
  <c r="J33" i="100" s="1"/>
  <c r="G33" i="101" s="1"/>
  <c r="J33" i="101" s="1"/>
  <c r="G33" i="102" s="1"/>
  <c r="J33" i="102" s="1"/>
  <c r="E33" i="103" s="1"/>
  <c r="G38" i="99"/>
  <c r="J38" i="99" s="1"/>
  <c r="G38" i="100" s="1"/>
  <c r="J38" i="100" s="1"/>
  <c r="G38" i="101" s="1"/>
  <c r="J38" i="101" s="1"/>
  <c r="G38" i="102" s="1"/>
  <c r="J38" i="102" s="1"/>
  <c r="E38" i="103" s="1"/>
  <c r="G49" i="99"/>
  <c r="J49" i="99" s="1"/>
  <c r="G49" i="100" s="1"/>
  <c r="J49" i="100" s="1"/>
  <c r="G49" i="101" s="1"/>
  <c r="J49" i="101" s="1"/>
  <c r="G49" i="102" s="1"/>
  <c r="J49" i="102" s="1"/>
  <c r="E49" i="103" s="1"/>
  <c r="G58" i="99"/>
  <c r="J58" i="99" s="1"/>
  <c r="G58" i="100" s="1"/>
  <c r="J58" i="100" s="1"/>
  <c r="G58" i="101" s="1"/>
  <c r="J58" i="101" s="1"/>
  <c r="G58" i="102" s="1"/>
  <c r="J58" i="102" s="1"/>
  <c r="E58" i="103" s="1"/>
  <c r="G28" i="99"/>
  <c r="J28" i="99" s="1"/>
  <c r="G28" i="100" s="1"/>
  <c r="J28" i="100" s="1"/>
  <c r="G28" i="101" s="1"/>
  <c r="J28" i="101" s="1"/>
  <c r="G28" i="102" s="1"/>
  <c r="J28" i="102" s="1"/>
  <c r="E28" i="103" s="1"/>
  <c r="G34" i="99"/>
  <c r="J34" i="99" s="1"/>
  <c r="G34" i="100" s="1"/>
  <c r="J34" i="100" s="1"/>
  <c r="G34" i="101" s="1"/>
  <c r="J34" i="101" s="1"/>
  <c r="G34" i="102" s="1"/>
  <c r="J34" i="102" s="1"/>
  <c r="E34" i="103" s="1"/>
  <c r="G52" i="99"/>
  <c r="J52" i="99" s="1"/>
  <c r="G52" i="100" s="1"/>
  <c r="J52" i="100" s="1"/>
  <c r="G52" i="101" s="1"/>
  <c r="J52" i="101" s="1"/>
  <c r="G52" i="102" s="1"/>
  <c r="J52" i="102" s="1"/>
  <c r="E52" i="103" s="1"/>
  <c r="G36" i="99"/>
  <c r="J36" i="99" s="1"/>
  <c r="G36" i="100" s="1"/>
  <c r="J36" i="100" s="1"/>
  <c r="G36" i="101" s="1"/>
  <c r="J36" i="101" s="1"/>
  <c r="G36" i="102" s="1"/>
  <c r="J36" i="102" s="1"/>
  <c r="E36" i="103" s="1"/>
  <c r="G55" i="99"/>
  <c r="J55" i="99" s="1"/>
  <c r="G55" i="100" s="1"/>
  <c r="J55" i="100" s="1"/>
  <c r="G55" i="101" s="1"/>
  <c r="J55" i="101" s="1"/>
  <c r="G55" i="102" s="1"/>
  <c r="J55" i="102" s="1"/>
  <c r="E55" i="103" s="1"/>
  <c r="G221" i="99"/>
  <c r="J221" i="99" s="1"/>
  <c r="G221" i="100" s="1"/>
  <c r="J221" i="100" s="1"/>
  <c r="G221" i="101" s="1"/>
  <c r="J221" i="101" s="1"/>
  <c r="G221" i="102" s="1"/>
  <c r="J221" i="102" s="1"/>
  <c r="E221" i="103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E48" i="103" s="1"/>
  <c r="G165" i="99"/>
  <c r="J165" i="99" s="1"/>
  <c r="G165" i="100" s="1"/>
  <c r="J165" i="100" s="1"/>
  <c r="G165" i="101" s="1"/>
  <c r="J165" i="101" s="1"/>
  <c r="G165" i="102" s="1"/>
  <c r="J165" i="102" s="1"/>
  <c r="E165" i="103" s="1"/>
  <c r="G161" i="99"/>
  <c r="J161" i="99" s="1"/>
  <c r="G161" i="100" s="1"/>
  <c r="J161" i="100" s="1"/>
  <c r="G161" i="101" s="1"/>
  <c r="J161" i="101" s="1"/>
  <c r="G161" i="102" s="1"/>
  <c r="J161" i="102" s="1"/>
  <c r="E161" i="103" s="1"/>
  <c r="G29" i="99"/>
  <c r="J29" i="99" s="1"/>
  <c r="G29" i="100" s="1"/>
  <c r="J29" i="100" s="1"/>
  <c r="G29" i="101" s="1"/>
  <c r="J29" i="101" s="1"/>
  <c r="G29" i="102" s="1"/>
  <c r="J29" i="102" s="1"/>
  <c r="E29" i="103" s="1"/>
  <c r="G122" i="99"/>
  <c r="J122" i="99" s="1"/>
  <c r="G122" i="100" s="1"/>
  <c r="J122" i="100" s="1"/>
  <c r="G122" i="101" s="1"/>
  <c r="J122" i="101" s="1"/>
  <c r="G122" i="102" s="1"/>
  <c r="J122" i="102" s="1"/>
  <c r="E122" i="103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E32" i="103" s="1"/>
  <c r="G27" i="99"/>
  <c r="J27" i="99" s="1"/>
  <c r="G27" i="100" s="1"/>
  <c r="J27" i="100" s="1"/>
  <c r="G27" i="101" s="1"/>
  <c r="J27" i="101" s="1"/>
  <c r="G27" i="102" s="1"/>
  <c r="J27" i="102" s="1"/>
  <c r="E27" i="103" s="1"/>
  <c r="G50" i="99"/>
  <c r="J50" i="99" s="1"/>
  <c r="G50" i="100" s="1"/>
  <c r="J50" i="100" s="1"/>
  <c r="G50" i="101" s="1"/>
  <c r="J50" i="101" s="1"/>
  <c r="G50" i="102" s="1"/>
  <c r="J50" i="102" s="1"/>
  <c r="E50" i="103" s="1"/>
  <c r="G40" i="99"/>
  <c r="J40" i="99" s="1"/>
  <c r="G40" i="100" s="1"/>
  <c r="J40" i="100" s="1"/>
  <c r="G40" i="101" s="1"/>
  <c r="J40" i="101" s="1"/>
  <c r="G40" i="102" s="1"/>
  <c r="J40" i="102" s="1"/>
  <c r="E40" i="103" s="1"/>
  <c r="G119" i="99"/>
  <c r="J119" i="99" s="1"/>
  <c r="G119" i="100" s="1"/>
  <c r="J119" i="100" s="1"/>
  <c r="G119" i="101" s="1"/>
  <c r="J119" i="101" s="1"/>
  <c r="G119" i="102" s="1"/>
  <c r="J119" i="102" s="1"/>
  <c r="E119" i="103" s="1"/>
  <c r="G189" i="78"/>
  <c r="J189" i="78" s="1"/>
  <c r="G189" i="79" s="1"/>
  <c r="J189" i="79" s="1"/>
  <c r="G189" i="80" s="1"/>
  <c r="J189" i="80" s="1"/>
  <c r="G189" i="81" s="1"/>
  <c r="J189" i="81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E30" i="103" s="1"/>
  <c r="G46" i="99"/>
  <c r="J46" i="99" s="1"/>
  <c r="G46" i="100" s="1"/>
  <c r="J46" i="100" s="1"/>
  <c r="G46" i="101" s="1"/>
  <c r="J46" i="101" s="1"/>
  <c r="G46" i="102" s="1"/>
  <c r="J46" i="102" s="1"/>
  <c r="E46" i="103" s="1"/>
  <c r="G37" i="99"/>
  <c r="J37" i="99" s="1"/>
  <c r="G37" i="100" s="1"/>
  <c r="J37" i="100" s="1"/>
  <c r="G37" i="101" s="1"/>
  <c r="J37" i="101" s="1"/>
  <c r="G37" i="102" s="1"/>
  <c r="J37" i="102" s="1"/>
  <c r="E37" i="103" s="1"/>
  <c r="G57" i="99"/>
  <c r="J57" i="99" s="1"/>
  <c r="G57" i="100" s="1"/>
  <c r="J57" i="100" s="1"/>
  <c r="G57" i="101" s="1"/>
  <c r="J57" i="101" s="1"/>
  <c r="G57" i="102" s="1"/>
  <c r="J57" i="102" s="1"/>
  <c r="E57" i="103" s="1"/>
  <c r="G31" i="99"/>
  <c r="J31" i="99" s="1"/>
  <c r="G31" i="100" s="1"/>
  <c r="J31" i="100" s="1"/>
  <c r="G31" i="101" s="1"/>
  <c r="J31" i="101" s="1"/>
  <c r="G31" i="102" s="1"/>
  <c r="J31" i="102" s="1"/>
  <c r="E31" i="103" s="1"/>
  <c r="G214" i="98"/>
  <c r="J214" i="98" s="1"/>
  <c r="G6" i="97"/>
  <c r="J6" i="97" s="1"/>
  <c r="G15" i="97"/>
  <c r="J15" i="97" s="1"/>
  <c r="G82" i="96"/>
  <c r="J82" i="96" s="1"/>
  <c r="G219" i="78"/>
  <c r="J219" i="78" s="1"/>
  <c r="G270" i="96"/>
  <c r="J270" i="96" s="1"/>
  <c r="G103" i="96"/>
  <c r="J103" i="96" s="1"/>
  <c r="G131" i="94"/>
  <c r="J131" i="94" s="1"/>
  <c r="G134" i="94"/>
  <c r="J134" i="94" s="1"/>
  <c r="G97" i="104"/>
  <c r="J97" i="104" s="1"/>
  <c r="E97" i="10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70" i="98"/>
  <c r="J270" i="98" s="1"/>
  <c r="G105" i="98"/>
  <c r="J105" i="98" s="1"/>
  <c r="G272" i="98"/>
  <c r="J272" i="98" s="1"/>
  <c r="G187" i="98"/>
  <c r="J187" i="98" s="1"/>
  <c r="G269" i="98"/>
  <c r="J269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25" i="104"/>
  <c r="J25" i="104" s="1"/>
  <c r="E25" i="105" s="1"/>
  <c r="G106" i="104"/>
  <c r="J106" i="104" s="1"/>
  <c r="E106" i="105" s="1"/>
  <c r="G170" i="104"/>
  <c r="J170" i="104" s="1"/>
  <c r="E170" i="105" s="1"/>
  <c r="G98" i="104"/>
  <c r="J98" i="104" s="1"/>
  <c r="E98" i="105" s="1"/>
  <c r="G120" i="104"/>
  <c r="J120" i="104" s="1"/>
  <c r="E120" i="105" s="1"/>
  <c r="G77" i="104"/>
  <c r="J77" i="104" s="1"/>
  <c r="E77" i="105" s="1"/>
  <c r="G22" i="104"/>
  <c r="J22" i="104" s="1"/>
  <c r="G140" i="104"/>
  <c r="J140" i="104" s="1"/>
  <c r="E140" i="105" s="1"/>
  <c r="G123" i="104"/>
  <c r="J123" i="104" s="1"/>
  <c r="E123" i="105" s="1"/>
  <c r="G171" i="104"/>
  <c r="J171" i="104" s="1"/>
  <c r="E171" i="105" s="1"/>
  <c r="G145" i="104"/>
  <c r="J145" i="104" s="1"/>
  <c r="E145" i="105" s="1"/>
  <c r="G95" i="104"/>
  <c r="J95" i="104" s="1"/>
  <c r="E95" i="105" s="1"/>
  <c r="G184" i="104"/>
  <c r="J184" i="104" s="1"/>
  <c r="E184" i="105" s="1"/>
  <c r="G143" i="104"/>
  <c r="J143" i="104" s="1"/>
  <c r="E143" i="105" s="1"/>
  <c r="G141" i="104"/>
  <c r="J141" i="104" s="1"/>
  <c r="E141" i="105" s="1"/>
  <c r="G74" i="104"/>
  <c r="J74" i="104" s="1"/>
  <c r="E74" i="105" s="1"/>
  <c r="G220" i="104"/>
  <c r="J220" i="104" s="1"/>
  <c r="E220" i="105" s="1"/>
  <c r="G158" i="104"/>
  <c r="J158" i="104" s="1"/>
  <c r="E158" i="105" s="1"/>
  <c r="G79" i="104"/>
  <c r="J79" i="104" s="1"/>
  <c r="G64" i="104"/>
  <c r="J64" i="104" s="1"/>
  <c r="E64" i="105" s="1"/>
  <c r="G80" i="104"/>
  <c r="J80" i="104" s="1"/>
  <c r="E80" i="105" s="1"/>
  <c r="G222" i="104"/>
  <c r="J222" i="104" s="1"/>
  <c r="E222" i="105" s="1"/>
  <c r="G163" i="104"/>
  <c r="J163" i="104" s="1"/>
  <c r="E163" i="105" s="1"/>
  <c r="G85" i="104"/>
  <c r="J85" i="104" s="1"/>
  <c r="E85" i="105" s="1"/>
  <c r="G99" i="104"/>
  <c r="J99" i="104" s="1"/>
  <c r="E99" i="105" s="1"/>
  <c r="G138" i="104"/>
  <c r="J138" i="104" s="1"/>
  <c r="E138" i="105" s="1"/>
  <c r="G168" i="104"/>
  <c r="J168" i="104" s="1"/>
  <c r="E168" i="105" s="1"/>
  <c r="G81" i="104"/>
  <c r="J81" i="104" s="1"/>
  <c r="E81" i="105" s="1"/>
  <c r="G20" i="105"/>
  <c r="J20" i="105" s="1"/>
  <c r="G179" i="104"/>
  <c r="J179" i="104" s="1"/>
  <c r="E179" i="105" s="1"/>
  <c r="G100" i="104"/>
  <c r="J100" i="104" s="1"/>
  <c r="E100" i="105" s="1"/>
  <c r="G183" i="104"/>
  <c r="J183" i="104" s="1"/>
  <c r="E183" i="105" s="1"/>
  <c r="G172" i="104"/>
  <c r="J172" i="104" s="1"/>
  <c r="E172" i="105" s="1"/>
  <c r="G65" i="104"/>
  <c r="J65" i="104" s="1"/>
  <c r="E65" i="105" s="1"/>
  <c r="G93" i="104"/>
  <c r="J93" i="104" s="1"/>
  <c r="E93" i="105" s="1"/>
  <c r="G144" i="104"/>
  <c r="J144" i="104" s="1"/>
  <c r="E144" i="105" s="1"/>
  <c r="G91" i="104"/>
  <c r="J91" i="104" s="1"/>
  <c r="E91" i="105" s="1"/>
  <c r="G122" i="103"/>
  <c r="J122" i="103" s="1"/>
  <c r="E122" i="104" s="1"/>
  <c r="G36" i="103"/>
  <c r="J36" i="103" s="1"/>
  <c r="E36" i="104" s="1"/>
  <c r="G38" i="103"/>
  <c r="J38" i="103" s="1"/>
  <c r="E38" i="104" s="1"/>
  <c r="G29" i="103"/>
  <c r="J29" i="103" s="1"/>
  <c r="E29" i="104" s="1"/>
  <c r="G52" i="103"/>
  <c r="J52" i="103" s="1"/>
  <c r="E52" i="104" s="1"/>
  <c r="G33" i="103"/>
  <c r="J33" i="103" s="1"/>
  <c r="E33" i="104" s="1"/>
  <c r="G119" i="103"/>
  <c r="J119" i="103" s="1"/>
  <c r="E119" i="104" s="1"/>
  <c r="G161" i="103"/>
  <c r="J161" i="103" s="1"/>
  <c r="E161" i="104" s="1"/>
  <c r="G96" i="103"/>
  <c r="J96" i="103" s="1"/>
  <c r="E96" i="104" s="1"/>
  <c r="G59" i="103"/>
  <c r="J59" i="103" s="1"/>
  <c r="E59" i="104" s="1"/>
  <c r="G31" i="103"/>
  <c r="J31" i="103" s="1"/>
  <c r="E31" i="104" s="1"/>
  <c r="G40" i="103"/>
  <c r="J40" i="103" s="1"/>
  <c r="E40" i="104" s="1"/>
  <c r="G165" i="103"/>
  <c r="J165" i="103" s="1"/>
  <c r="E165" i="104" s="1"/>
  <c r="G34" i="103"/>
  <c r="J34" i="103" s="1"/>
  <c r="E34" i="104" s="1"/>
  <c r="G54" i="103"/>
  <c r="J54" i="103" s="1"/>
  <c r="E54" i="104" s="1"/>
  <c r="G41" i="103"/>
  <c r="J41" i="103" s="1"/>
  <c r="E41" i="104" s="1"/>
  <c r="G146" i="104"/>
  <c r="J146" i="104" s="1"/>
  <c r="E146" i="105" s="1"/>
  <c r="G19" i="104"/>
  <c r="J19" i="104" s="1"/>
  <c r="E19" i="105" s="1"/>
  <c r="G142" i="104"/>
  <c r="J142" i="104" s="1"/>
  <c r="E142" i="105" s="1"/>
  <c r="G68" i="104"/>
  <c r="J68" i="104" s="1"/>
  <c r="E68" i="105" s="1"/>
  <c r="G223" i="104"/>
  <c r="J223" i="104" s="1"/>
  <c r="E223" i="105" s="1"/>
  <c r="G215" i="104"/>
  <c r="J215" i="104" s="1"/>
  <c r="E215" i="105" s="1"/>
  <c r="G78" i="104"/>
  <c r="J78" i="104" s="1"/>
  <c r="E78" i="105" s="1"/>
  <c r="G26" i="104"/>
  <c r="J26" i="104" s="1"/>
  <c r="E26" i="105" s="1"/>
  <c r="G164" i="104"/>
  <c r="J164" i="104" s="1"/>
  <c r="E164" i="105" s="1"/>
  <c r="G192" i="104"/>
  <c r="J192" i="104" s="1"/>
  <c r="E192" i="105" s="1"/>
  <c r="G101" i="104"/>
  <c r="J101" i="104" s="1"/>
  <c r="E101" i="105" s="1"/>
  <c r="G167" i="104"/>
  <c r="J167" i="104" s="1"/>
  <c r="E167" i="105" s="1"/>
  <c r="G160" i="104"/>
  <c r="J160" i="104" s="1"/>
  <c r="E160" i="105" s="1"/>
  <c r="G92" i="104"/>
  <c r="J92" i="104" s="1"/>
  <c r="E92" i="105" s="1"/>
  <c r="G69" i="104"/>
  <c r="J69" i="104" s="1"/>
  <c r="E69" i="105" s="1"/>
  <c r="G23" i="104"/>
  <c r="J23" i="104" s="1"/>
  <c r="E23" i="105" s="1"/>
  <c r="G139" i="104"/>
  <c r="J139" i="104" s="1"/>
  <c r="E139" i="105" s="1"/>
  <c r="G137" i="104"/>
  <c r="J137" i="104" s="1"/>
  <c r="E137" i="105" s="1"/>
  <c r="G57" i="103"/>
  <c r="J57" i="103" s="1"/>
  <c r="E57" i="104" s="1"/>
  <c r="G50" i="103"/>
  <c r="J50" i="103" s="1"/>
  <c r="E50" i="104" s="1"/>
  <c r="G48" i="103"/>
  <c r="J48" i="103" s="1"/>
  <c r="E48" i="104" s="1"/>
  <c r="G28" i="103"/>
  <c r="J28" i="103" s="1"/>
  <c r="G51" i="103"/>
  <c r="J51" i="103" s="1"/>
  <c r="E51" i="104" s="1"/>
  <c r="G97" i="105"/>
  <c r="J97" i="105" s="1"/>
  <c r="G97" i="106" s="1"/>
  <c r="J97" i="106" s="1"/>
  <c r="G97" i="107" s="1"/>
  <c r="J97" i="107" s="1"/>
  <c r="G37" i="103"/>
  <c r="J37" i="103" s="1"/>
  <c r="E37" i="104" s="1"/>
  <c r="G27" i="103"/>
  <c r="J27" i="103" s="1"/>
  <c r="E27" i="104" s="1"/>
  <c r="G58" i="103"/>
  <c r="J58" i="103" s="1"/>
  <c r="E58" i="104" s="1"/>
  <c r="G46" i="103"/>
  <c r="J46" i="103" s="1"/>
  <c r="E46" i="104" s="1"/>
  <c r="G221" i="103"/>
  <c r="J221" i="103" s="1"/>
  <c r="E221" i="104" s="1"/>
  <c r="G56" i="103"/>
  <c r="J56" i="103" s="1"/>
  <c r="E56" i="104" s="1"/>
  <c r="G30" i="103"/>
  <c r="J30" i="103" s="1"/>
  <c r="E30" i="104" s="1"/>
  <c r="G55" i="103"/>
  <c r="J55" i="103" s="1"/>
  <c r="E55" i="104" s="1"/>
  <c r="G49" i="103"/>
  <c r="J49" i="103" s="1"/>
  <c r="E49" i="104" s="1"/>
  <c r="G24" i="104"/>
  <c r="J24" i="104" s="1"/>
  <c r="G121" i="104"/>
  <c r="J121" i="104" s="1"/>
  <c r="E121" i="105" s="1"/>
  <c r="G61" i="104"/>
  <c r="J61" i="104" s="1"/>
  <c r="E61" i="105" s="1"/>
  <c r="G154" i="104"/>
  <c r="J154" i="104" s="1"/>
  <c r="E154" i="105" s="1"/>
  <c r="G21" i="104"/>
  <c r="J21" i="104" s="1"/>
  <c r="E21" i="105" s="1"/>
  <c r="G176" i="104"/>
  <c r="J176" i="104" s="1"/>
  <c r="E176" i="105" s="1"/>
  <c r="G89" i="104"/>
  <c r="J89" i="104" s="1"/>
  <c r="E89" i="105" s="1"/>
  <c r="G166" i="104"/>
  <c r="J166" i="104" s="1"/>
  <c r="E166" i="105" s="1"/>
  <c r="G180" i="104"/>
  <c r="J180" i="104" s="1"/>
  <c r="E180" i="105" s="1"/>
  <c r="G118" i="104"/>
  <c r="J118" i="104" s="1"/>
  <c r="E118" i="105" s="1"/>
  <c r="G159" i="104"/>
  <c r="J159" i="104" s="1"/>
  <c r="E159" i="105" s="1"/>
  <c r="G72" i="104"/>
  <c r="J72" i="104" s="1"/>
  <c r="E72" i="105" s="1"/>
  <c r="G90" i="104"/>
  <c r="J90" i="104" s="1"/>
  <c r="E90" i="105" s="1"/>
  <c r="G67" i="104"/>
  <c r="J67" i="104" s="1"/>
  <c r="E67" i="105" s="1"/>
  <c r="G185" i="104"/>
  <c r="J185" i="104" s="1"/>
  <c r="E185" i="105" s="1"/>
  <c r="G66" i="104"/>
  <c r="J66" i="104" s="1"/>
  <c r="E66" i="105" s="1"/>
  <c r="G62" i="104"/>
  <c r="J62" i="104" s="1"/>
  <c r="E62" i="105" s="1"/>
  <c r="G162" i="104"/>
  <c r="J162" i="104" s="1"/>
  <c r="E162" i="105" s="1"/>
  <c r="G130" i="104"/>
  <c r="J130" i="104" s="1"/>
  <c r="E130" i="105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E88" i="103" s="1"/>
  <c r="G224" i="102"/>
  <c r="J224" i="102" s="1"/>
  <c r="E224" i="103" s="1"/>
  <c r="G241" i="102"/>
  <c r="J241" i="102" s="1"/>
  <c r="E241" i="103" s="1"/>
  <c r="G240" i="107"/>
  <c r="J240" i="107" s="1"/>
  <c r="G232" i="107"/>
  <c r="J232" i="107" s="1"/>
  <c r="G234" i="97"/>
  <c r="J234" i="97" s="1"/>
  <c r="G242" i="98"/>
  <c r="J242" i="98" s="1"/>
  <c r="G225" i="102"/>
  <c r="J225" i="102" s="1"/>
  <c r="E225" i="103" s="1"/>
  <c r="G236" i="99"/>
  <c r="J236" i="99" s="1"/>
  <c r="G228" i="99"/>
  <c r="J228" i="99" s="1"/>
  <c r="G230" i="101"/>
  <c r="J230" i="101" s="1"/>
  <c r="G266" i="102" s="1"/>
  <c r="J266" i="102" s="1"/>
  <c r="E266" i="103" s="1"/>
  <c r="G238" i="101"/>
  <c r="J238" i="101" s="1"/>
  <c r="G227" i="101"/>
  <c r="J227" i="101" s="1"/>
  <c r="G235" i="101"/>
  <c r="J235" i="101" s="1"/>
  <c r="G267" i="98"/>
  <c r="J267" i="98" s="1"/>
  <c r="G188" i="94"/>
  <c r="J188" i="94" s="1"/>
  <c r="G188" i="85"/>
  <c r="J188" i="85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8"/>
  <c r="J188" i="88" s="1"/>
  <c r="G188" i="78"/>
  <c r="J188" i="78" s="1"/>
  <c r="G188" i="79" s="1"/>
  <c r="J188" i="79" s="1"/>
  <c r="G188" i="80" s="1"/>
  <c r="J188" i="80" s="1"/>
  <c r="G188" i="81" s="1"/>
  <c r="J188" i="81" s="1"/>
  <c r="G188" i="84"/>
  <c r="J188" i="84" s="1"/>
  <c r="G188" i="90"/>
  <c r="J188" i="90" s="1"/>
  <c r="G188" i="92"/>
  <c r="J188" i="92" s="1"/>
  <c r="G188" i="86"/>
  <c r="J188" i="86" s="1"/>
  <c r="G188" i="87" s="1"/>
  <c r="J188" i="87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7" s="1"/>
  <c r="J207" i="87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80" s="1"/>
  <c r="J207" i="80" s="1"/>
  <c r="G207" i="81" s="1"/>
  <c r="J207" i="81" s="1"/>
  <c r="G207" i="90"/>
  <c r="J207" i="9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E53" i="103" s="1"/>
  <c r="G47" i="101"/>
  <c r="J47" i="101" s="1"/>
  <c r="G47" i="102" s="1"/>
  <c r="J47" i="102" s="1"/>
  <c r="E47" i="103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E214" i="103" s="1"/>
  <c r="G76" i="89"/>
  <c r="J76" i="89" s="1"/>
  <c r="G76" i="74"/>
  <c r="J76" i="74" s="1"/>
  <c r="G76" i="77" s="1"/>
  <c r="J76" i="77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2"/>
  <c r="J76" i="82" s="1"/>
  <c r="G76" i="88"/>
  <c r="J76" i="88" s="1"/>
  <c r="G76" i="83"/>
  <c r="J76" i="83" s="1"/>
  <c r="G76" i="91"/>
  <c r="J76" i="91" s="1"/>
  <c r="G76" i="102"/>
  <c r="J76" i="102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70" i="97"/>
  <c r="J270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71" i="99"/>
  <c r="J271" i="99" s="1"/>
  <c r="G104" i="99"/>
  <c r="J104" i="99" s="1"/>
  <c r="G187" i="99"/>
  <c r="J187" i="99" s="1"/>
  <c r="G233" i="99"/>
  <c r="J233" i="99" s="1"/>
  <c r="G272" i="99"/>
  <c r="J272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76" i="103" l="1"/>
  <c r="G76" i="103" s="1"/>
  <c r="J76" i="103" s="1"/>
  <c r="E28" i="104"/>
  <c r="G28" i="104" s="1"/>
  <c r="J28" i="104" s="1"/>
  <c r="E28" i="105" s="1"/>
  <c r="G28" i="105" s="1"/>
  <c r="J28" i="105" s="1"/>
  <c r="G28" i="106" s="1"/>
  <c r="J28" i="106" s="1"/>
  <c r="E79" i="105"/>
  <c r="G79" i="105" s="1"/>
  <c r="J79" i="105" s="1"/>
  <c r="G79" i="106" s="1"/>
  <c r="J79" i="106" s="1"/>
  <c r="G79" i="107" s="1"/>
  <c r="J79" i="107" s="1"/>
  <c r="E24" i="105"/>
  <c r="G24" i="105" s="1"/>
  <c r="J24" i="105" s="1"/>
  <c r="G24" i="106" s="1"/>
  <c r="J24" i="106" s="1"/>
  <c r="G24" i="107" s="1"/>
  <c r="J24" i="107" s="1"/>
  <c r="E22" i="105"/>
  <c r="G22" i="105" s="1"/>
  <c r="J22" i="105" s="1"/>
  <c r="G22" i="106" s="1"/>
  <c r="J22" i="106" s="1"/>
  <c r="G22" i="107" s="1"/>
  <c r="J22" i="107" s="1"/>
  <c r="E32" i="104"/>
  <c r="G32" i="104" s="1"/>
  <c r="J32" i="104" s="1"/>
  <c r="E32" i="105" s="1"/>
  <c r="G32" i="105" s="1"/>
  <c r="J32" i="105" s="1"/>
  <c r="G32" i="106" s="1"/>
  <c r="J32" i="106" s="1"/>
  <c r="G207" i="96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E221" i="105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E54" i="105" s="1"/>
  <c r="G38" i="104"/>
  <c r="J38" i="104" s="1"/>
  <c r="E38" i="105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E34" i="105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E55" i="105" s="1"/>
  <c r="G51" i="104"/>
  <c r="J51" i="104" s="1"/>
  <c r="E51" i="105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E161" i="105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E119" i="105" s="1"/>
  <c r="G122" i="104"/>
  <c r="J122" i="104" s="1"/>
  <c r="E122" i="105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E40" i="105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E58" i="105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E49" i="105" s="1"/>
  <c r="G176" i="105"/>
  <c r="J176" i="105" s="1"/>
  <c r="G176" i="106" s="1"/>
  <c r="J176" i="106" s="1"/>
  <c r="G176" i="107" s="1"/>
  <c r="J176" i="107" s="1"/>
  <c r="G27" i="104"/>
  <c r="J27" i="104" s="1"/>
  <c r="E27" i="105" s="1"/>
  <c r="G50" i="104"/>
  <c r="J50" i="104" s="1"/>
  <c r="E50" i="105" s="1"/>
  <c r="G78" i="105"/>
  <c r="J78" i="105" s="1"/>
  <c r="G78" i="106" s="1"/>
  <c r="J78" i="106" s="1"/>
  <c r="G78" i="107" s="1"/>
  <c r="J78" i="107" s="1"/>
  <c r="G59" i="104"/>
  <c r="J59" i="104" s="1"/>
  <c r="E59" i="105" s="1"/>
  <c r="G52" i="104"/>
  <c r="J52" i="104" s="1"/>
  <c r="E52" i="105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57" i="104"/>
  <c r="J57" i="104" s="1"/>
  <c r="E57" i="105" s="1"/>
  <c r="G215" i="105"/>
  <c r="J215" i="105" s="1"/>
  <c r="G215" i="106" s="1"/>
  <c r="J215" i="106" s="1"/>
  <c r="G215" i="107" s="1"/>
  <c r="J215" i="107" s="1"/>
  <c r="G41" i="104"/>
  <c r="J41" i="104" s="1"/>
  <c r="E41" i="105" s="1"/>
  <c r="G29" i="104"/>
  <c r="J29" i="104" s="1"/>
  <c r="E29" i="105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E214" i="104" s="1"/>
  <c r="G41" i="107"/>
  <c r="J41" i="107" s="1"/>
  <c r="G56" i="107"/>
  <c r="J56" i="107" s="1"/>
  <c r="G242" i="103"/>
  <c r="J242" i="103" s="1"/>
  <c r="E242" i="104" s="1"/>
  <c r="G265" i="103"/>
  <c r="J265" i="103" s="1"/>
  <c r="G47" i="103"/>
  <c r="J47" i="103" s="1"/>
  <c r="E47" i="104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E30" i="105" s="1"/>
  <c r="G37" i="104"/>
  <c r="J37" i="104" s="1"/>
  <c r="E37" i="105" s="1"/>
  <c r="G48" i="104"/>
  <c r="J48" i="104" s="1"/>
  <c r="E48" i="105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E165" i="105" s="1"/>
  <c r="G96" i="104"/>
  <c r="J96" i="104" s="1"/>
  <c r="E96" i="105" s="1"/>
  <c r="G33" i="104"/>
  <c r="J33" i="104" s="1"/>
  <c r="E33" i="105" s="1"/>
  <c r="G36" i="104"/>
  <c r="J36" i="104" s="1"/>
  <c r="E36" i="105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E53" i="104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56" i="104"/>
  <c r="J56" i="104" s="1"/>
  <c r="E56" i="105" s="1"/>
  <c r="G46" i="104"/>
  <c r="J46" i="104" s="1"/>
  <c r="E46" i="105" s="1"/>
  <c r="G31" i="107"/>
  <c r="J31" i="107" s="1"/>
  <c r="G55" i="107"/>
  <c r="J55" i="107" s="1"/>
  <c r="G241" i="103"/>
  <c r="J241" i="103" s="1"/>
  <c r="E241" i="104" s="1"/>
  <c r="G57" i="107"/>
  <c r="J57" i="107" s="1"/>
  <c r="G86" i="102"/>
  <c r="J86" i="102" s="1"/>
  <c r="E86" i="103" s="1"/>
  <c r="G87" i="102"/>
  <c r="J87" i="102" s="1"/>
  <c r="E87" i="103" s="1"/>
  <c r="G225" i="103"/>
  <c r="J225" i="103" s="1"/>
  <c r="E225" i="104" s="1"/>
  <c r="G227" i="102"/>
  <c r="J227" i="102" s="1"/>
  <c r="E227" i="103" s="1"/>
  <c r="G235" i="102"/>
  <c r="J235" i="102" s="1"/>
  <c r="E235" i="103" s="1"/>
  <c r="G234" i="98"/>
  <c r="J234" i="98" s="1"/>
  <c r="G242" i="99"/>
  <c r="J242" i="99" s="1"/>
  <c r="G230" i="102"/>
  <c r="J230" i="102" s="1"/>
  <c r="E230" i="103" s="1"/>
  <c r="G238" i="102"/>
  <c r="J238" i="102" s="1"/>
  <c r="E238" i="103" s="1"/>
  <c r="G228" i="100"/>
  <c r="J228" i="100" s="1"/>
  <c r="G236" i="100"/>
  <c r="J236" i="100" s="1"/>
  <c r="G224" i="103"/>
  <c r="J224" i="103" s="1"/>
  <c r="E224" i="104" s="1"/>
  <c r="G269" i="99"/>
  <c r="J269" i="99" s="1"/>
  <c r="G273" i="98"/>
  <c r="J273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E7" i="103" s="1"/>
  <c r="G15" i="99"/>
  <c r="J15" i="99" s="1"/>
  <c r="G15" i="100" s="1"/>
  <c r="J15" i="100" s="1"/>
  <c r="G15" i="101" s="1"/>
  <c r="J15" i="101" s="1"/>
  <c r="G15" i="102" s="1"/>
  <c r="J15" i="102" s="1"/>
  <c r="E15" i="103" s="1"/>
  <c r="G14" i="99"/>
  <c r="J14" i="99" s="1"/>
  <c r="G14" i="100" s="1"/>
  <c r="J14" i="100" s="1"/>
  <c r="G14" i="101" s="1"/>
  <c r="J14" i="101" s="1"/>
  <c r="G14" i="102" s="1"/>
  <c r="J14" i="102" s="1"/>
  <c r="E14" i="103" s="1"/>
  <c r="G16" i="99"/>
  <c r="J16" i="99" s="1"/>
  <c r="G16" i="100" s="1"/>
  <c r="J16" i="100" s="1"/>
  <c r="G16" i="101" s="1"/>
  <c r="J16" i="101" s="1"/>
  <c r="G16" i="102" s="1"/>
  <c r="J16" i="102" s="1"/>
  <c r="E16" i="103" s="1"/>
  <c r="G13" i="99"/>
  <c r="J13" i="99" s="1"/>
  <c r="G13" i="100" s="1"/>
  <c r="J13" i="100" s="1"/>
  <c r="G13" i="101" s="1"/>
  <c r="J13" i="101" s="1"/>
  <c r="G13" i="102" s="1"/>
  <c r="J13" i="102" s="1"/>
  <c r="E13" i="103" s="1"/>
  <c r="G6" i="99"/>
  <c r="J6" i="99" s="1"/>
  <c r="G6" i="100" s="1"/>
  <c r="J6" i="100" s="1"/>
  <c r="G6" i="101" s="1"/>
  <c r="J6" i="101" s="1"/>
  <c r="G6" i="102" s="1"/>
  <c r="J6" i="102" s="1"/>
  <c r="E6" i="103" s="1"/>
  <c r="G8" i="99"/>
  <c r="J8" i="99" s="1"/>
  <c r="G8" i="100" s="1"/>
  <c r="J8" i="100" s="1"/>
  <c r="G8" i="101" s="1"/>
  <c r="J8" i="101" s="1"/>
  <c r="G8" i="102" s="1"/>
  <c r="J8" i="102" s="1"/>
  <c r="E8" i="103" s="1"/>
  <c r="G17" i="99"/>
  <c r="J17" i="99" s="1"/>
  <c r="G17" i="100" s="1"/>
  <c r="J17" i="100" s="1"/>
  <c r="G17" i="101" s="1"/>
  <c r="J17" i="101" s="1"/>
  <c r="G17" i="102" s="1"/>
  <c r="J17" i="102" s="1"/>
  <c r="E17" i="103" s="1"/>
  <c r="G76" i="87"/>
  <c r="J76" i="87" s="1"/>
  <c r="G76" i="96"/>
  <c r="J76" i="96" s="1"/>
  <c r="G76" i="90"/>
  <c r="J76" i="90" s="1"/>
  <c r="G18" i="98"/>
  <c r="J18" i="98" s="1"/>
  <c r="G216" i="79"/>
  <c r="J216" i="79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131" i="96"/>
  <c r="J131" i="96" s="1"/>
  <c r="G134" i="96"/>
  <c r="J134" i="96" s="1"/>
  <c r="G82" i="98"/>
  <c r="J82" i="98" s="1"/>
  <c r="G268" i="98"/>
  <c r="J268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72" i="100"/>
  <c r="J272" i="100" s="1"/>
  <c r="G105" i="100"/>
  <c r="J105" i="100" s="1"/>
  <c r="G188" i="100"/>
  <c r="J188" i="100" s="1"/>
  <c r="G187" i="100"/>
  <c r="J187" i="100" s="1"/>
  <c r="G271" i="100"/>
  <c r="J271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76" i="104" l="1"/>
  <c r="G76" i="104" s="1"/>
  <c r="J76" i="104" s="1"/>
  <c r="E76" i="105" s="1"/>
  <c r="G76" i="105" s="1"/>
  <c r="J76" i="105" s="1"/>
  <c r="E31" i="105"/>
  <c r="G31" i="105" s="1"/>
  <c r="J31" i="105" s="1"/>
  <c r="G219" i="81"/>
  <c r="J219" i="81" s="1"/>
  <c r="G219" i="82" s="1"/>
  <c r="J219" i="82" s="1"/>
  <c r="G216" i="80"/>
  <c r="J216" i="80" s="1"/>
  <c r="G76" i="80"/>
  <c r="J76" i="80" s="1"/>
  <c r="G76" i="81" s="1"/>
  <c r="J76" i="81" s="1"/>
  <c r="G29" i="105"/>
  <c r="J29" i="105" s="1"/>
  <c r="G29" i="106" s="1"/>
  <c r="J29" i="106" s="1"/>
  <c r="G53" i="104"/>
  <c r="J53" i="104" s="1"/>
  <c r="E53" i="105" s="1"/>
  <c r="G46" i="105"/>
  <c r="J46" i="105" s="1"/>
  <c r="G46" i="106" s="1"/>
  <c r="J46" i="106" s="1"/>
  <c r="G47" i="104"/>
  <c r="J47" i="104" s="1"/>
  <c r="E47" i="105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E8" i="104" s="1"/>
  <c r="G32" i="107"/>
  <c r="J32" i="107" s="1"/>
  <c r="G242" i="104"/>
  <c r="J242" i="104" s="1"/>
  <c r="E242" i="105" s="1"/>
  <c r="G119" i="105"/>
  <c r="J119" i="105" s="1"/>
  <c r="G119" i="106" s="1"/>
  <c r="J119" i="106" s="1"/>
  <c r="G119" i="107" s="1"/>
  <c r="J119" i="107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E13" i="104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E6" i="104" s="1"/>
  <c r="G14" i="103"/>
  <c r="J14" i="103" s="1"/>
  <c r="E14" i="104" s="1"/>
  <c r="G16" i="103"/>
  <c r="J16" i="103" s="1"/>
  <c r="E16" i="104" s="1"/>
  <c r="G36" i="105"/>
  <c r="J36" i="105" s="1"/>
  <c r="G36" i="106" s="1"/>
  <c r="J36" i="106" s="1"/>
  <c r="G15" i="103"/>
  <c r="J15" i="103" s="1"/>
  <c r="E15" i="104" s="1"/>
  <c r="G238" i="103"/>
  <c r="J238" i="103" s="1"/>
  <c r="E238" i="104" s="1"/>
  <c r="G88" i="103"/>
  <c r="J88" i="103" s="1"/>
  <c r="E88" i="104" s="1"/>
  <c r="G87" i="103"/>
  <c r="J87" i="103" s="1"/>
  <c r="E87" i="104" s="1"/>
  <c r="G241" i="104"/>
  <c r="J241" i="104" s="1"/>
  <c r="E241" i="105" s="1"/>
  <c r="G7" i="103"/>
  <c r="J7" i="103" s="1"/>
  <c r="E7" i="104" s="1"/>
  <c r="G266" i="103"/>
  <c r="J266" i="103" s="1"/>
  <c r="G230" i="103"/>
  <c r="J230" i="103" s="1"/>
  <c r="E230" i="104" s="1"/>
  <c r="G17" i="103"/>
  <c r="J17" i="103" s="1"/>
  <c r="E17" i="104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E214" i="105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E86" i="104" s="1"/>
  <c r="G234" i="99"/>
  <c r="J234" i="99" s="1"/>
  <c r="G242" i="100"/>
  <c r="J242" i="100" s="1"/>
  <c r="G224" i="104"/>
  <c r="J224" i="104" s="1"/>
  <c r="E224" i="105" s="1"/>
  <c r="G227" i="103"/>
  <c r="J227" i="103" s="1"/>
  <c r="E227" i="104" s="1"/>
  <c r="G235" i="103"/>
  <c r="J235" i="103" s="1"/>
  <c r="E235" i="104" s="1"/>
  <c r="G228" i="101"/>
  <c r="J228" i="101" s="1"/>
  <c r="G236" i="101"/>
  <c r="J236" i="101" s="1"/>
  <c r="G225" i="104"/>
  <c r="J225" i="104" s="1"/>
  <c r="E225" i="105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E18" i="103" s="1"/>
  <c r="G76" i="97"/>
  <c r="J76" i="97" s="1"/>
  <c r="G200" i="80"/>
  <c r="J200" i="80" s="1"/>
  <c r="G5" i="86"/>
  <c r="J5" i="86" s="1"/>
  <c r="G199" i="80"/>
  <c r="J199" i="80" s="1"/>
  <c r="G201" i="80"/>
  <c r="J201" i="80" s="1"/>
  <c r="G217" i="80"/>
  <c r="J217" i="80" s="1"/>
  <c r="G218" i="80"/>
  <c r="J218" i="80" s="1"/>
  <c r="G124" i="78"/>
  <c r="J124" i="78" s="1"/>
  <c r="G270" i="99"/>
  <c r="J270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70" i="101"/>
  <c r="J270" i="101" s="1"/>
  <c r="G105" i="101"/>
  <c r="J105" i="101" s="1"/>
  <c r="G188" i="101"/>
  <c r="J188" i="101" s="1"/>
  <c r="G272" i="101"/>
  <c r="J272" i="101" s="1"/>
  <c r="G187" i="101"/>
  <c r="J187" i="101" s="1"/>
  <c r="G233" i="101"/>
  <c r="J233" i="101" s="1"/>
  <c r="G269" i="101"/>
  <c r="J269" i="101" s="1"/>
  <c r="G104" i="101"/>
  <c r="J104" i="101" s="1"/>
  <c r="G173" i="101"/>
  <c r="J173" i="101" s="1"/>
  <c r="G174" i="102" s="1"/>
  <c r="J174" i="102" s="1"/>
  <c r="E174" i="103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216" i="81" l="1"/>
  <c r="J216" i="81" s="1"/>
  <c r="G200" i="81"/>
  <c r="J200" i="81" s="1"/>
  <c r="G200" i="82" s="1"/>
  <c r="J200" i="82" s="1"/>
  <c r="G217" i="81"/>
  <c r="J217" i="81" s="1"/>
  <c r="G217" i="82" s="1"/>
  <c r="J217" i="82" s="1"/>
  <c r="G218" i="81"/>
  <c r="J218" i="81" s="1"/>
  <c r="G218" i="82" s="1"/>
  <c r="J218" i="82" s="1"/>
  <c r="G201" i="81"/>
  <c r="J201" i="81" s="1"/>
  <c r="G201" i="82" s="1"/>
  <c r="J201" i="82" s="1"/>
  <c r="G199" i="81"/>
  <c r="J199" i="81" s="1"/>
  <c r="G199" i="82" s="1"/>
  <c r="J199" i="82" s="1"/>
  <c r="G13" i="104"/>
  <c r="J13" i="104" s="1"/>
  <c r="E13" i="105" s="1"/>
  <c r="G37" i="107"/>
  <c r="J37" i="107" s="1"/>
  <c r="G51" i="107"/>
  <c r="J51" i="107" s="1"/>
  <c r="G47" i="105"/>
  <c r="J47" i="105" s="1"/>
  <c r="G47" i="106" s="1"/>
  <c r="J47" i="106" s="1"/>
  <c r="G33" i="107"/>
  <c r="J33" i="107" s="1"/>
  <c r="G46" i="107"/>
  <c r="J46" i="107" s="1"/>
  <c r="G49" i="107"/>
  <c r="J49" i="107" s="1"/>
  <c r="G8" i="104"/>
  <c r="J8" i="104" s="1"/>
  <c r="E8" i="105" s="1"/>
  <c r="G50" i="107"/>
  <c r="J50" i="107" s="1"/>
  <c r="G53" i="105"/>
  <c r="J53" i="105" s="1"/>
  <c r="G53" i="106" s="1"/>
  <c r="J53" i="106" s="1"/>
  <c r="G268" i="104"/>
  <c r="J268" i="104" s="1"/>
  <c r="G230" i="104"/>
  <c r="J230" i="104" s="1"/>
  <c r="E230" i="105" s="1"/>
  <c r="G16" i="104"/>
  <c r="J16" i="104" s="1"/>
  <c r="E16" i="105" s="1"/>
  <c r="G27" i="107"/>
  <c r="J27" i="107" s="1"/>
  <c r="G48" i="107"/>
  <c r="J48" i="107" s="1"/>
  <c r="G29" i="107"/>
  <c r="J29" i="107" s="1"/>
  <c r="G52" i="107"/>
  <c r="J52" i="107" s="1"/>
  <c r="G34" i="107"/>
  <c r="J34" i="107" s="1"/>
  <c r="G241" i="105"/>
  <c r="J241" i="105" s="1"/>
  <c r="G17" i="104"/>
  <c r="J17" i="104" s="1"/>
  <c r="E17" i="105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E7" i="105" s="1"/>
  <c r="G15" i="104"/>
  <c r="J15" i="104" s="1"/>
  <c r="G14" i="104"/>
  <c r="J14" i="104" s="1"/>
  <c r="E14" i="105" s="1"/>
  <c r="G18" i="103"/>
  <c r="J18" i="103" s="1"/>
  <c r="E18" i="104" s="1"/>
  <c r="G238" i="104"/>
  <c r="J238" i="104" s="1"/>
  <c r="E238" i="105" s="1"/>
  <c r="G235" i="104"/>
  <c r="J235" i="104" s="1"/>
  <c r="E235" i="105" s="1"/>
  <c r="G88" i="104"/>
  <c r="J88" i="104" s="1"/>
  <c r="E88" i="105" s="1"/>
  <c r="G87" i="104"/>
  <c r="J87" i="104" s="1"/>
  <c r="E87" i="105" s="1"/>
  <c r="G36" i="107"/>
  <c r="J36" i="107" s="1"/>
  <c r="G6" i="104"/>
  <c r="J6" i="104" s="1"/>
  <c r="G30" i="107"/>
  <c r="J30" i="107" s="1"/>
  <c r="G267" i="104"/>
  <c r="J267" i="104" s="1"/>
  <c r="G86" i="104"/>
  <c r="J86" i="104" s="1"/>
  <c r="E86" i="105" s="1"/>
  <c r="G269" i="100"/>
  <c r="J269" i="100" s="1"/>
  <c r="G227" i="104"/>
  <c r="J227" i="104" s="1"/>
  <c r="E227" i="105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E173" i="103" s="1"/>
  <c r="G173" i="100"/>
  <c r="J173" i="100" s="1"/>
  <c r="G174" i="101" s="1"/>
  <c r="J174" i="101" s="1"/>
  <c r="G228" i="102"/>
  <c r="J228" i="102" s="1"/>
  <c r="E228" i="103" s="1"/>
  <c r="G236" i="102"/>
  <c r="J236" i="102" s="1"/>
  <c r="E236" i="103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70" i="100"/>
  <c r="J270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E207" i="103" s="1"/>
  <c r="G199" i="83"/>
  <c r="J199" i="83" s="1"/>
  <c r="G217" i="83"/>
  <c r="J217" i="8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69" i="102"/>
  <c r="J269" i="102" s="1"/>
  <c r="E269" i="103" s="1"/>
  <c r="G104" i="102"/>
  <c r="J104" i="102" s="1"/>
  <c r="E104" i="103" s="1"/>
  <c r="G272" i="102"/>
  <c r="J272" i="102" s="1"/>
  <c r="G187" i="102"/>
  <c r="J187" i="102" s="1"/>
  <c r="E187" i="103" s="1"/>
  <c r="G270" i="102"/>
  <c r="J270" i="102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G136" i="100"/>
  <c r="J136" i="100" s="1"/>
  <c r="G132" i="101"/>
  <c r="J132" i="101" s="1"/>
  <c r="G135" i="101"/>
  <c r="J135" i="101" s="1"/>
  <c r="E15" i="105" l="1"/>
  <c r="G15" i="105" s="1"/>
  <c r="J15" i="105" s="1"/>
  <c r="G15" i="106" s="1"/>
  <c r="J15" i="106" s="1"/>
  <c r="G15" i="107" s="1"/>
  <c r="J15" i="107" s="1"/>
  <c r="E6" i="105"/>
  <c r="G6" i="105" s="1"/>
  <c r="J6" i="105" s="1"/>
  <c r="G6" i="106" s="1"/>
  <c r="J6" i="106" s="1"/>
  <c r="G6" i="107" s="1"/>
  <c r="J6" i="107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3" i="105"/>
  <c r="J13" i="105" s="1"/>
  <c r="G13" i="106" s="1"/>
  <c r="J13" i="106" s="1"/>
  <c r="G13" i="107" s="1"/>
  <c r="J13" i="107" s="1"/>
  <c r="G174" i="103"/>
  <c r="J174" i="103" s="1"/>
  <c r="E174" i="104" s="1"/>
  <c r="G173" i="103"/>
  <c r="J173" i="103" s="1"/>
  <c r="E173" i="104" s="1"/>
  <c r="G265" i="105"/>
  <c r="J265" i="105" s="1"/>
  <c r="E266" i="106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66" i="105"/>
  <c r="J266" i="105" s="1"/>
  <c r="G230" i="105"/>
  <c r="J230" i="105" s="1"/>
  <c r="G88" i="105"/>
  <c r="J88" i="105" s="1"/>
  <c r="G87" i="105"/>
  <c r="J87" i="105" s="1"/>
  <c r="G236" i="103"/>
  <c r="J236" i="103" s="1"/>
  <c r="E236" i="104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66" i="106"/>
  <c r="J266" i="106" s="1"/>
  <c r="E268" i="107" s="1"/>
  <c r="G234" i="102"/>
  <c r="J234" i="102" s="1"/>
  <c r="G86" i="105"/>
  <c r="J86" i="105" s="1"/>
  <c r="G267" i="101"/>
  <c r="J267" i="101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268" i="101"/>
  <c r="J268" i="101" s="1"/>
  <c r="G103" i="101"/>
  <c r="J103" i="101" s="1"/>
  <c r="G102" i="102" s="1"/>
  <c r="J102" i="102" s="1"/>
  <c r="E102" i="103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69" i="103"/>
  <c r="J269" i="103" s="1"/>
  <c r="G187" i="103"/>
  <c r="J187" i="103" s="1"/>
  <c r="E187" i="104" s="1"/>
  <c r="G272" i="103"/>
  <c r="J272" i="103" s="1"/>
  <c r="G105" i="103"/>
  <c r="J105" i="103" s="1"/>
  <c r="E105" i="104" s="1"/>
  <c r="G270" i="103"/>
  <c r="J270" i="103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G136" i="101"/>
  <c r="J136" i="101" s="1"/>
  <c r="E234" i="103" l="1"/>
  <c r="G234" i="103" s="1"/>
  <c r="J234" i="103" s="1"/>
  <c r="E234" i="104" s="1"/>
  <c r="G234" i="104" s="1"/>
  <c r="J234" i="104" s="1"/>
  <c r="E234" i="105" s="1"/>
  <c r="E18" i="105"/>
  <c r="G18" i="105" s="1"/>
  <c r="J18" i="105" s="1"/>
  <c r="G18" i="106" s="1"/>
  <c r="J18" i="106" s="1"/>
  <c r="G124" i="81"/>
  <c r="J124" i="81" s="1"/>
  <c r="G124" i="82" s="1"/>
  <c r="J124" i="82" s="1"/>
  <c r="G18" i="107"/>
  <c r="J18" i="107" s="1"/>
  <c r="G174" i="104"/>
  <c r="J174" i="104" s="1"/>
  <c r="E174" i="105" s="1"/>
  <c r="G236" i="104"/>
  <c r="J236" i="104" s="1"/>
  <c r="E236" i="105" s="1"/>
  <c r="G241" i="107"/>
  <c r="J241" i="107" s="1"/>
  <c r="G242" i="107"/>
  <c r="J242" i="107" s="1"/>
  <c r="G267" i="106"/>
  <c r="J267" i="106" s="1"/>
  <c r="E269" i="107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67" i="102"/>
  <c r="J267" i="102" s="1"/>
  <c r="E267" i="103" s="1"/>
  <c r="G228" i="104"/>
  <c r="J228" i="104" s="1"/>
  <c r="E228" i="105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E82" i="103" s="1"/>
  <c r="G131" i="100"/>
  <c r="J131" i="100" s="1"/>
  <c r="G134" i="100"/>
  <c r="J134" i="100" s="1"/>
  <c r="G268" i="102"/>
  <c r="J268" i="102" s="1"/>
  <c r="E268" i="103" s="1"/>
  <c r="G103" i="102"/>
  <c r="J103" i="102" s="1"/>
  <c r="E103" i="103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E207" i="105" s="1"/>
  <c r="G189" i="104"/>
  <c r="J189" i="104" s="1"/>
  <c r="E189" i="105" s="1"/>
  <c r="G186" i="104"/>
  <c r="J186" i="104" s="1"/>
  <c r="E186" i="105" s="1"/>
  <c r="G272" i="104"/>
  <c r="J272" i="104" s="1"/>
  <c r="G105" i="104"/>
  <c r="J105" i="104" s="1"/>
  <c r="E105" i="105" s="1"/>
  <c r="G187" i="104"/>
  <c r="J187" i="104" s="1"/>
  <c r="E187" i="105" s="1"/>
  <c r="G271" i="104"/>
  <c r="J271" i="104" s="1"/>
  <c r="G104" i="104"/>
  <c r="J104" i="104" s="1"/>
  <c r="E104" i="105" s="1"/>
  <c r="G233" i="104"/>
  <c r="J233" i="104" s="1"/>
  <c r="E233" i="105" s="1"/>
  <c r="G173" i="104"/>
  <c r="J173" i="104" s="1"/>
  <c r="E17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G269" i="107" l="1"/>
  <c r="J269" i="107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68" i="107"/>
  <c r="J268" i="107" s="1"/>
  <c r="G86" i="107"/>
  <c r="J86" i="107" s="1"/>
  <c r="G267" i="103"/>
  <c r="J267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E103" i="104" s="1"/>
  <c r="G268" i="103"/>
  <c r="J268" i="103" s="1"/>
  <c r="G131" i="101"/>
  <c r="J131" i="101" s="1"/>
  <c r="G134" i="101"/>
  <c r="J134" i="101" s="1"/>
  <c r="G82" i="103"/>
  <c r="J82" i="103" s="1"/>
  <c r="E82" i="104" s="1"/>
  <c r="G186" i="105"/>
  <c r="J186" i="105" s="1"/>
  <c r="G207" i="105"/>
  <c r="J207" i="105" s="1"/>
  <c r="G189" i="105"/>
  <c r="J189" i="105" s="1"/>
  <c r="G233" i="105"/>
  <c r="J233" i="105" s="1"/>
  <c r="G270" i="105"/>
  <c r="J270" i="105" s="1"/>
  <c r="G105" i="105"/>
  <c r="J105" i="105" s="1"/>
  <c r="G272" i="105"/>
  <c r="J272" i="105" s="1"/>
  <c r="G187" i="105"/>
  <c r="J187" i="105" s="1"/>
  <c r="G269" i="105"/>
  <c r="J269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G102" i="104" l="1"/>
  <c r="J102" i="104" s="1"/>
  <c r="E102" i="105" s="1"/>
  <c r="G174" i="106"/>
  <c r="J174" i="106" s="1"/>
  <c r="G236" i="106"/>
  <c r="J236" i="106" s="1"/>
  <c r="G269" i="104"/>
  <c r="J269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270" i="104"/>
  <c r="J270" i="104" s="1"/>
  <c r="G124" i="84"/>
  <c r="J124" i="84" s="1"/>
  <c r="G189" i="106"/>
  <c r="J189" i="106" s="1"/>
  <c r="G186" i="106"/>
  <c r="J186" i="106" s="1"/>
  <c r="G207" i="106"/>
  <c r="J207" i="106" s="1"/>
  <c r="G270" i="106"/>
  <c r="J270" i="106" s="1"/>
  <c r="E272" i="107" s="1"/>
  <c r="G104" i="106"/>
  <c r="J104" i="106" s="1"/>
  <c r="G187" i="106"/>
  <c r="J187" i="106" s="1"/>
  <c r="G188" i="106"/>
  <c r="J188" i="106" s="1"/>
  <c r="G271" i="106"/>
  <c r="J271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67" i="105"/>
  <c r="J267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68" i="105"/>
  <c r="J268" i="105" s="1"/>
  <c r="G134" i="103"/>
  <c r="J134" i="103" s="1"/>
  <c r="E134" i="104" s="1"/>
  <c r="G131" i="103"/>
  <c r="J131" i="103" s="1"/>
  <c r="E131" i="104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272" i="107"/>
  <c r="J272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68" i="106"/>
  <c r="J268" i="106" s="1"/>
  <c r="E270" i="107" s="1"/>
  <c r="G124" i="87"/>
  <c r="J124" i="87" s="1"/>
  <c r="G5" i="95"/>
  <c r="J5" i="95" s="1"/>
  <c r="G82" i="106"/>
  <c r="J82" i="106" s="1"/>
  <c r="G134" i="104"/>
  <c r="J134" i="104" s="1"/>
  <c r="E134" i="105" s="1"/>
  <c r="G131" i="104"/>
  <c r="J131" i="104" s="1"/>
  <c r="E131" i="105" s="1"/>
  <c r="G269" i="106"/>
  <c r="J269" i="106" s="1"/>
  <c r="E271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70" i="107"/>
  <c r="J270" i="107" s="1"/>
  <c r="G5" i="96"/>
  <c r="J5" i="96" s="1"/>
  <c r="G124" i="88"/>
  <c r="J124" i="88" s="1"/>
  <c r="G124" i="89" s="1"/>
  <c r="J124" i="89" s="1"/>
  <c r="G271" i="107"/>
  <c r="J271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E5" i="103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E219" i="103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E5" i="104" s="1"/>
  <c r="G124" i="95"/>
  <c r="J124" i="95" s="1"/>
  <c r="G219" i="103" l="1"/>
  <c r="J219" i="103" s="1"/>
  <c r="E219" i="104" s="1"/>
  <c r="G217" i="99"/>
  <c r="J217" i="99" s="1"/>
  <c r="G217" i="100" s="1"/>
  <c r="J217" i="100" s="1"/>
  <c r="G217" i="101" s="1"/>
  <c r="J217" i="101" s="1"/>
  <c r="G217" i="102" s="1"/>
  <c r="J217" i="102" s="1"/>
  <c r="E217" i="103" s="1"/>
  <c r="G218" i="99"/>
  <c r="J218" i="99" s="1"/>
  <c r="G218" i="100" s="1"/>
  <c r="J218" i="100" s="1"/>
  <c r="G218" i="101" s="1"/>
  <c r="J218" i="101" s="1"/>
  <c r="G218" i="102" s="1"/>
  <c r="J218" i="102" s="1"/>
  <c r="E218" i="103" s="1"/>
  <c r="G199" i="99"/>
  <c r="J199" i="99" s="1"/>
  <c r="G199" i="100" s="1"/>
  <c r="J199" i="100" s="1"/>
  <c r="G199" i="101" s="1"/>
  <c r="J199" i="101" s="1"/>
  <c r="G199" i="102" s="1"/>
  <c r="J199" i="102" s="1"/>
  <c r="E199" i="103" s="1"/>
  <c r="G200" i="99"/>
  <c r="J200" i="99" s="1"/>
  <c r="G200" i="100" s="1"/>
  <c r="J200" i="100" s="1"/>
  <c r="G200" i="101" s="1"/>
  <c r="J200" i="101" s="1"/>
  <c r="G200" i="102" s="1"/>
  <c r="J200" i="102" s="1"/>
  <c r="E200" i="103" s="1"/>
  <c r="G201" i="99"/>
  <c r="J201" i="99" s="1"/>
  <c r="G201" i="100" s="1"/>
  <c r="J201" i="100" s="1"/>
  <c r="G201" i="101" s="1"/>
  <c r="J201" i="101" s="1"/>
  <c r="G201" i="102" s="1"/>
  <c r="J201" i="102" s="1"/>
  <c r="E201" i="103" s="1"/>
  <c r="G216" i="99"/>
  <c r="J216" i="99" s="1"/>
  <c r="G216" i="100" s="1"/>
  <c r="J216" i="100" s="1"/>
  <c r="G216" i="101" s="1"/>
  <c r="J216" i="101" s="1"/>
  <c r="G216" i="102" s="1"/>
  <c r="J216" i="102" s="1"/>
  <c r="E216" i="103" s="1"/>
  <c r="G124" i="96"/>
  <c r="J124" i="96" s="1"/>
  <c r="G124" i="97" s="1"/>
  <c r="J124" i="97" s="1"/>
  <c r="G5" i="104"/>
  <c r="J5" i="104" s="1"/>
  <c r="E5" i="105" l="1"/>
  <c r="G5" i="105" s="1"/>
  <c r="J5" i="105" s="1"/>
  <c r="G219" i="104"/>
  <c r="J219" i="104" s="1"/>
  <c r="E219" i="105" s="1"/>
  <c r="G201" i="103"/>
  <c r="J201" i="103" s="1"/>
  <c r="E201" i="104" s="1"/>
  <c r="G199" i="103"/>
  <c r="J199" i="103" s="1"/>
  <c r="E199" i="104" s="1"/>
  <c r="G218" i="103"/>
  <c r="J218" i="103" s="1"/>
  <c r="E218" i="104" s="1"/>
  <c r="G217" i="103"/>
  <c r="J217" i="103" s="1"/>
  <c r="E217" i="104" s="1"/>
  <c r="G200" i="103"/>
  <c r="J200" i="103" s="1"/>
  <c r="E200" i="104" s="1"/>
  <c r="G216" i="103"/>
  <c r="J216" i="103" s="1"/>
  <c r="E216" i="104" s="1"/>
  <c r="G5" i="106"/>
  <c r="J5" i="106" s="1"/>
  <c r="G124" i="98"/>
  <c r="J124" i="98" s="1"/>
  <c r="G199" i="104" l="1"/>
  <c r="J199" i="104" s="1"/>
  <c r="E199" i="105" s="1"/>
  <c r="G216" i="104"/>
  <c r="J216" i="104" s="1"/>
  <c r="E216" i="105" s="1"/>
  <c r="G217" i="104"/>
  <c r="J217" i="104" s="1"/>
  <c r="E217" i="105" s="1"/>
  <c r="G201" i="104"/>
  <c r="J201" i="104" s="1"/>
  <c r="E201" i="105" s="1"/>
  <c r="G200" i="104"/>
  <c r="J200" i="104" s="1"/>
  <c r="E200" i="105" s="1"/>
  <c r="G218" i="104"/>
  <c r="J218" i="104" s="1"/>
  <c r="E218" i="105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E124" i="103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E124" i="104" s="1"/>
  <c r="G73" i="91"/>
  <c r="J73" i="91" s="1"/>
  <c r="G124" i="104" l="1"/>
  <c r="J124" i="104" s="1"/>
  <c r="E124" i="105" s="1"/>
  <c r="G73" i="92"/>
  <c r="J73" i="92" s="1"/>
  <c r="M273" i="8"/>
  <c r="G124" i="105" l="1"/>
  <c r="J124" i="105" s="1"/>
  <c r="G124" i="106" s="1"/>
  <c r="J124" i="106" s="1"/>
  <c r="G124" i="107" s="1"/>
  <c r="J124" i="107" s="1"/>
  <c r="G73" i="93"/>
  <c r="J73" i="93" s="1"/>
  <c r="M276" i="8"/>
  <c r="F274" i="8"/>
  <c r="F277" i="8" s="1"/>
  <c r="F279" i="8" s="1"/>
  <c r="G73" i="94" l="1"/>
  <c r="J73" i="94" s="1"/>
  <c r="C274" i="8"/>
  <c r="C277" i="8" s="1"/>
  <c r="M278" i="8"/>
  <c r="M281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<sst xmlns="http://schemas.openxmlformats.org/spreadsheetml/2006/main" count="38710" uniqueCount="1444">
  <si>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</si>
  <si>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</si>
  <si>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</si>
  <si>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</si>
  <si>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</si>
  <si>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</si>
  <si>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</si>
  <si>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</si>
  <si>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</si>
  <si>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</si>
  <si>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</si>
  <si>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</si>
  <si>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</si>
  <si>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</si>
  <si>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</si>
  <si>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</si>
  <si>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</si>
  <si>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</si>
  <si>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</si>
  <si>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</si>
  <si>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</si>
  <si>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</si>
  <si>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</si>
  <si>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</si>
  <si>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</si>
  <si>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</si>
  <si>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</si>
  <si>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</si>
  <si>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</si>
  <si>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</si>
  <si>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</si>
  <si>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</si>
  <si>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</si>
  <si>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</si>
  <si>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</si>
  <si>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</si>
  <si>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</si>
  <si>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</si>
  <si>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</si>
  <si>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</si>
  <si>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</si>
  <si>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</si>
  <si>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</si>
  <si>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</si>
  <si>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</si>
  <si>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</si>
  <si>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</si>
  <si>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</si>
  <si>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</si>
  <si>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</si>
  <si>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</si>
  <si>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</si>
  <si>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</si>
  <si>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</si>
  <si>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</si>
  <si>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</si>
  <si>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</si>
  <si>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</si>
  <si>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</si>
  <si>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</si>
  <si>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</si>
  <si>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</si>
  <si>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</si>
  <si>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</si>
  <si>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</si>
  <si>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</si>
  <si>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</si>
  <si>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</si>
  <si>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</si>
  <si>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</si>
  <si>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</si>
  <si>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</si>
  <si>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</si>
  <si>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</si>
  <si>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</si>
  <si>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</si>
  <si>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</si>
  <si>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</si>
  <si>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</si>
  <si>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</si>
  <si>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</si>
  <si>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</si>
  <si>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</si>
  <si>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</si>
  <si>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</si>
  <si>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</si>
  <si>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</si>
  <si>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</si>
  <si>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</si>
  <si>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</si>
  <si>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</si>
  <si>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</si>
  <si>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</si>
  <si>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</si>
  <si>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</si>
  <si>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</si>
  <si>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</si>
  <si>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</si>
  <si>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</si>
  <si>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</si>
  <si>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</si>
  <si>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</si>
  <si>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</si>
  <si>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</si>
  <si>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</si>
  <si>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</si>
  <si>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</si>
  <si>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</si>
  <si>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</si>
  <si>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</si>
  <si>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</si>
  <si>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</si>
  <si>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</si>
  <si>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</si>
  <si>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</si>
  <si>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</si>
  <si>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</si>
  <si>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</si>
  <si>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</si>
  <si>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</si>
  <si>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</si>
  <si>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</si>
  <si>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</si>
  <si>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</si>
  <si>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</si>
  <si>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</si>
  <si>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</si>
  <si>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</si>
  <si>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</si>
  <si>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</si>
  <si>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</si>
  <si>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</si>
  <si>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</si>
  <si>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</si>
  <si>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</si>
  <si>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</si>
  <si>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</si>
  <si>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</si>
  <si>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</si>
  <si>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</si>
  <si>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</si>
  <si>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</si>
  <si>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</si>
  <si>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</si>
  <si>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</si>
  <si>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</si>
  <si>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</si>
  <si>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</si>
  <si>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</si>
  <si>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</si>
  <si>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</si>
  <si>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</si>
  <si>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</si>
  <si>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</si>
  <si>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</si>
  <si>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</si>
  <si>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</si>
  <si>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</si>
  <si>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</si>
  <si>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</si>
  <si>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</si>
  <si>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</si>
  <si>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</si>
  <si>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</si>
  <si>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</si>
  <si>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</si>
  <si>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</si>
  <si>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</si>
  <si>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</si>
  <si>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</si>
  <si>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</si>
  <si>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</si>
  <si>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</si>
  <si>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</si>
  <si>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</si>
  <si>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</si>
  <si>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</si>
  <si>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</si>
  <si>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</si>
  <si>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</si>
  <si>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</si>
  <si>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</si>
  <si>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</si>
  <si>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</si>
  <si>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</si>
  <si>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</si>
  <si>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</si>
  <si>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</si>
  <si>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</si>
  <si>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</si>
  <si>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</si>
  <si>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</si>
  <si>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</si>
  <si>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</si>
  <si>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</si>
  <si>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</si>
  <si>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</si>
  <si>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</si>
  <si>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</si>
  <si>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</si>
  <si>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</si>
  <si>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</si>
  <si>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</si>
  <si>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</si>
  <si>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</si>
  <si>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</si>
  <si>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</si>
  <si>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</si>
  <si>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</si>
  <si>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</si>
  <si>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</si>
  <si>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</si>
  <si>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</si>
  <si>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</si>
  <si>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</si>
  <si>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</si>
  <si>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</si>
  <si>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</si>
  <si>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</si>
  <si>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</si>
  <si>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</si>
  <si>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</si>
  <si>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</si>
  <si>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</si>
  <si>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</si>
  <si>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</si>
  <si>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</si>
  <si>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</si>
  <si>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</si>
  <si>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</si>
  <si>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</si>
  <si>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</si>
  <si>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</si>
  <si>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</si>
  <si>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</si>
  <si>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</si>
  <si>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</si>
  <si>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</si>
  <si>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</si>
  <si>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</si>
  <si>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</si>
  <si>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</si>
  <si>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</si>
  <si>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</si>
  <si>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</si>
  <si>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</si>
  <si>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</si>
  <si>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</si>
  <si>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</si>
  <si>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</si>
  <si>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</si>
  <si>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</si>
  <si>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</si>
  <si>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</si>
  <si>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</si>
  <si>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</si>
  <si>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</si>
  <si>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</si>
  <si>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</si>
  <si>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</si>
  <si>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</si>
  <si>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</si>
  <si>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</si>
  <si>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</si>
  <si>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</si>
  <si>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</si>
  <si>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</si>
  <si>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</si>
  <si>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</si>
  <si>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</si>
  <si>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</si>
  <si>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</si>
  <si>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</si>
  <si>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</si>
  <si>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</si>
  <si>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</si>
  <si>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</si>
  <si>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</si>
  <si>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</si>
  <si>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</si>
  <si>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</si>
  <si>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</si>
  <si>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</si>
  <si>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</si>
  <si>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</si>
  <si>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</si>
  <si>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</si>
  <si>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</si>
  <si>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</si>
  <si>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</si>
  <si>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</si>
  <si>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</si>
  <si>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</si>
  <si>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</si>
  <si>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</si>
  <si>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</si>
  <si>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</si>
  <si>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</si>
  <si>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</si>
  <si>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</si>
  <si>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</si>
  <si>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</si>
  <si>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</si>
  <si>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</si>
  <si>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</si>
  <si>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</si>
  <si>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</si>
  <si>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</si>
  <si>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</si>
  <si>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</si>
  <si>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</si>
  <si>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</si>
  <si>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</si>
  <si>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</si>
  <si>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</si>
  <si>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</si>
  <si>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</si>
  <si>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</si>
  <si>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</si>
  <si>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</si>
  <si>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</si>
  <si>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</si>
  <si>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</si>
  <si>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</si>
  <si>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</si>
  <si>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</si>
  <si>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</si>
  <si>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</si>
  <si>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</si>
  <si>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</si>
  <si>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</si>
  <si>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</si>
  <si>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</si>
  <si>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</si>
  <si>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</si>
  <si>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</si>
  <si>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</si>
  <si>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</si>
  <si>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</si>
  <si>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</si>
  <si>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</si>
  <si>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</si>
  <si>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</si>
  <si>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</si>
  <si>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</si>
  <si>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</si>
  <si>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</si>
  <si>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</si>
  <si>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</si>
  <si>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</si>
  <si>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</si>
  <si>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</si>
  <si>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</si>
  <si>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</si>
  <si>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</si>
  <si>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</si>
  <si>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</si>
  <si>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</si>
  <si>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</si>
  <si>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</si>
  <si>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</si>
  <si>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</si>
  <si>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</si>
  <si>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</si>
  <si>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</si>
  <si>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</si>
  <si>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</si>
  <si>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</si>
  <si>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</si>
  <si>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</si>
  <si>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</si>
  <si>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</si>
  <si>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</si>
  <si>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</si>
  <si>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</si>
  <si>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</si>
  <si>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</si>
  <si>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</si>
  <si>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</si>
  <si>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</si>
  <si>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</si>
  <si>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</si>
  <si>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</si>
  <si>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</si>
  <si>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</si>
  <si>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</si>
  <si>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</si>
  <si>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</si>
  <si>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</si>
  <si>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</si>
  <si>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</si>
  <si>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</si>
  <si>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</si>
  <si>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</si>
  <si>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</si>
  <si>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</si>
  <si>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</si>
  <si>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</si>
  <si>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</si>
  <si>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</si>
  <si>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</si>
  <si>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</si>
  <si>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</si>
  <si>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</si>
  <si>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</si>
  <si>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</si>
  <si>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</si>
  <si>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</si>
  <si>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</si>
  <si>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</si>
  <si>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</si>
  <si>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</si>
  <si>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</si>
  <si>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</si>
  <si>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</si>
  <si>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</si>
  <si>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</si>
  <si>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</si>
  <si>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</si>
  <si>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</si>
  <si>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</si>
  <si>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</si>
  <si>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</si>
  <si>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</si>
  <si>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</si>
  <si>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</si>
  <si>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</si>
  <si>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</si>
  <si>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</si>
  <si>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</si>
  <si>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</si>
  <si>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</si>
  <si>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</si>
  <si>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</si>
  <si>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</si>
  <si>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</si>
  <si>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</si>
  <si>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</si>
  <si>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</si>
  <si>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</si>
  <si>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</si>
  <si>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</si>
  <si>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</si>
  <si>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</si>
  <si>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</si>
  <si>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</si>
  <si>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</si>
  <si>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</si>
  <si>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</si>
  <si>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</si>
  <si>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</si>
  <si>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</si>
  <si>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</si>
  <si>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</si>
  <si>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</si>
  <si>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</si>
  <si>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</si>
  <si>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</si>
  <si>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</si>
  <si>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</si>
  <si>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</si>
  <si>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</si>
  <si>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</si>
  <si>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</si>
  <si>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</si>
  <si>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</si>
  <si>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</si>
  <si>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</si>
  <si>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</si>
  <si>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</si>
  <si>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</si>
  <si>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</si>
  <si>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</si>
  <si>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</si>
  <si>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</si>
  <si>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</si>
  <si>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</si>
  <si>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</si>
  <si>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</si>
  <si>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</si>
  <si>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</si>
  <si>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</si>
  <si>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</si>
  <si>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</si>
  <si>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</si>
  <si>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</si>
  <si>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</si>
  <si>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</si>
  <si>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</si>
  <si>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</si>
  <si>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</si>
  <si>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</si>
  <si>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</si>
  <si>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</si>
  <si>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</si>
  <si>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</si>
  <si>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</si>
  <si>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</si>
  <si>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</si>
  <si>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</si>
  <si>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</si>
  <si>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</si>
  <si>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</si>
  <si>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</si>
  <si>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</si>
  <si>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</si>
  <si>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</si>
  <si>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</si>
  <si>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</si>
  <si>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</si>
  <si>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</si>
  <si>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</si>
  <si>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</si>
  <si>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</si>
  <si>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</si>
  <si>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</si>
  <si>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</si>
  <si>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</si>
  <si>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</si>
  <si>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</si>
  <si>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</si>
  <si>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</si>
  <si>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</si>
  <si>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</si>
  <si>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</si>
  <si>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</si>
  <si>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</si>
  <si>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</si>
  <si>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</si>
  <si>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</si>
  <si>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</si>
  <si>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</si>
  <si>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</si>
  <si>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</si>
  <si>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</si>
  <si>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</si>
  <si>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</si>
  <si>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</si>
  <si>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</si>
  <si>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</si>
  <si>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</si>
  <si>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</si>
  <si>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</si>
  <si>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</si>
  <si>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</si>
  <si>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</si>
  <si>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</si>
  <si>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</si>
  <si>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</si>
  <si>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</si>
  <si>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</si>
  <si>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</si>
  <si>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</si>
  <si>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</si>
  <si>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</si>
  <si>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</si>
  <si>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</si>
  <si>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</si>
  <si>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</si>
  <si>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</si>
  <si>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</si>
  <si>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</si>
  <si>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</si>
  <si>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</si>
  <si>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</si>
  <si>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</si>
  <si>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</si>
  <si>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</si>
  <si>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</si>
  <si>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</si>
  <si>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</si>
  <si>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</si>
  <si>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</si>
  <si>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</si>
  <si>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</si>
  <si>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</si>
  <si>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</si>
  <si>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</si>
  <si>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</si>
  <si>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</si>
  <si>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</si>
  <si>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</si>
  <si>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</si>
  <si>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</si>
  <si>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</si>
  <si>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</si>
  <si>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</si>
  <si>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</si>
  <si>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</si>
  <si>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</si>
  <si>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</si>
  <si>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</si>
  <si>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</si>
  <si>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</si>
  <si>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</si>
  <si>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</si>
  <si>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</si>
  <si>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</si>
  <si>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</si>
  <si>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</si>
  <si>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</si>
  <si>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</si>
  <si>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</si>
  <si>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</si>
  <si>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</si>
  <si>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</si>
  <si>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</si>
  <si>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</si>
  <si>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</si>
  <si>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</si>
  <si>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</si>
  <si>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</si>
  <si>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</si>
  <si>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</si>
  <si>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</si>
  <si>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</si>
  <si>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</si>
  <si>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</si>
  <si>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</si>
  <si>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</si>
  <si>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</si>
  <si>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</si>
  <si>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</si>
  <si>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</si>
  <si>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</si>
  <si>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</si>
  <si>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</si>
  <si>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</si>
  <si>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</si>
  <si>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</si>
  <si>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</si>
  <si>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</si>
  <si>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</si>
  <si>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</si>
  <si>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</si>
  <si>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</si>
  <si>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</si>
  <si>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</si>
  <si>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</si>
  <si>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</si>
  <si>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</si>
  <si>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</si>
  <si>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</si>
  <si>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</si>
  <si>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</si>
  <si>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</si>
  <si>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</si>
  <si>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</si>
  <si>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</si>
  <si>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</si>
  <si>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</si>
  <si>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</si>
  <si>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</si>
  <si>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</si>
  <si>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</si>
  <si>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</si>
  <si>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</si>
  <si>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</si>
  <si>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</si>
  <si>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</si>
  <si>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</si>
  <si>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</si>
  <si>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</si>
  <si>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</si>
  <si>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</si>
  <si>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</si>
  <si>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</si>
  <si>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</si>
  <si>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</si>
  <si>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</si>
  <si>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</si>
  <si>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</si>
  <si>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</si>
  <si>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</si>
  <si>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</si>
  <si>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</si>
  <si>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</si>
  <si>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</si>
  <si>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</si>
  <si>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</si>
  <si>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</si>
  <si>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</si>
  <si>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</si>
  <si>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</si>
  <si>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</si>
  <si>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</si>
  <si>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</si>
  <si>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</si>
  <si>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</si>
  <si>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</si>
  <si>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</si>
  <si>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</si>
  <si>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</si>
  <si>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</si>
  <si>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</si>
  <si>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</si>
  <si>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</si>
  <si>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</si>
  <si>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</si>
  <si>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</si>
  <si>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</si>
  <si>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</si>
  <si>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</si>
  <si>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</si>
  <si>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</si>
  <si>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</si>
  <si>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</si>
  <si>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</si>
  <si>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</si>
  <si>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</si>
  <si>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</si>
  <si>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</si>
  <si>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</si>
  <si>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</si>
  <si>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</si>
  <si>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</si>
  <si>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</si>
  <si>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</si>
  <si>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</si>
  <si>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</si>
  <si>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</si>
  <si>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</si>
  <si>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</si>
  <si>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</si>
  <si>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</si>
  <si>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</si>
  <si>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</si>
  <si>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</si>
  <si>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</si>
  <si>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</si>
  <si>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</si>
  <si>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</si>
  <si>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</si>
  <si>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</si>
  <si>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</si>
  <si>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</si>
  <si>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</si>
  <si>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</si>
  <si>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</si>
  <si>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</si>
  <si>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</si>
  <si>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</si>
  <si>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</si>
  <si>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</si>
  <si>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</si>
  <si>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</si>
  <si>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</si>
  <si>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</si>
  <si>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</si>
  <si>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</si>
  <si>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</si>
  <si>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</si>
  <si>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</si>
  <si>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</si>
  <si>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</si>
  <si>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</si>
  <si>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</si>
  <si>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</si>
  <si>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</si>
  <si>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</si>
  <si>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</si>
  <si>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</si>
  <si>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</si>
  <si>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</si>
  <si>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</si>
  <si>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</si>
  <si>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</si>
  <si>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</si>
  <si>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</si>
  <si>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</si>
  <si>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</si>
  <si>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</si>
  <si>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</si>
  <si>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</si>
  <si>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</si>
  <si>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</si>
  <si>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</si>
  <si>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</si>
  <si>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</si>
  <si>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</si>
  <si>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</si>
  <si>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</si>
  <si>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</si>
  <si>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</si>
  <si>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</si>
  <si>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</si>
  <si>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</si>
  <si>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</si>
  <si>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</si>
  <si>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</si>
  <si>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</si>
  <si>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</si>
  <si>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</si>
  <si>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</si>
  <si>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</si>
  <si>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</si>
  <si>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</si>
  <si>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</si>
  <si>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</si>
  <si>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</si>
  <si>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</si>
  <si>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</si>
  <si>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</si>
  <si>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</si>
  <si>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</si>
  <si>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</si>
  <si>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</si>
  <si>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</si>
  <si>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</si>
  <si>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</si>
  <si>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</si>
  <si>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</si>
  <si>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</si>
  <si>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</si>
  <si>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</si>
  <si>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</si>
  <si>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</si>
  <si>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</si>
  <si>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</si>
  <si>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</si>
  <si>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</si>
  <si>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</si>
  <si>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</si>
  <si>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</si>
  <si>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</si>
  <si>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</si>
  <si>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</si>
  <si>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</si>
  <si>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</si>
  <si>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</si>
  <si>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</si>
  <si>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</si>
  <si>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</si>
  <si>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</si>
  <si>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</si>
  <si>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</si>
  <si>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</si>
  <si>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</si>
  <si>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</si>
  <si>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</si>
  <si>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</si>
  <si>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</si>
  <si>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</si>
  <si>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</si>
  <si>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</si>
  <si>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</si>
  <si>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</si>
  <si>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</si>
  <si>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</si>
  <si>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</si>
  <si>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</si>
  <si>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</si>
  <si>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</si>
  <si>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</si>
  <si>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</si>
  <si>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</si>
  <si>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</si>
  <si>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</si>
  <si>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</si>
  <si>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</si>
  <si>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</si>
  <si>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</si>
  <si>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</si>
  <si>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</si>
  <si>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</si>
  <si>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</si>
  <si>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</si>
  <si>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</si>
  <si>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</si>
  <si>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</si>
  <si>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</si>
  <si>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</si>
  <si>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</si>
  <si>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</si>
  <si>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</si>
  <si>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</si>
  <si>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</si>
  <si>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</si>
  <si>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</si>
  <si>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</si>
  <si>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</si>
  <si>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</si>
  <si>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</si>
  <si>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</si>
  <si>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</si>
  <si>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</si>
  <si>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</si>
  <si>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</si>
  <si>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</si>
  <si>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</si>
  <si>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</si>
  <si>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</si>
  <si>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</si>
  <si>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</si>
  <si>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</si>
  <si>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</si>
  <si>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</si>
  <si>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</si>
  <si>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</si>
  <si>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</si>
  <si>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</si>
  <si>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</si>
  <si>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</si>
  <si>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</si>
  <si>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</si>
  <si>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</si>
  <si>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</si>
  <si>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</si>
  <si>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</si>
  <si>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</si>
  <si>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</si>
  <si>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</si>
  <si>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</si>
  <si>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</si>
  <si>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</si>
  <si>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</si>
  <si>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</si>
  <si>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</si>
  <si>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</si>
  <si>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</si>
  <si>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</si>
  <si>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</si>
  <si>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</si>
  <si>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</si>
  <si>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</si>
  <si>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</si>
  <si>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</si>
  <si>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</si>
  <si>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</si>
  <si>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</si>
  <si>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</si>
  <si>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</si>
  <si>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</si>
  <si>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</si>
  <si>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</si>
  <si>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</si>
  <si>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</si>
  <si>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</si>
  <si>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</si>
  <si>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</si>
  <si>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</si>
  <si>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</si>
  <si>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</si>
  <si>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</si>
  <si>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</si>
  <si>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</si>
  <si>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</si>
  <si>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</si>
  <si>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</si>
  <si>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</si>
  <si>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</si>
  <si>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</si>
  <si>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</si>
  <si>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</si>
  <si>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</si>
  <si>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</si>
  <si>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</si>
  <si>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</si>
  <si>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</si>
  <si>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</si>
  <si>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</si>
  <si>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</si>
  <si>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</si>
  <si>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</si>
  <si>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</si>
  <si>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</si>
  <si>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</si>
  <si>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</si>
  <si>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</si>
  <si>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</si>
  <si>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</si>
  <si>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</si>
  <si>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</si>
  <si>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</si>
  <si>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</si>
  <si>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</si>
  <si>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</si>
  <si>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</si>
  <si>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</si>
  <si>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</si>
  <si>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</si>
  <si>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</si>
  <si>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</si>
  <si>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</si>
  <si>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</si>
  <si>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</si>
  <si>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</si>
  <si>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</si>
  <si>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</si>
  <si>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</si>
  <si>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</si>
  <si>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</si>
  <si>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</si>
  <si>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</si>
  <si>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</si>
  <si>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</si>
  <si>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</si>
  <si>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</si>
  <si>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</si>
  <si>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</si>
  <si>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</si>
  <si>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</si>
  <si>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</si>
  <si>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</si>
  <si>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</si>
  <si>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</si>
  <si>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</si>
  <si>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</si>
  <si>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</si>
  <si>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</si>
  <si>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</si>
  <si>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</si>
  <si>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</si>
  <si>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</si>
  <si>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</si>
  <si>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</si>
  <si>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</si>
  <si>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</si>
  <si>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</si>
  <si>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</si>
  <si>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</si>
  <si>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</si>
  <si>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</si>
  <si>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</si>
  <si>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</si>
  <si>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</si>
  <si>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</si>
  <si>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</si>
  <si>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</si>
  <si>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</si>
  <si>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</si>
  <si>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</si>
  <si>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</si>
  <si>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</si>
  <si>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</si>
  <si>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</si>
  <si>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</si>
  <si>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</si>
  <si>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</si>
  <si>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</si>
  <si>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</si>
  <si>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</si>
  <si>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</si>
  <si>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</si>
  <si>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</si>
  <si>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</si>
  <si>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</si>
  <si>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</si>
  <si>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</si>
  <si>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</si>
  <si>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</si>
  <si>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</si>
  <si>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</si>
  <si>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</si>
  <si>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</si>
  <si>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</si>
  <si>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</si>
  <si>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</si>
  <si>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</si>
  <si>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</si>
  <si>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</si>
  <si>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</si>
  <si>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</si>
  <si>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</si>
  <si>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</si>
  <si>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</si>
  <si>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</si>
  <si>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</si>
  <si>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</si>
  <si>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</si>
  <si>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</si>
  <si>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</si>
  <si>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</si>
  <si>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</si>
  <si>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</si>
  <si>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</si>
  <si>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</si>
  <si>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</si>
  <si>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</si>
  <si>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</si>
  <si>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</si>
  <si>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</si>
  <si>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</si>
  <si>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</si>
  <si>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</si>
  <si>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</si>
  <si>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</si>
  <si>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</si>
  <si>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</si>
  <si>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</si>
  <si>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</si>
  <si>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</si>
  <si>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</si>
  <si>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</si>
  <si>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</si>
  <si>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</si>
  <si>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</si>
  <si>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</si>
  <si>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</si>
  <si>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</si>
  <si>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</si>
  <si>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</si>
  <si>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</si>
  <si>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</si>
  <si>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</si>
  <si>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</si>
  <si>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</si>
  <si>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</si>
  <si>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</si>
  <si>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</si>
  <si>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</si>
  <si>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</si>
  <si>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</si>
  <si>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</si>
  <si>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</si>
  <si>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</si>
  <si>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</si>
  <si>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</si>
  <si>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</si>
  <si>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</si>
  <si>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</si>
  <si>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</si>
  <si>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</si>
  <si>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</si>
  <si>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</si>
  <si>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</si>
  <si>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</si>
  <si>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</si>
  <si>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</si>
  <si>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</si>
  <si>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</si>
  <si>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</si>
  <si>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</si>
  <si>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</si>
  <si>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</si>
  <si>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</si>
  <si>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</si>
  <si>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</si>
  <si>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</si>
  <si>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</si>
  <si>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</si>
  <si>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</si>
  <si>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</si>
  <si>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</si>
  <si>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</si>
  <si>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</si>
  <si>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</si>
  <si>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</si>
  <si>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</si>
  <si>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</si>
  <si>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</si>
  <si>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</si>
  <si>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</si>
  <si>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</si>
  <si>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</si>
  <si>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</si>
  <si>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</si>
  <si>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</si>
  <si>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</si>
  <si>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</si>
  <si>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</si>
  <si>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</si>
  <si>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</si>
  <si>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</si>
  <si>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</si>
  <si>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</si>
  <si>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</si>
  <si>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</si>
  <si>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</si>
  <si>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</si>
  <si>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</si>
  <si>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</si>
  <si>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</si>
  <si>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</si>
  <si>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</si>
  <si>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</si>
  <si>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</si>
  <si>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</si>
  <si>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</si>
  <si>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</si>
  <si>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</si>
  <si>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</si>
  <si>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</si>
  <si>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</si>
  <si>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</si>
  <si>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</si>
  <si>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</si>
  <si>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</si>
  <si>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</si>
  <si>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</si>
  <si>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</si>
  <si>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</si>
  <si>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</si>
  <si>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</si>
  <si>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</si>
  <si>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</si>
  <si>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</si>
  <si>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</si>
  <si>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</si>
  <si>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</si>
  <si>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</si>
  <si>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</si>
  <si>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</si>
  <si>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</si>
  <si>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</si>
  <si>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</si>
  <si>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</si>
  <si>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</si>
  <si>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</si>
  <si>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</si>
  <si>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</si>
  <si>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</si>
  <si>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</si>
  <si>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</si>
  <si>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</si>
  <si>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</si>
  <si>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</si>
  <si>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</si>
  <si>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</si>
  <si>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</si>
  <si>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</si>
  <si>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</si>
  <si>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</si>
  <si>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</si>
  <si>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</si>
  <si>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</si>
  <si>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</si>
  <si>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</si>
  <si>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</si>
  <si>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</si>
  <si>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</si>
  <si>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</si>
  <si>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</si>
  <si>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</si>
  <si>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</si>
  <si>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</si>
  <si>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</si>
  <si>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</si>
  <si>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</si>
  <si>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</si>
  <si>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</si>
  <si>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</si>
  <si>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</si>
  <si>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</si>
  <si>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</si>
  <si>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</si>
  <si>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</si>
  <si>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</si>
  <si>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</si>
  <si>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</si>
  <si>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</si>
  <si>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</si>
  <si>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</si>
  <si>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</si>
  <si>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</si>
  <si>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</si>
  <si>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</si>
  <si>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</si>
  <si>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</si>
  <si>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</si>
  <si>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</si>
  <si>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</si>
  <si>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</si>
  <si>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</si>
  <si>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</si>
  <si>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</si>
  <si>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</si>
  <si>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</si>
  <si>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</si>
  <si>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</si>
  <si>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</si>
  <si>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</si>
  <si>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</si>
  <si>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</si>
  <si>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</si>
  <si>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</si>
  <si>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</si>
  <si>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</si>
  <si>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</si>
  <si>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</si>
  <si>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</si>
  <si>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</si>
  <si>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</si>
  <si>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</si>
  <si>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</si>
  <si>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</si>
  <si>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</si>
  <si>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</si>
  <si>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</si>
  <si>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</si>
  <si>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</si>
  <si>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</si>
  <si>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</si>
  <si>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</si>
  <si>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</si>
  <si>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</si>
  <si>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</si>
  <si>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</si>
  <si>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</si>
  <si>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</si>
  <si>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</si>
  <si>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</si>
  <si>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</si>
  <si>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</si>
  <si>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</si>
  <si>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</si>
  <si>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</si>
  <si>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</si>
  <si>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</si>
  <si>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</si>
  <si>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</si>
  <si>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</si>
  <si>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</si>
  <si>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</si>
  <si>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</si>
  <si>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</si>
  <si>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</si>
  <si>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</si>
  <si>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</si>
  <si>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</si>
  <si>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</si>
  <si>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</si>
  <si>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</si>
  <si>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</si>
  <si>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</si>
  <si>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</si>
  <si>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</si>
  <si>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</si>
  <si>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</si>
  <si>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</si>
  <si>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</si>
  <si>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</si>
  <si>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</si>
  <si>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</si>
  <si>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</si>
  <si>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</si>
  <si>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</si>
  <si>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</si>
  <si>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</si>
  <si>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</si>
  <si>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</si>
  <si>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</si>
  <si>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</si>
  <si>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</si>
  <si>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</si>
  <si>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</si>
  <si>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</si>
  <si>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</si>
  <si>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</si>
  <si>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</si>
  <si>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</si>
  <si>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</si>
  <si>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</si>
  <si>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</si>
  <si>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</si>
  <si>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</si>
  <si>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</si>
  <si>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</si>
  <si>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</si>
  <si>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</si>
  <si>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</si>
  <si>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</si>
  <si>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</si>
  <si>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</si>
  <si>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</si>
  <si>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</si>
  <si>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</si>
  <si>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</si>
  <si>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</si>
  <si>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</si>
  <si>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</si>
  <si>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</si>
  <si>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</si>
  <si>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</si>
  <si>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</si>
  <si>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</si>
  <si>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</si>
  <si>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</si>
  <si>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</si>
  <si>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</si>
  <si>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</si>
  <si>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</si>
  <si>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</si>
  <si>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</si>
  <si>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</si>
  <si>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</si>
  <si>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</si>
  <si>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</si>
  <si>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</si>
  <si>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</si>
  <si>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</si>
  <si>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</si>
  <si>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</si>
  <si>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</si>
  <si>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</si>
  <si>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</si>
  <si>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</si>
  <si>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</si>
  <si>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</si>
  <si>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</si>
  <si>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</si>
  <si>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</si>
  <si>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</si>
  <si>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</si>
  <si>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</si>
  <si>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</si>
  <si>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</si>
  <si>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</si>
  <si>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</si>
  <si>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</si>
  <si>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</si>
  <si>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</si>
  <si>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</si>
  <si>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</si>
  <si>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</si>
  <si>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</si>
  <si>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</si>
  <si>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</si>
  <si>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39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</si>
  <si>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</si>
  <si>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</si>
  <si>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</si>
  <si>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</si>
  <si>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</si>
  <si>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</si>
  <si>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</si>
  <si>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</si>
  <si>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หมี่กรอบโบราณ</t>
  </si>
  <si>
    <t>ระบาย</t>
  </si>
  <si>
    <t>ครีมฮอร์น ใบเตย 3 ชิ้น</t>
  </si>
  <si>
    <t>ครีมฮอร์น ช็อคโกแลต  3 ชิ้น</t>
  </si>
  <si>
    <t>หมดอายุ</t>
  </si>
  <si>
    <t>จัดเบรก</t>
  </si>
  <si>
    <t>แถม</t>
  </si>
  <si>
    <t xml:space="preserve">ระบาย  </t>
  </si>
  <si>
    <t>บูธ ตลาดดิโอโซน วันที่ 1-31 สิงหาคม   2568</t>
  </si>
  <si>
    <t>สรุปยอดขาย บูธ ตลาดดิโอโซน วันที่ 1-31 สิงหาคม  2568</t>
  </si>
  <si>
    <t>บูธ  ตลาดดิโอโซน วันที่ 1-31 สิงหาคม 2568</t>
  </si>
  <si>
    <t>เสีย</t>
  </si>
  <si>
    <t xml:space="preserve"> 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</si>
  <si>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</si>
  <si>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</si>
  <si>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</si>
  <si>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 xml:space="preserve">ซื้อที่ลบคำผิด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</si>
</sst>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H254" sqref="H254"/>
      <selection pane="bottomLeft" activeCell="H254" sqref="H25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H254" sqref="H254"/>
      <selection pane="topRight" activeCell="H254" sqref="H254"/>
      <selection pane="bottomLeft" activeCell="H254" sqref="H254"/>
      <selection pane="bottomRight" activeCell="H254" sqref="H25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83"/>
  <sheetViews>
    <sheetView tabSelected="1" zoomScale="80" zoomScaleNormal="80" workbookViewId="0">
      <pane xSplit="10" ySplit="4" topLeftCell="K5" activePane="bottomRight" state="frozen"/>
      <selection activeCell="H254" sqref="H254"/>
      <selection pane="topRight" activeCell="H254" sqref="H254"/>
      <selection pane="bottomLeft" activeCell="H254" sqref="H254"/>
      <selection pane="bottomRight" activeCell="M268" sqref="M268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875" style="2" customWidth="1"/>
    <col min="10" max="10" width="12.75" style="2" customWidth="1"/>
    <col min="11" max="11" width="12.875" style="2" customWidth="1"/>
    <col min="12" max="12" width="7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1435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1436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25</v>
      </c>
      <c r="G5" s="43">
        <f t="shared" ref="G5:G85" si="0">+E5+F5</f>
        <v>41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1600</v>
      </c>
      <c r="N5" s="19"/>
      <c r="O5" s="121">
        <v>18.97</v>
      </c>
      <c r="P5" s="79">
        <f>+K5*O5</f>
        <v>607.04</v>
      </c>
      <c r="Q5" s="45">
        <v>1</v>
      </c>
      <c r="R5" s="46">
        <f>+'1'!N276</f>
        <v>2190</v>
      </c>
      <c r="S5" s="46">
        <f>+'1'!N281</f>
        <v>555</v>
      </c>
      <c r="T5" s="46">
        <f>+'1'!N279</f>
        <v>0</v>
      </c>
      <c r="U5" s="67">
        <f>+'1'!N277</f>
        <v>0</v>
      </c>
      <c r="V5" s="46">
        <f>+'1'!N280</f>
        <v>0</v>
      </c>
      <c r="W5" s="46">
        <f>+'1'!N278</f>
        <v>710</v>
      </c>
      <c r="X5" s="46">
        <f>+R5-S5-T5-U5-V5-W5</f>
        <v>925</v>
      </c>
      <c r="Y5" s="46">
        <f>+'1'!N283</f>
        <v>925</v>
      </c>
      <c r="Z5" s="47">
        <f>+Y5-X5</f>
        <v>0</v>
      </c>
      <c r="AA5" s="47" t="s">
        <v>1366</v>
      </c>
      <c r="AB5" s="47">
        <f>+W5+Y5</f>
        <v>1635</v>
      </c>
      <c r="AC5" s="58">
        <f>+W5+Y5+Z5</f>
        <v>1635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100</v>
      </c>
      <c r="G6" s="43">
        <f t="shared" si="0"/>
        <v>125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40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85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8000</v>
      </c>
      <c r="N6" s="19"/>
      <c r="O6" s="121">
        <v>36.43</v>
      </c>
      <c r="P6" s="79">
        <f t="shared" ref="P6:P70" si="2">+K6*O6</f>
        <v>3096.55</v>
      </c>
      <c r="Q6" s="45">
        <v>2</v>
      </c>
      <c r="R6" s="46">
        <f>+'2'!N276</f>
        <v>2800</v>
      </c>
      <c r="S6" s="46">
        <f>+'2'!N281</f>
        <v>495</v>
      </c>
      <c r="T6" s="46">
        <f>+'2'!N279</f>
        <v>0</v>
      </c>
      <c r="U6" s="67">
        <f>+'2'!N277</f>
        <v>0</v>
      </c>
      <c r="V6" s="46">
        <f>+'2'!N280</f>
        <v>0</v>
      </c>
      <c r="W6" s="46">
        <f>+'2'!N278</f>
        <v>445</v>
      </c>
      <c r="X6" s="46">
        <f>+R6-S6-T6-U6-V6-W6</f>
        <v>1860</v>
      </c>
      <c r="Y6" s="46">
        <f>+'2'!N283</f>
        <v>1860</v>
      </c>
      <c r="Z6" s="47">
        <f t="shared" ref="Z6:Z35" si="3">+Y6-X6</f>
        <v>0</v>
      </c>
      <c r="AA6" s="98" t="s">
        <v>1367</v>
      </c>
      <c r="AB6" s="47">
        <f t="shared" ref="AB6:AB35" si="4">+W6+Y6</f>
        <v>2305</v>
      </c>
      <c r="AC6" s="58">
        <f t="shared" ref="AC6:AC35" si="5">+W6+Y6+Z6</f>
        <v>2305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+'3'!N276</f>
        <v>1895</v>
      </c>
      <c r="S7" s="46">
        <f>+'3'!N281</f>
        <v>225</v>
      </c>
      <c r="T7" s="46">
        <f>+'3'!N279</f>
        <v>0</v>
      </c>
      <c r="U7" s="46">
        <f>+'3'!N277</f>
        <v>0</v>
      </c>
      <c r="V7" s="46">
        <f>+'3'!N280</f>
        <v>0</v>
      </c>
      <c r="W7" s="46">
        <f>+'3'!N278</f>
        <v>705</v>
      </c>
      <c r="X7" s="46">
        <f>+R7-S7-T7-U7-V7-W7</f>
        <v>965</v>
      </c>
      <c r="Y7" s="46">
        <f>+'3'!N283</f>
        <v>965</v>
      </c>
      <c r="Z7" s="47">
        <f>+Y7-X7</f>
        <v>0</v>
      </c>
      <c r="AA7" s="98" t="s">
        <v>1368</v>
      </c>
      <c r="AB7" s="47">
        <f>+W7+Y7</f>
        <v>1670</v>
      </c>
      <c r="AC7" s="58">
        <f t="shared" si="5"/>
        <v>1670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+'4'!N276</f>
        <v>2920</v>
      </c>
      <c r="S8" s="46">
        <f>+'4'!N281</f>
        <v>590</v>
      </c>
      <c r="T8" s="46">
        <f>+'4'!N279</f>
        <v>0</v>
      </c>
      <c r="U8" s="46">
        <f>+'4'!N277</f>
        <v>0</v>
      </c>
      <c r="V8" s="46">
        <f>+'4'!N280</f>
        <v>0</v>
      </c>
      <c r="W8" s="46">
        <f>+'4'!N278</f>
        <v>660</v>
      </c>
      <c r="X8" s="46">
        <f t="shared" ref="X8" si="6">+R8-S8-T8-U8-V8-W8</f>
        <v>1670</v>
      </c>
      <c r="Y8" s="46">
        <f>+'4'!N283</f>
        <v>1670</v>
      </c>
      <c r="Z8" s="47">
        <f t="shared" si="3"/>
        <v>0</v>
      </c>
      <c r="AA8" s="47" t="s">
        <v>1369</v>
      </c>
      <c r="AB8" s="47">
        <f t="shared" si="4"/>
        <v>2330</v>
      </c>
      <c r="AC8" s="58">
        <f t="shared" si="5"/>
        <v>2330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+'5'!N276</f>
        <v>5550</v>
      </c>
      <c r="S9" s="46">
        <f>+'5'!N281</f>
        <v>1015</v>
      </c>
      <c r="T9" s="46">
        <f>+'5'!N279</f>
        <v>0</v>
      </c>
      <c r="U9" s="46">
        <f>+'5'!N277</f>
        <v>0</v>
      </c>
      <c r="V9" s="46">
        <f>+'5'!N280</f>
        <v>0</v>
      </c>
      <c r="W9" s="46">
        <f>+'5'!N278</f>
        <v>1510</v>
      </c>
      <c r="X9" s="46">
        <f t="shared" ref="X9:X34" si="7">+R9-S9-T9-U9-V9-W9</f>
        <v>3025</v>
      </c>
      <c r="Y9" s="46">
        <f>+'5'!N283</f>
        <v>3025</v>
      </c>
      <c r="Z9" s="47">
        <f t="shared" si="3"/>
        <v>0</v>
      </c>
      <c r="AA9" s="47" t="s">
        <v>1363</v>
      </c>
      <c r="AB9" s="47">
        <f t="shared" si="4"/>
        <v>4535</v>
      </c>
      <c r="AC9" s="58">
        <f t="shared" si="5"/>
        <v>4535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+'6'!N275</f>
        <v>5155</v>
      </c>
      <c r="S10" s="46">
        <f>+'6'!N280</f>
        <v>1530</v>
      </c>
      <c r="T10" s="46">
        <f>+'6'!N278</f>
        <v>0</v>
      </c>
      <c r="U10" s="46">
        <f>+'6'!N276</f>
        <v>0</v>
      </c>
      <c r="V10" s="46">
        <f>+'6'!N279</f>
        <v>0</v>
      </c>
      <c r="W10" s="46">
        <f>+'6'!N277</f>
        <v>1085</v>
      </c>
      <c r="X10" s="46">
        <f t="shared" si="7"/>
        <v>2540</v>
      </c>
      <c r="Y10" s="46">
        <f>+'6'!N282</f>
        <v>2540</v>
      </c>
      <c r="Z10" s="47">
        <f t="shared" si="3"/>
        <v>0</v>
      </c>
      <c r="AA10" s="47" t="s">
        <v>1364</v>
      </c>
      <c r="AB10" s="47">
        <f t="shared" si="4"/>
        <v>3625</v>
      </c>
      <c r="AC10" s="58">
        <f t="shared" si="5"/>
        <v>3625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0"/>
        <v>25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12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650</v>
      </c>
      <c r="N11" s="19"/>
      <c r="O11" s="121">
        <v>19.36</v>
      </c>
      <c r="P11" s="79">
        <f t="shared" si="2"/>
        <v>251.68</v>
      </c>
      <c r="Q11" s="45">
        <v>7</v>
      </c>
      <c r="R11" s="46">
        <f>+'7'!N275</f>
        <v>6065</v>
      </c>
      <c r="S11" s="46">
        <f>+'7'!N280</f>
        <v>2205</v>
      </c>
      <c r="T11" s="46">
        <f>+'7'!N278</f>
        <v>0</v>
      </c>
      <c r="U11" s="46">
        <f>+'7'!N276</f>
        <v>0</v>
      </c>
      <c r="V11" s="46">
        <f>+'7'!N279</f>
        <v>0</v>
      </c>
      <c r="W11" s="46">
        <f>+'7'!N277</f>
        <v>2019</v>
      </c>
      <c r="X11" s="46">
        <f t="shared" si="7"/>
        <v>1841</v>
      </c>
      <c r="Y11" s="46">
        <f>+'7'!N282</f>
        <v>1841</v>
      </c>
      <c r="Z11" s="47">
        <f t="shared" si="3"/>
        <v>0</v>
      </c>
      <c r="AA11" s="47" t="s">
        <v>1365</v>
      </c>
      <c r="AB11" s="47">
        <f t="shared" si="4"/>
        <v>3860</v>
      </c>
      <c r="AC11" s="58">
        <f t="shared" si="5"/>
        <v>3860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+'8'!N276</f>
        <v>1880</v>
      </c>
      <c r="S12" s="46">
        <f>+'8'!N281</f>
        <v>170</v>
      </c>
      <c r="T12" s="46">
        <f>+'8'!N279</f>
        <v>0</v>
      </c>
      <c r="U12" s="46">
        <f>+'8'!N277</f>
        <v>0</v>
      </c>
      <c r="V12" s="46">
        <f>+'8'!N280</f>
        <v>0</v>
      </c>
      <c r="W12" s="46">
        <f>+'8'!N278</f>
        <v>685</v>
      </c>
      <c r="X12" s="46">
        <f t="shared" si="7"/>
        <v>1025</v>
      </c>
      <c r="Y12" s="46">
        <f>+'8'!N283</f>
        <v>1025</v>
      </c>
      <c r="Z12" s="47">
        <f t="shared" si="3"/>
        <v>0</v>
      </c>
      <c r="AA12" s="47" t="s">
        <v>1366</v>
      </c>
      <c r="AB12" s="47">
        <f t="shared" si="4"/>
        <v>1710</v>
      </c>
      <c r="AC12" s="58">
        <f t="shared" si="5"/>
        <v>1710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+'9'!N276</f>
        <v>2885</v>
      </c>
      <c r="S13" s="46">
        <f>+'9'!N281</f>
        <v>315</v>
      </c>
      <c r="T13" s="46">
        <f>+'9'!N279</f>
        <v>0</v>
      </c>
      <c r="U13" s="46">
        <f>+'9'!N277</f>
        <v>0</v>
      </c>
      <c r="V13" s="46">
        <f>+'9'!N280</f>
        <v>0</v>
      </c>
      <c r="W13" s="46">
        <f>+'9'!N278</f>
        <v>775</v>
      </c>
      <c r="X13" s="46">
        <f>+R13-S13-T13-U13-V13-W13</f>
        <v>1795</v>
      </c>
      <c r="Y13" s="46">
        <f>+'9'!N283</f>
        <v>1795</v>
      </c>
      <c r="Z13" s="47">
        <f t="shared" si="3"/>
        <v>0</v>
      </c>
      <c r="AA13" s="98" t="s">
        <v>1367</v>
      </c>
      <c r="AB13" s="47">
        <f t="shared" si="4"/>
        <v>2570</v>
      </c>
      <c r="AC13" s="58">
        <f t="shared" si="5"/>
        <v>2570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+'10'!N275</f>
        <v>4555</v>
      </c>
      <c r="S14" s="46">
        <f>+'10'!N280</f>
        <v>685</v>
      </c>
      <c r="T14" s="46">
        <f>+'10'!N278</f>
        <v>0</v>
      </c>
      <c r="U14" s="46">
        <f>+'10'!N276</f>
        <v>0</v>
      </c>
      <c r="V14" s="46">
        <f>+'10'!N279</f>
        <v>0</v>
      </c>
      <c r="W14" s="46">
        <f>+'10'!N277</f>
        <v>2420</v>
      </c>
      <c r="X14" s="46">
        <f t="shared" si="7"/>
        <v>1450</v>
      </c>
      <c r="Y14" s="46">
        <f>+'10'!N282</f>
        <v>1450</v>
      </c>
      <c r="Z14" s="47">
        <f t="shared" si="3"/>
        <v>0</v>
      </c>
      <c r="AA14" s="98" t="s">
        <v>1368</v>
      </c>
      <c r="AB14" s="47">
        <f t="shared" si="4"/>
        <v>3870</v>
      </c>
      <c r="AC14" s="58">
        <f t="shared" si="5"/>
        <v>3870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7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15</v>
      </c>
      <c r="G15" s="43">
        <f t="shared" si="0"/>
        <v>22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14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8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400</v>
      </c>
      <c r="N15" s="19"/>
      <c r="O15" s="121">
        <v>22.41</v>
      </c>
      <c r="P15" s="79">
        <f t="shared" si="2"/>
        <v>179.28</v>
      </c>
      <c r="Q15" s="45">
        <v>11</v>
      </c>
      <c r="R15" s="46">
        <f>+'11'!N275</f>
        <v>1915</v>
      </c>
      <c r="S15" s="46">
        <f>+'11'!N280</f>
        <v>255</v>
      </c>
      <c r="T15" s="46">
        <f>+'11'!N278</f>
        <v>0</v>
      </c>
      <c r="U15" s="46">
        <f>+'11'!N276</f>
        <v>0</v>
      </c>
      <c r="V15" s="46">
        <f>+'11'!N279</f>
        <v>0</v>
      </c>
      <c r="W15" s="46">
        <f>+'11'!N277</f>
        <v>1440</v>
      </c>
      <c r="X15" s="46">
        <f t="shared" si="7"/>
        <v>220</v>
      </c>
      <c r="Y15" s="46">
        <f>+'11'!N282</f>
        <v>220</v>
      </c>
      <c r="Z15" s="47">
        <f t="shared" si="3"/>
        <v>0</v>
      </c>
      <c r="AA15" s="47" t="s">
        <v>1369</v>
      </c>
      <c r="AB15" s="47">
        <f t="shared" si="4"/>
        <v>1660</v>
      </c>
      <c r="AC15" s="58">
        <f t="shared" si="5"/>
        <v>1660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2</v>
      </c>
      <c r="G16" s="43">
        <f t="shared" si="0"/>
        <v>2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2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+'12'!N275</f>
        <v>4935</v>
      </c>
      <c r="S16" s="46">
        <f>+'12'!N280</f>
        <v>705</v>
      </c>
      <c r="T16" s="46">
        <f>+'12'!N278</f>
        <v>0</v>
      </c>
      <c r="U16" s="67">
        <f>+'12'!N276</f>
        <v>0</v>
      </c>
      <c r="V16" s="46">
        <f>+'12'!N279</f>
        <v>0</v>
      </c>
      <c r="W16" s="46">
        <f>+'12'!N277</f>
        <v>2315</v>
      </c>
      <c r="X16" s="46">
        <f t="shared" si="7"/>
        <v>1915</v>
      </c>
      <c r="Y16" s="46">
        <f>+'12'!N282</f>
        <v>1915</v>
      </c>
      <c r="Z16" s="47">
        <f t="shared" si="3"/>
        <v>0</v>
      </c>
      <c r="AA16" s="47" t="s">
        <v>1363</v>
      </c>
      <c r="AB16" s="47">
        <f t="shared" si="4"/>
        <v>4230</v>
      </c>
      <c r="AC16" s="58">
        <f t="shared" si="5"/>
        <v>4230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+'13'!N275</f>
        <v>1390</v>
      </c>
      <c r="S17" s="46">
        <f>+'13'!N280</f>
        <v>260</v>
      </c>
      <c r="T17" s="46">
        <f>+'13'!N278</f>
        <v>0</v>
      </c>
      <c r="U17" s="67">
        <f>+'13'!N276</f>
        <v>0</v>
      </c>
      <c r="V17" s="46">
        <f>+'13'!N279</f>
        <v>0</v>
      </c>
      <c r="W17" s="46">
        <f>+'13'!N277</f>
        <v>440</v>
      </c>
      <c r="X17" s="46">
        <f>+R17-S17-T17-U17-V17-W17</f>
        <v>690</v>
      </c>
      <c r="Y17" s="46">
        <f>+'13'!N282</f>
        <v>690</v>
      </c>
      <c r="Z17" s="47">
        <f t="shared" si="3"/>
        <v>0</v>
      </c>
      <c r="AA17" s="47" t="s">
        <v>1364</v>
      </c>
      <c r="AB17" s="47">
        <f t="shared" si="4"/>
        <v>1130</v>
      </c>
      <c r="AC17" s="58">
        <f t="shared" si="5"/>
        <v>1130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8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20</v>
      </c>
      <c r="G18" s="43">
        <f t="shared" si="0"/>
        <v>28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9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450</v>
      </c>
      <c r="N18" s="19"/>
      <c r="O18" s="121">
        <v>19.12</v>
      </c>
      <c r="P18" s="79">
        <f t="shared" si="2"/>
        <v>172.08</v>
      </c>
      <c r="Q18" s="45">
        <v>14</v>
      </c>
      <c r="R18" s="46">
        <f>+'14'!N275</f>
        <v>3575</v>
      </c>
      <c r="S18" s="46">
        <f>+'14'!N280</f>
        <v>825</v>
      </c>
      <c r="T18" s="46">
        <f>+'14'!N278</f>
        <v>0</v>
      </c>
      <c r="U18" s="67">
        <f>+'14'!N276</f>
        <v>0</v>
      </c>
      <c r="V18" s="46">
        <f>+'14'!N279</f>
        <v>0</v>
      </c>
      <c r="W18" s="46">
        <f>+'14'!N277</f>
        <v>930</v>
      </c>
      <c r="X18" s="46">
        <f t="shared" si="7"/>
        <v>1820</v>
      </c>
      <c r="Y18" s="46">
        <f>+'14'!N282</f>
        <v>1820</v>
      </c>
      <c r="Z18" s="47">
        <f t="shared" si="3"/>
        <v>0</v>
      </c>
      <c r="AA18" s="47" t="s">
        <v>1365</v>
      </c>
      <c r="AB18" s="99">
        <f t="shared" si="4"/>
        <v>2750</v>
      </c>
      <c r="AC18" s="58">
        <f t="shared" si="5"/>
        <v>2750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+'15'!N275</f>
        <v>2825</v>
      </c>
      <c r="S19" s="46">
        <f>+'15'!N280</f>
        <v>1245</v>
      </c>
      <c r="T19" s="46">
        <f>+'15'!N278</f>
        <v>0</v>
      </c>
      <c r="U19" s="67">
        <f>+'15'!N276</f>
        <v>0</v>
      </c>
      <c r="V19" s="46">
        <f>+'15'!N279</f>
        <v>0</v>
      </c>
      <c r="W19" s="46">
        <f>+'15'!N277</f>
        <v>300</v>
      </c>
      <c r="X19" s="46">
        <f t="shared" si="7"/>
        <v>1280</v>
      </c>
      <c r="Y19" s="46">
        <f>+'15'!N282</f>
        <v>1280</v>
      </c>
      <c r="Z19" s="47">
        <f t="shared" si="3"/>
        <v>0</v>
      </c>
      <c r="AA19" s="47" t="s">
        <v>1366</v>
      </c>
      <c r="AB19" s="47">
        <f t="shared" si="4"/>
        <v>1580</v>
      </c>
      <c r="AC19" s="58">
        <f t="shared" si="5"/>
        <v>1580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17</v>
      </c>
      <c r="G20" s="43">
        <f t="shared" si="0"/>
        <v>17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910</v>
      </c>
      <c r="N20" s="19"/>
      <c r="O20" s="90">
        <v>22.25</v>
      </c>
      <c r="P20" s="79">
        <f t="shared" si="2"/>
        <v>311.5</v>
      </c>
      <c r="Q20" s="45">
        <v>16</v>
      </c>
      <c r="R20" s="46">
        <f>+'16'!N275</f>
        <v>2695</v>
      </c>
      <c r="S20" s="46">
        <f>+'16'!N280</f>
        <v>685</v>
      </c>
      <c r="T20" s="46">
        <f>+'16'!N278</f>
        <v>0</v>
      </c>
      <c r="U20" s="67">
        <f>+'16'!N276</f>
        <v>0</v>
      </c>
      <c r="V20" s="46">
        <f>+'16'!N279</f>
        <v>0</v>
      </c>
      <c r="W20" s="46">
        <f>+'16'!N277</f>
        <v>1090</v>
      </c>
      <c r="X20" s="46">
        <f t="shared" si="7"/>
        <v>920</v>
      </c>
      <c r="Y20" s="46">
        <f>+'16'!N282</f>
        <v>920</v>
      </c>
      <c r="Z20" s="47">
        <f t="shared" si="3"/>
        <v>0</v>
      </c>
      <c r="AA20" s="98" t="s">
        <v>1367</v>
      </c>
      <c r="AB20" s="47">
        <f t="shared" si="4"/>
        <v>2010</v>
      </c>
      <c r="AC20" s="58">
        <f t="shared" si="5"/>
        <v>2010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17</v>
      </c>
      <c r="G21" s="43">
        <f t="shared" si="0"/>
        <v>17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7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595</v>
      </c>
      <c r="N21" s="19"/>
      <c r="O21" s="90">
        <v>22.85</v>
      </c>
      <c r="P21" s="79">
        <f t="shared" si="2"/>
        <v>159.95000000000002</v>
      </c>
      <c r="Q21" s="45">
        <v>17</v>
      </c>
      <c r="R21" s="46">
        <f>+'17'!N275</f>
        <v>1160</v>
      </c>
      <c r="S21" s="46">
        <f>+'17'!N280</f>
        <v>145</v>
      </c>
      <c r="T21" s="46">
        <f>+'17'!N278</f>
        <v>0</v>
      </c>
      <c r="U21" s="67">
        <f>+'17'!N276</f>
        <v>0</v>
      </c>
      <c r="V21" s="46">
        <f>+'17'!N279</f>
        <v>0</v>
      </c>
      <c r="W21" s="46">
        <f>+'17'!N277</f>
        <v>370</v>
      </c>
      <c r="X21" s="46">
        <f t="shared" si="7"/>
        <v>645</v>
      </c>
      <c r="Y21" s="46">
        <f>+'17'!N282</f>
        <v>645</v>
      </c>
      <c r="Z21" s="47">
        <f t="shared" si="3"/>
        <v>0</v>
      </c>
      <c r="AA21" s="98" t="s">
        <v>1368</v>
      </c>
      <c r="AB21" s="47">
        <f t="shared" si="4"/>
        <v>1015</v>
      </c>
      <c r="AC21" s="58">
        <f t="shared" si="5"/>
        <v>1015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22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60</v>
      </c>
      <c r="G22" s="43">
        <f t="shared" si="0"/>
        <v>82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30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5200</v>
      </c>
      <c r="N22" s="19"/>
      <c r="O22" s="121">
        <v>27.98</v>
      </c>
      <c r="P22" s="79">
        <f t="shared" si="2"/>
        <v>1454.96</v>
      </c>
      <c r="Q22" s="45">
        <v>18</v>
      </c>
      <c r="R22" s="46">
        <f>+'18'!N276</f>
        <v>2550</v>
      </c>
      <c r="S22" s="46">
        <f>+'18'!N281</f>
        <v>295</v>
      </c>
      <c r="T22" s="46">
        <f>+'18'!N279</f>
        <v>0</v>
      </c>
      <c r="U22" s="67">
        <f>+'18'!N277</f>
        <v>0</v>
      </c>
      <c r="V22" s="46">
        <f>+'18'!N280</f>
        <v>0</v>
      </c>
      <c r="W22" s="46">
        <f>+'18'!N278</f>
        <v>120</v>
      </c>
      <c r="X22" s="46">
        <f t="shared" si="7"/>
        <v>2135</v>
      </c>
      <c r="Y22" s="46">
        <f>+'18'!N283</f>
        <v>2135</v>
      </c>
      <c r="Z22" s="47">
        <f t="shared" si="3"/>
        <v>0</v>
      </c>
      <c r="AA22" s="47" t="s">
        <v>1369</v>
      </c>
      <c r="AB22" s="47">
        <f t="shared" si="4"/>
        <v>2255</v>
      </c>
      <c r="AC22" s="58">
        <f t="shared" si="5"/>
        <v>2255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+'19'!N275</f>
        <v>4085</v>
      </c>
      <c r="S23" s="46">
        <f>+'19'!N280</f>
        <v>510</v>
      </c>
      <c r="T23" s="46">
        <f>+'19'!N278</f>
        <v>0</v>
      </c>
      <c r="U23" s="67">
        <f>+'19'!N276</f>
        <v>0</v>
      </c>
      <c r="V23" s="46">
        <f>+'19'!N279</f>
        <v>0</v>
      </c>
      <c r="W23" s="46">
        <f>+'19'!N277</f>
        <v>1225</v>
      </c>
      <c r="X23" s="46">
        <f t="shared" si="7"/>
        <v>2350</v>
      </c>
      <c r="Y23" s="46">
        <f>+'19'!N282</f>
        <v>2350</v>
      </c>
      <c r="Z23" s="47">
        <f t="shared" si="3"/>
        <v>0</v>
      </c>
      <c r="AA23" s="47" t="s">
        <v>1363</v>
      </c>
      <c r="AB23" s="47">
        <f t="shared" si="4"/>
        <v>3575</v>
      </c>
      <c r="AC23" s="58">
        <f t="shared" si="5"/>
        <v>3575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17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45</v>
      </c>
      <c r="G24" s="43">
        <f t="shared" si="0"/>
        <v>62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4200</v>
      </c>
      <c r="N24" s="19"/>
      <c r="O24" s="121">
        <v>38.659999999999997</v>
      </c>
      <c r="P24" s="79">
        <f t="shared" si="2"/>
        <v>1623.7199999999998</v>
      </c>
      <c r="Q24" s="45">
        <v>20</v>
      </c>
      <c r="R24" s="46">
        <f>+'20'!N275</f>
        <v>1490</v>
      </c>
      <c r="S24" s="46">
        <f>+'20'!N280</f>
        <v>220</v>
      </c>
      <c r="T24" s="46">
        <f>+'20'!N278</f>
        <v>0</v>
      </c>
      <c r="U24" s="67">
        <f>+'20'!N276</f>
        <v>0</v>
      </c>
      <c r="V24" s="46">
        <f>+'20'!N279</f>
        <v>0</v>
      </c>
      <c r="W24" s="46">
        <f>+'20'!N277</f>
        <v>510</v>
      </c>
      <c r="X24" s="46">
        <f t="shared" si="7"/>
        <v>760</v>
      </c>
      <c r="Y24" s="46">
        <f>+'20'!N282</f>
        <v>760</v>
      </c>
      <c r="Z24" s="47">
        <f t="shared" si="3"/>
        <v>0</v>
      </c>
      <c r="AA24" s="47" t="s">
        <v>1364</v>
      </c>
      <c r="AB24" s="47">
        <f t="shared" si="4"/>
        <v>1270</v>
      </c>
      <c r="AC24" s="58">
        <f t="shared" si="5"/>
        <v>1270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</v>
      </c>
      <c r="G25" s="43">
        <f t="shared" si="0"/>
        <v>3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E25+F25-H25-K25-I25</f>
        <v>3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+'21'!N275</f>
        <v>2995</v>
      </c>
      <c r="S25" s="46">
        <f>+'21'!N280</f>
        <v>460</v>
      </c>
      <c r="T25" s="46">
        <f>+'21'!N278</f>
        <v>0</v>
      </c>
      <c r="U25" s="67">
        <f>+'21'!N276</f>
        <v>0</v>
      </c>
      <c r="V25" s="46">
        <f>+'21'!N279</f>
        <v>0</v>
      </c>
      <c r="W25" s="46">
        <f>+'21'!N277</f>
        <v>1330</v>
      </c>
      <c r="X25" s="46">
        <f t="shared" si="7"/>
        <v>1205</v>
      </c>
      <c r="Y25" s="46">
        <f>+'21'!N282</f>
        <v>1205</v>
      </c>
      <c r="Z25" s="47">
        <f t="shared" si="3"/>
        <v>0</v>
      </c>
      <c r="AA25" s="47" t="s">
        <v>1365</v>
      </c>
      <c r="AB25" s="47">
        <f t="shared" si="4"/>
        <v>2535</v>
      </c>
      <c r="AC25" s="58">
        <f t="shared" si="5"/>
        <v>2535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+'22'!N276</f>
        <v>1350</v>
      </c>
      <c r="S26" s="46">
        <f>+'22'!N281</f>
        <v>220</v>
      </c>
      <c r="T26" s="46">
        <f>+'22'!N279</f>
        <v>0</v>
      </c>
      <c r="U26" s="67">
        <f>+'22'!N277</f>
        <v>0</v>
      </c>
      <c r="V26" s="46">
        <f>+'22'!N280</f>
        <v>0</v>
      </c>
      <c r="W26" s="46">
        <f>+'22'!N278</f>
        <v>120</v>
      </c>
      <c r="X26" s="46">
        <f t="shared" si="7"/>
        <v>1010</v>
      </c>
      <c r="Y26" s="46">
        <f>+'22'!N283</f>
        <v>1010</v>
      </c>
      <c r="Z26" s="47">
        <f t="shared" si="3"/>
        <v>0</v>
      </c>
      <c r="AA26" s="47" t="s">
        <v>1366</v>
      </c>
      <c r="AB26" s="47">
        <f t="shared" si="4"/>
        <v>1130</v>
      </c>
      <c r="AC26" s="58">
        <f t="shared" si="5"/>
        <v>1130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+'23'!N275</f>
        <v>2915</v>
      </c>
      <c r="S27" s="46">
        <f>+'23'!N280</f>
        <v>100</v>
      </c>
      <c r="T27" s="46">
        <f>+'23'!N278</f>
        <v>0</v>
      </c>
      <c r="U27" s="67">
        <f>+'23'!N276</f>
        <v>0</v>
      </c>
      <c r="V27" s="46">
        <f>+'23'!N279</f>
        <v>0</v>
      </c>
      <c r="W27" s="46">
        <f>+'23'!N277</f>
        <v>610</v>
      </c>
      <c r="X27" s="46">
        <f>+R27-S27-T27-U27-V27-W27</f>
        <v>2205</v>
      </c>
      <c r="Y27" s="46">
        <f>+'23'!N282</f>
        <v>2205</v>
      </c>
      <c r="Z27" s="47">
        <f>+Y27-X27</f>
        <v>0</v>
      </c>
      <c r="AA27" s="98" t="s">
        <v>1367</v>
      </c>
      <c r="AB27" s="47">
        <f t="shared" si="4"/>
        <v>2815</v>
      </c>
      <c r="AC27" s="58">
        <f t="shared" si="5"/>
        <v>2815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15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45</v>
      </c>
      <c r="G28" s="43">
        <f t="shared" si="0"/>
        <v>60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41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4100</v>
      </c>
      <c r="N28" s="19"/>
      <c r="O28" s="121">
        <v>30.86</v>
      </c>
      <c r="P28" s="79">
        <f t="shared" si="2"/>
        <v>1265.26</v>
      </c>
      <c r="Q28" s="45">
        <v>24</v>
      </c>
      <c r="R28" s="46">
        <f>+'24'!N275</f>
        <v>4455</v>
      </c>
      <c r="S28" s="46">
        <f>+'24'!N280</f>
        <v>760</v>
      </c>
      <c r="T28" s="46">
        <f>+'24'!N278</f>
        <v>0</v>
      </c>
      <c r="U28" s="67">
        <f>+'24'!N276</f>
        <v>0</v>
      </c>
      <c r="V28" s="46">
        <f>+'24'!N279</f>
        <v>0</v>
      </c>
      <c r="W28" s="46">
        <f>+'24'!N277</f>
        <v>1560</v>
      </c>
      <c r="X28" s="46">
        <f t="shared" si="7"/>
        <v>2135</v>
      </c>
      <c r="Y28" s="46">
        <f>+'24'!N282</f>
        <v>2135</v>
      </c>
      <c r="Z28" s="47">
        <f t="shared" si="3"/>
        <v>0</v>
      </c>
      <c r="AA28" s="98" t="s">
        <v>1368</v>
      </c>
      <c r="AB28" s="47">
        <f t="shared" si="4"/>
        <v>3695</v>
      </c>
      <c r="AC28" s="58">
        <f t="shared" si="5"/>
        <v>3695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20</v>
      </c>
      <c r="G29" s="43">
        <f t="shared" si="0"/>
        <v>20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14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6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600</v>
      </c>
      <c r="N29" s="19"/>
      <c r="O29" s="121">
        <v>27.24</v>
      </c>
      <c r="P29" s="79">
        <f t="shared" si="2"/>
        <v>163.44</v>
      </c>
      <c r="Q29" s="45">
        <v>25</v>
      </c>
      <c r="R29" s="46">
        <f>+'25'!N276</f>
        <v>3785</v>
      </c>
      <c r="S29" s="46">
        <f>+'25'!N281</f>
        <v>1185</v>
      </c>
      <c r="T29" s="46">
        <f>+'25'!N279</f>
        <v>0</v>
      </c>
      <c r="U29" s="67">
        <f>+'25'!N277</f>
        <v>0</v>
      </c>
      <c r="V29" s="46">
        <f>+'25'!N280</f>
        <v>0</v>
      </c>
      <c r="W29" s="46">
        <f>+'25'!N278</f>
        <v>1095</v>
      </c>
      <c r="X29" s="46">
        <f t="shared" si="7"/>
        <v>1505</v>
      </c>
      <c r="Y29" s="46">
        <f>+'25'!N283</f>
        <v>1505</v>
      </c>
      <c r="Z29" s="47">
        <f t="shared" si="3"/>
        <v>0</v>
      </c>
      <c r="AA29" s="47" t="s">
        <v>1369</v>
      </c>
      <c r="AB29" s="47">
        <f t="shared" si="4"/>
        <v>2600</v>
      </c>
      <c r="AC29" s="58">
        <f t="shared" si="5"/>
        <v>2600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+'26'!N276</f>
        <v>2960</v>
      </c>
      <c r="S30" s="46">
        <f>+'26'!N281</f>
        <v>50</v>
      </c>
      <c r="T30" s="46">
        <f>+'26'!N279</f>
        <v>0</v>
      </c>
      <c r="U30" s="67">
        <f>+'26'!N277</f>
        <v>0</v>
      </c>
      <c r="V30" s="46">
        <f>+'26'!N280</f>
        <v>0</v>
      </c>
      <c r="W30" s="46">
        <f>+'26'!N278</f>
        <v>1190</v>
      </c>
      <c r="X30" s="46">
        <f t="shared" si="7"/>
        <v>1720</v>
      </c>
      <c r="Y30" s="46">
        <f>+'26'!N283</f>
        <v>1720</v>
      </c>
      <c r="Z30" s="47">
        <f t="shared" si="3"/>
        <v>0</v>
      </c>
      <c r="AA30" s="47" t="s">
        <v>1363</v>
      </c>
      <c r="AB30" s="47">
        <f t="shared" si="4"/>
        <v>2910</v>
      </c>
      <c r="AC30" s="58">
        <f t="shared" si="5"/>
        <v>2910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84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4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5500</v>
      </c>
      <c r="N31" s="19"/>
      <c r="O31" s="121">
        <v>34.64</v>
      </c>
      <c r="P31" s="79">
        <f t="shared" si="2"/>
        <v>1905.2</v>
      </c>
      <c r="Q31" s="45">
        <v>27</v>
      </c>
      <c r="R31" s="46">
        <f>+'27'!N276</f>
        <v>3010</v>
      </c>
      <c r="S31" s="46">
        <f>+'27'!N281</f>
        <v>100</v>
      </c>
      <c r="T31" s="46">
        <f>+'27'!N279</f>
        <v>0</v>
      </c>
      <c r="U31" s="67">
        <f>+'27'!N277</f>
        <v>0</v>
      </c>
      <c r="V31" s="46">
        <f>+'27'!N280</f>
        <v>0</v>
      </c>
      <c r="W31" s="46">
        <f>+'27'!N278</f>
        <v>1190</v>
      </c>
      <c r="X31" s="46">
        <f t="shared" si="7"/>
        <v>1720</v>
      </c>
      <c r="Y31" s="46">
        <f>+'27'!N283</f>
        <v>1720</v>
      </c>
      <c r="Z31" s="47">
        <f t="shared" si="3"/>
        <v>0</v>
      </c>
      <c r="AA31" s="47" t="s">
        <v>1364</v>
      </c>
      <c r="AB31" s="47">
        <f t="shared" si="4"/>
        <v>2910</v>
      </c>
      <c r="AC31" s="58">
        <f t="shared" si="5"/>
        <v>2910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14</v>
      </c>
      <c r="G32" s="43">
        <f t="shared" si="0"/>
        <v>16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6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1240</v>
      </c>
      <c r="N32" s="19"/>
      <c r="O32" s="90">
        <v>46.37</v>
      </c>
      <c r="P32" s="79">
        <f t="shared" si="2"/>
        <v>463.7</v>
      </c>
      <c r="Q32" s="45">
        <v>28</v>
      </c>
      <c r="R32" s="46">
        <f>+'28'!N275</f>
        <v>1215</v>
      </c>
      <c r="S32" s="46">
        <f>+'28'!N280</f>
        <v>220</v>
      </c>
      <c r="T32" s="46">
        <f>+'28'!N278</f>
        <v>0</v>
      </c>
      <c r="U32" s="67">
        <f>+'28'!N276</f>
        <v>0</v>
      </c>
      <c r="V32" s="46">
        <f>+'28'!N279</f>
        <v>0</v>
      </c>
      <c r="W32" s="46">
        <f>+'28'!N277</f>
        <v>140</v>
      </c>
      <c r="X32" s="46">
        <f t="shared" si="7"/>
        <v>855</v>
      </c>
      <c r="Y32" s="46">
        <f>+'28'!N282</f>
        <v>855</v>
      </c>
      <c r="Z32" s="47">
        <f t="shared" si="3"/>
        <v>0</v>
      </c>
      <c r="AA32" s="47" t="s">
        <v>1365</v>
      </c>
      <c r="AB32" s="47">
        <f t="shared" si="4"/>
        <v>995</v>
      </c>
      <c r="AC32" s="58">
        <f t="shared" si="5"/>
        <v>995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+'29'!N275</f>
        <v>2665</v>
      </c>
      <c r="S33" s="46">
        <f>+'29'!N280</f>
        <v>645</v>
      </c>
      <c r="T33" s="46">
        <f>+'28'!N278</f>
        <v>0</v>
      </c>
      <c r="U33" s="67">
        <f>+'29'!N276</f>
        <v>0</v>
      </c>
      <c r="V33" s="46">
        <f>+'29'!N279</f>
        <v>0</v>
      </c>
      <c r="W33" s="46">
        <f>+'29'!N277</f>
        <v>985</v>
      </c>
      <c r="X33" s="46">
        <f t="shared" ref="X33" si="8">+R33-S33-T33-U33-V33-W33</f>
        <v>1035</v>
      </c>
      <c r="Y33" s="46">
        <f>+'29'!N282</f>
        <v>1035</v>
      </c>
      <c r="Z33" s="47">
        <f t="shared" ref="Z33" si="9">+Y33-X33</f>
        <v>0</v>
      </c>
      <c r="AA33" s="47" t="s">
        <v>1366</v>
      </c>
      <c r="AB33" s="47">
        <f t="shared" si="4"/>
        <v>2020</v>
      </c>
      <c r="AC33" s="58">
        <f t="shared" si="5"/>
        <v>2020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+'30'!N275</f>
        <v>2429</v>
      </c>
      <c r="S34" s="46">
        <f>+'30'!N280</f>
        <v>120</v>
      </c>
      <c r="T34" s="46">
        <f>+'30'!N278</f>
        <v>0</v>
      </c>
      <c r="U34" s="67">
        <f>+'30'!N276</f>
        <v>0</v>
      </c>
      <c r="V34" s="46">
        <f>+'30'!N279</f>
        <v>19</v>
      </c>
      <c r="W34" s="46">
        <f>+'30'!N277</f>
        <v>825</v>
      </c>
      <c r="X34" s="46">
        <f t="shared" si="7"/>
        <v>1465</v>
      </c>
      <c r="Y34" s="46">
        <f>+'30'!N282</f>
        <v>1465</v>
      </c>
      <c r="Z34" s="47">
        <f t="shared" si="3"/>
        <v>0</v>
      </c>
      <c r="AA34" s="98" t="s">
        <v>1367</v>
      </c>
      <c r="AB34" s="47">
        <f t="shared" si="4"/>
        <v>2290</v>
      </c>
      <c r="AC34" s="58">
        <f t="shared" si="5"/>
        <v>2290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6</v>
      </c>
      <c r="G35" s="43">
        <f t="shared" si="0"/>
        <v>10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4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6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780</v>
      </c>
      <c r="N35" s="19"/>
      <c r="O35" s="90">
        <v>40.799999999999997</v>
      </c>
      <c r="P35" s="79">
        <f t="shared" si="2"/>
        <v>244.79999999999998</v>
      </c>
      <c r="Q35" s="45">
        <v>31</v>
      </c>
      <c r="R35" s="46">
        <f>+'31.'!N275</f>
        <v>3070</v>
      </c>
      <c r="S35" s="46">
        <f>+'31.'!N280</f>
        <v>600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+'31.'!N277</f>
        <v>1265</v>
      </c>
      <c r="X35" s="46">
        <f>+R35-S35-T35-U35-V35-W35</f>
        <v>1205</v>
      </c>
      <c r="Y35" s="46">
        <f>+'31.'!N282</f>
        <v>1205</v>
      </c>
      <c r="Z35" s="47">
        <f t="shared" si="3"/>
        <v>0</v>
      </c>
      <c r="AA35" s="98" t="s">
        <v>1368</v>
      </c>
      <c r="AB35" s="47">
        <f t="shared" si="4"/>
        <v>2470</v>
      </c>
      <c r="AC35" s="58">
        <f t="shared" si="5"/>
        <v>2470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93364</v>
      </c>
      <c r="S36" s="48">
        <f t="shared" si="10"/>
        <v>17390</v>
      </c>
      <c r="T36" s="48">
        <f t="shared" si="10"/>
        <v>0</v>
      </c>
      <c r="U36" s="48">
        <f t="shared" si="10"/>
        <v>0</v>
      </c>
      <c r="V36" s="48">
        <f t="shared" si="10"/>
        <v>19</v>
      </c>
      <c r="W36" s="48">
        <f t="shared" si="10"/>
        <v>30064</v>
      </c>
      <c r="X36" s="48">
        <f t="shared" si="10"/>
        <v>45891</v>
      </c>
      <c r="Y36" s="48">
        <f t="shared" si="10"/>
        <v>45891</v>
      </c>
      <c r="Z36" s="48">
        <f t="shared" si="10"/>
        <v>0</v>
      </c>
      <c r="AA36" s="48">
        <f t="shared" si="10"/>
        <v>0</v>
      </c>
      <c r="AB36" s="48">
        <f>SUM(AB5:AB35)</f>
        <v>75955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40</v>
      </c>
      <c r="G39" s="43">
        <f t="shared" si="0"/>
        <v>47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10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1800</v>
      </c>
      <c r="N39" s="19"/>
      <c r="O39" s="90">
        <v>27.84</v>
      </c>
      <c r="P39" s="79">
        <f t="shared" si="2"/>
        <v>1030.08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40</v>
      </c>
      <c r="G40" s="43">
        <f t="shared" si="0"/>
        <v>51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11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40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2000</v>
      </c>
      <c r="N40" s="19"/>
      <c r="O40" s="90">
        <v>27.12</v>
      </c>
      <c r="P40" s="79">
        <f t="shared" si="2"/>
        <v>1084.8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30</v>
      </c>
      <c r="G41" s="43">
        <f t="shared" si="0"/>
        <v>30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9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21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1050</v>
      </c>
      <c r="N41" s="19"/>
      <c r="O41" s="90">
        <v>15.42</v>
      </c>
      <c r="P41" s="79">
        <f t="shared" si="2"/>
        <v>323.82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50</v>
      </c>
      <c r="G42" s="43">
        <f t="shared" si="0"/>
        <v>50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1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49</v>
      </c>
      <c r="L42" s="15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1225</v>
      </c>
      <c r="N42" s="17" t="s">
        <v>1428</v>
      </c>
      <c r="O42" s="90">
        <v>15.55</v>
      </c>
      <c r="P42" s="79">
        <f t="shared" si="2"/>
        <v>761.95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50</v>
      </c>
      <c r="G43" s="43">
        <f t="shared" si="0"/>
        <v>50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2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48</v>
      </c>
      <c r="L43" s="15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1200</v>
      </c>
      <c r="N43" s="17" t="s">
        <v>1428</v>
      </c>
      <c r="O43" s="90">
        <v>15.31</v>
      </c>
      <c r="P43" s="79">
        <f t="shared" si="2"/>
        <v>734.88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50</v>
      </c>
      <c r="G44" s="43">
        <f t="shared" si="0"/>
        <v>50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50</v>
      </c>
      <c r="L44" s="15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1250</v>
      </c>
      <c r="N44" s="17" t="s">
        <v>1428</v>
      </c>
      <c r="O44" s="90">
        <v>15.31</v>
      </c>
      <c r="P44" s="79">
        <f t="shared" si="2"/>
        <v>765.5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15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600</v>
      </c>
      <c r="N46" s="19"/>
      <c r="O46" s="121">
        <v>17.78</v>
      </c>
      <c r="P46" s="79">
        <f t="shared" si="2"/>
        <v>213.36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15</v>
      </c>
      <c r="G47" s="43">
        <f t="shared" si="0"/>
        <v>16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12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600</v>
      </c>
      <c r="N47" s="19"/>
      <c r="O47" s="121">
        <v>17.989999999999998</v>
      </c>
      <c r="P47" s="79">
        <f t="shared" si="2"/>
        <v>215.88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15</v>
      </c>
      <c r="G48" s="43">
        <f t="shared" si="0"/>
        <v>17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600</v>
      </c>
      <c r="N48" s="19"/>
      <c r="O48" s="121">
        <v>18.32</v>
      </c>
      <c r="P48" s="79">
        <f t="shared" si="2"/>
        <v>219.84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0"/>
        <v>16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500</v>
      </c>
      <c r="N49" s="19"/>
      <c r="O49" s="121">
        <v>20.059999999999999</v>
      </c>
      <c r="P49" s="79">
        <f t="shared" si="2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1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16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350</v>
      </c>
      <c r="N50" s="19"/>
      <c r="O50" s="121">
        <v>20.32</v>
      </c>
      <c r="P50" s="79">
        <f t="shared" si="2"/>
        <v>142.24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15</v>
      </c>
      <c r="G53" s="43">
        <f t="shared" si="0"/>
        <v>17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11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550</v>
      </c>
      <c r="N53" s="19"/>
      <c r="O53" s="121">
        <v>16.37</v>
      </c>
      <c r="P53" s="79">
        <f t="shared" si="2"/>
        <v>180.07000000000002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121">
        <v>25.99</v>
      </c>
      <c r="P55" s="79">
        <f t="shared" si="2"/>
        <v>77.97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6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8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6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21">
        <v>28.31</v>
      </c>
      <c r="P56" s="79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6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3">
        <f t="shared" si="0"/>
        <v>8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121">
        <v>31.29</v>
      </c>
      <c r="P57" s="79">
        <f t="shared" si="2"/>
        <v>125.16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2</v>
      </c>
      <c r="G58" s="43">
        <f t="shared" si="0"/>
        <v>7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7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1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5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21">
        <v>29.83</v>
      </c>
      <c r="P59" s="79">
        <f t="shared" si="2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2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5</v>
      </c>
      <c r="G62" s="43">
        <f t="shared" si="0"/>
        <v>7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121">
        <v>26.69</v>
      </c>
      <c r="P62" s="79">
        <f t="shared" si="2"/>
        <v>160.14000000000001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13</v>
      </c>
      <c r="G64" s="43">
        <f t="shared" si="0"/>
        <v>13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4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450</v>
      </c>
      <c r="N64" s="19"/>
      <c r="O64" s="90">
        <v>23.69</v>
      </c>
      <c r="P64" s="79">
        <f t="shared" si="2"/>
        <v>213.21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13</v>
      </c>
      <c r="G65" s="43">
        <f t="shared" si="0"/>
        <v>13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12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600</v>
      </c>
      <c r="N65" s="19"/>
      <c r="O65" s="90">
        <v>22.49</v>
      </c>
      <c r="P65" s="79">
        <f t="shared" si="2"/>
        <v>269.88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13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2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550</v>
      </c>
      <c r="N66" s="19"/>
      <c r="O66" s="90">
        <v>23.12</v>
      </c>
      <c r="P66" s="79">
        <f t="shared" si="2"/>
        <v>254.32000000000002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5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45</v>
      </c>
      <c r="G74" s="43">
        <f t="shared" si="0"/>
        <v>50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45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2250</v>
      </c>
      <c r="N74" s="19"/>
      <c r="O74" s="90">
        <v>17.09</v>
      </c>
      <c r="P74" s="79">
        <f t="shared" si="12"/>
        <v>769.05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45</v>
      </c>
      <c r="G77" s="43">
        <f t="shared" si="0"/>
        <v>51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3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7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2050</v>
      </c>
      <c r="N77" s="19"/>
      <c r="O77" s="90">
        <v>25.15</v>
      </c>
      <c r="P77" s="79">
        <f t="shared" si="12"/>
        <v>1031.1499999999999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6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24</v>
      </c>
      <c r="G80" s="43">
        <f t="shared" si="0"/>
        <v>30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11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19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1045</v>
      </c>
      <c r="N80" s="19"/>
      <c r="O80" s="90">
        <v>14.35</v>
      </c>
      <c r="P80" s="79">
        <f t="shared" si="12"/>
        <v>272.64999999999998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7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24</v>
      </c>
      <c r="G81" s="43">
        <f t="shared" si="0"/>
        <v>31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6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25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1375</v>
      </c>
      <c r="N81" s="19"/>
      <c r="O81" s="90">
        <v>11.58</v>
      </c>
      <c r="P81" s="79">
        <f t="shared" si="12"/>
        <v>289.5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90</v>
      </c>
      <c r="G110" s="43">
        <f t="shared" si="13"/>
        <v>90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16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74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8880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33</v>
      </c>
      <c r="G111" s="43">
        <f t="shared" si="13"/>
        <v>33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28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7000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3"/>
        <v>10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500</v>
      </c>
      <c r="N112" s="19"/>
      <c r="O112" s="121">
        <v>34.25</v>
      </c>
      <c r="P112" s="79">
        <f t="shared" si="12"/>
        <v>171.25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1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23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13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780</v>
      </c>
      <c r="N115" s="19"/>
      <c r="O115" s="90">
        <v>23.61</v>
      </c>
      <c r="P115" s="79">
        <f t="shared" si="12"/>
        <v>306.93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8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3"/>
        <v>8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7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100</v>
      </c>
      <c r="N116" s="19"/>
      <c r="O116" s="90">
        <v>13.03</v>
      </c>
      <c r="P116" s="79">
        <f t="shared" si="12"/>
        <v>13.03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20</v>
      </c>
      <c r="G127" s="43">
        <f t="shared" si="13"/>
        <v>20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1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19</v>
      </c>
      <c r="L127" s="20">
        <v>25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475</v>
      </c>
      <c r="N127" s="17" t="s">
        <v>1428</v>
      </c>
      <c r="O127" s="90">
        <v>13.67</v>
      </c>
      <c r="P127" s="79">
        <f t="shared" si="12"/>
        <v>259.73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41</v>
      </c>
      <c r="G128" s="43">
        <f t="shared" si="13"/>
        <v>41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41</v>
      </c>
      <c r="L128" s="20">
        <v>25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1025</v>
      </c>
      <c r="N128" s="17" t="s">
        <v>1428</v>
      </c>
      <c r="O128" s="90">
        <v>11.48</v>
      </c>
      <c r="P128" s="79">
        <f t="shared" si="12"/>
        <v>470.68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40</v>
      </c>
      <c r="G131" s="43">
        <f t="shared" si="13"/>
        <v>41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1850</v>
      </c>
      <c r="N131" s="19"/>
      <c r="O131" s="90">
        <v>9.91</v>
      </c>
      <c r="P131" s="79">
        <f t="shared" si="12"/>
        <v>376.58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</v>
      </c>
      <c r="G132" s="43">
        <f t="shared" si="13"/>
        <v>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300</v>
      </c>
      <c r="N132" s="19"/>
      <c r="O132" s="90">
        <v>16.690000000000001</v>
      </c>
      <c r="P132" s="79">
        <f t="shared" si="12"/>
        <v>83.45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12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89</v>
      </c>
      <c r="G133" s="43">
        <f t="shared" si="13"/>
        <v>101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9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91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4550</v>
      </c>
      <c r="N133" s="19"/>
      <c r="O133" s="90">
        <v>24.21</v>
      </c>
      <c r="P133" s="79">
        <f t="shared" si="12"/>
        <v>2203.11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8"/>
        <v>10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200</v>
      </c>
      <c r="N175" s="19"/>
      <c r="O175" s="121">
        <v>23.02</v>
      </c>
      <c r="P175" s="79">
        <f t="shared" si="19"/>
        <v>92.08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7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165</v>
      </c>
      <c r="N178" s="19"/>
      <c r="O178" s="90">
        <v>38</v>
      </c>
      <c r="P178" s="79">
        <f t="shared" si="19"/>
        <v>114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7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240</v>
      </c>
      <c r="N185" s="19"/>
      <c r="O185" s="90">
        <v>63</v>
      </c>
      <c r="P185" s="79">
        <f t="shared" si="19"/>
        <v>189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10</v>
      </c>
      <c r="G193" s="43">
        <f t="shared" si="18"/>
        <v>14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10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240</v>
      </c>
      <c r="N193" s="19"/>
      <c r="O193" s="90">
        <v>38</v>
      </c>
      <c r="P193" s="79">
        <f t="shared" si="19"/>
        <v>152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20</v>
      </c>
      <c r="G194" s="43">
        <f t="shared" si="18"/>
        <v>22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5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2040</v>
      </c>
      <c r="N194" s="19"/>
      <c r="O194" s="90">
        <v>73</v>
      </c>
      <c r="P194" s="79">
        <f t="shared" si="19"/>
        <v>1241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12</v>
      </c>
      <c r="G195" s="43">
        <f t="shared" si="18"/>
        <v>12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8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4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240</v>
      </c>
      <c r="N195" s="19"/>
      <c r="O195" s="90">
        <v>38</v>
      </c>
      <c r="P195" s="79">
        <f t="shared" si="19"/>
        <v>152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8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9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</v>
      </c>
      <c r="G198" s="43">
        <f t="shared" si="18"/>
        <v>14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2100</v>
      </c>
      <c r="N198" s="19"/>
      <c r="O198" s="90">
        <v>64.38</v>
      </c>
      <c r="P198" s="79">
        <f t="shared" si="19"/>
        <v>901.31999999999994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15</v>
      </c>
      <c r="G205" s="43">
        <f t="shared" si="18"/>
        <v>15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220</v>
      </c>
      <c r="N205" s="19"/>
      <c r="O205" s="90">
        <v>40</v>
      </c>
      <c r="P205" s="79">
        <f t="shared" si="19"/>
        <v>160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3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36</v>
      </c>
      <c r="G209" s="43">
        <f t="shared" si="18"/>
        <v>39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10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29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3480</v>
      </c>
      <c r="N209" s="19"/>
      <c r="O209" s="90">
        <v>83</v>
      </c>
      <c r="P209" s="79">
        <f t="shared" si="19"/>
        <v>2407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70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65</v>
      </c>
      <c r="G216" s="43">
        <f t="shared" si="25"/>
        <v>65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42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23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30</v>
      </c>
      <c r="N216" s="19"/>
      <c r="O216" s="90">
        <v>9</v>
      </c>
      <c r="P216" s="79">
        <f t="shared" si="19"/>
        <v>207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66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66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65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1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10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300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300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280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20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72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20</v>
      </c>
      <c r="G226" s="43">
        <f t="shared" si="25"/>
        <v>20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20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700</v>
      </c>
      <c r="N226" s="19"/>
      <c r="O226" s="90">
        <v>23.7</v>
      </c>
      <c r="P226" s="79">
        <f t="shared" si="26"/>
        <v>474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2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71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8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3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20</v>
      </c>
      <c r="G248" s="43">
        <f t="shared" si="25"/>
        <v>23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12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11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550</v>
      </c>
      <c r="N248" s="19"/>
      <c r="O248" s="90"/>
      <c r="P248" s="79">
        <f t="shared" si="2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4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20</v>
      </c>
      <c r="G249" s="43">
        <f t="shared" si="25"/>
        <v>24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6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18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900</v>
      </c>
      <c r="N249" s="19"/>
      <c r="O249" s="90"/>
      <c r="P249" s="79">
        <f t="shared" si="2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/>
      <c r="B251" s="10">
        <v>1100044</v>
      </c>
      <c r="C251" s="19" t="s">
        <v>1427</v>
      </c>
      <c r="D251" s="10" t="s">
        <v>434</v>
      </c>
      <c r="E251" s="46">
        <f>+ยกมา!J251</f>
        <v>6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16</v>
      </c>
      <c r="G251" s="43">
        <f t="shared" si="25"/>
        <v>22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17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5</v>
      </c>
      <c r="L251" s="20">
        <v>35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175</v>
      </c>
      <c r="N251" s="19"/>
      <c r="O251" s="90"/>
      <c r="P251" s="79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20049130</v>
      </c>
      <c r="C252" s="19" t="s">
        <v>715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3</v>
      </c>
      <c r="G252" s="43">
        <f t="shared" si="25"/>
        <v>3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1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2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70</v>
      </c>
      <c r="N252" s="19"/>
      <c r="O252" s="90"/>
      <c r="P252" s="79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>
        <v>20051101</v>
      </c>
      <c r="C253" s="19" t="s">
        <v>1440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3</v>
      </c>
      <c r="G253" s="43">
        <f t="shared" si="25"/>
        <v>3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3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35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si="28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>
        <v>20059796</v>
      </c>
      <c r="C254" s="19" t="s">
        <v>1441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3</v>
      </c>
      <c r="G254" s="43">
        <f t="shared" si="25"/>
        <v>3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1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2</v>
      </c>
      <c r="L254" s="20">
        <v>22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44</v>
      </c>
      <c r="N254" s="19"/>
      <c r="O254" s="90"/>
      <c r="P254" s="79">
        <f t="shared" si="2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20060974</v>
      </c>
      <c r="C255" s="19" t="s">
        <v>1442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3</v>
      </c>
      <c r="G255" s="43">
        <f t="shared" si="25"/>
        <v>3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1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2</v>
      </c>
      <c r="L255" s="20">
        <v>35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70</v>
      </c>
      <c r="N255" s="19"/>
      <c r="O255" s="90"/>
      <c r="P255" s="79">
        <f t="shared" si="2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si="28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x14ac:dyDescent="0.55000000000000004">
      <c r="A258" s="10"/>
      <c r="B258" s="10"/>
      <c r="C258" s="19"/>
      <c r="D258" s="10"/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3">
        <f t="shared" si="25"/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8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x14ac:dyDescent="0.55000000000000004">
      <c r="A259" s="10"/>
      <c r="B259" s="10"/>
      <c r="C259" s="19"/>
      <c r="D259" s="10"/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3">
        <f t="shared" si="25"/>
        <v>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8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x14ac:dyDescent="0.55000000000000004">
      <c r="A260" s="10"/>
      <c r="B260" s="10"/>
      <c r="C260" s="19"/>
      <c r="D260" s="10"/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5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8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x14ac:dyDescent="0.55000000000000004">
      <c r="A261" s="10"/>
      <c r="B261" s="10"/>
      <c r="C261" s="19"/>
      <c r="D261" s="10"/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5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8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x14ac:dyDescent="0.55000000000000004">
      <c r="A262" s="10"/>
      <c r="B262" s="10"/>
      <c r="C262" s="19"/>
      <c r="D262" s="10"/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5"/>
        <v>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70" si="29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si="28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x14ac:dyDescent="0.55000000000000004">
      <c r="A263" s="10"/>
      <c r="B263" s="10"/>
      <c r="C263" s="19"/>
      <c r="D263" s="10"/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si="25"/>
        <v>0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29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/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90"/>
      <c r="P263" s="79">
        <f t="shared" si="28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x14ac:dyDescent="0.55000000000000004">
      <c r="A264" s="10"/>
      <c r="B264" s="10"/>
      <c r="C264" s="19"/>
      <c r="D264" s="10"/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5"/>
        <v>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si="29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/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9"/>
      <c r="O264" s="90"/>
      <c r="P264" s="79">
        <f t="shared" si="28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24" customHeight="1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29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90"/>
      <c r="P265" s="79">
        <f t="shared" si="28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29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>
        <f t="shared" si="28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x14ac:dyDescent="0.55000000000000004">
      <c r="A267" s="10"/>
      <c r="B267" s="10"/>
      <c r="C267" s="19"/>
      <c r="D267" s="10"/>
      <c r="E267" s="46">
        <f>+ยกมา!J267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si="25"/>
        <v>0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29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9"/>
      <c r="O267" s="90"/>
      <c r="P267" s="79">
        <f t="shared" si="28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x14ac:dyDescent="0.55000000000000004">
      <c r="A268" s="10"/>
      <c r="B268" s="10"/>
      <c r="C268" s="19"/>
      <c r="D268" s="10"/>
      <c r="E268" s="46">
        <f>+ยกมา!J268</f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3">
        <f t="shared" si="25"/>
        <v>0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43">
        <f t="shared" si="29"/>
        <v>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20"/>
      <c r="M268" s="44">
        <f>+'1'!M268+'2'!M268+'3'!M268+'4'!M268+'5'!M268+'6'!M268+'7'!M268+'8'!M268+'9'!M268+'10'!M268+'11'!M268+'12'!M268+'13'!M268+'14'!M268+'15'!M268+'16'!M268+'17'!M268+'18'!M268+'19'!M268+'20'!M268+'21'!M268+'22'!M268+'23'!M268+'24'!M268+'25'!M268+'26'!M268+'27'!M268+'28'!M268+'29'!M268+'30'!M268+'31.'!M268</f>
        <v>0</v>
      </c>
      <c r="N268" s="19"/>
      <c r="O268" s="90"/>
      <c r="P268" s="79">
        <f t="shared" si="28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x14ac:dyDescent="0.55000000000000004">
      <c r="A269" s="10"/>
      <c r="B269" s="10"/>
      <c r="C269" s="19"/>
      <c r="D269" s="10"/>
      <c r="E269" s="46">
        <f>+ยกมา!J269</f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3">
        <f t="shared" si="25"/>
        <v>0</v>
      </c>
      <c r="H269" s="78">
        <f>+'1'!H269+'2'!H269+'3'!H269+'4'!H269+'5'!H269+'6'!H269+'7'!H269+'8'!H269+'9'!H269+'10'!H269+'11'!H269+'12'!H269+'13'!H269+'14'!H269+'15'!H269+'16'!H269+'17'!H269+'18'!H269+'19'!H269+'20'!H269+'21'!H269+'22'!H269+'23'!H269+'24'!H269+'25'!H269+'26'!H269+'27'!H269+'28'!H269+'29'!H269+'30'!H269+'31.'!H269</f>
        <v>0</v>
      </c>
      <c r="I269" s="76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43">
        <f t="shared" si="29"/>
        <v>0</v>
      </c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20"/>
      <c r="M269" s="44">
        <f>+'1'!M269+'2'!M269+'3'!M269+'4'!M269+'5'!M269+'6'!M269+'7'!M269+'8'!M269+'9'!M269+'10'!M269+'11'!M269+'12'!M269+'13'!M269+'14'!M269+'15'!M269+'16'!M269+'17'!M269+'18'!M269+'19'!M269+'20'!M269+'21'!M269+'22'!M269+'23'!M269+'24'!M269+'25'!M269+'26'!M269+'27'!M269+'28'!M269+'29'!M269+'30'!M269+'31.'!M269</f>
        <v>0</v>
      </c>
      <c r="N269" s="19"/>
      <c r="O269" s="90"/>
      <c r="P269" s="79">
        <f t="shared" si="28"/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x14ac:dyDescent="0.55000000000000004">
      <c r="A270" s="10"/>
      <c r="B270" s="10"/>
      <c r="C270" s="19"/>
      <c r="D270" s="10"/>
      <c r="E270" s="46">
        <f>+ยกมา!J270</f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3">
        <f t="shared" si="25"/>
        <v>0</v>
      </c>
      <c r="H270" s="78">
        <f>+'1'!H270+'2'!H270+'3'!H270+'4'!H270+'5'!H270+'6'!H270+'7'!H270+'8'!H270+'9'!H270+'10'!H270+'11'!H270+'12'!H270+'13'!H270+'14'!H270+'15'!H270+'16'!H270+'17'!H270+'18'!H270+'19'!H270+'20'!H270+'21'!H270+'22'!H270+'23'!H270+'24'!H270+'25'!H270+'26'!H270+'27'!H270+'28'!H270+'29'!H270+'30'!H270+'31.'!H270</f>
        <v>0</v>
      </c>
      <c r="I270" s="76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43">
        <f t="shared" si="29"/>
        <v>0</v>
      </c>
      <c r="K270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0" s="20"/>
      <c r="M270" s="44">
        <f>+'1'!M270+'2'!M270+'3'!M270+'4'!M270+'5'!M270+'6'!M270+'7'!M270+'8'!M270+'9'!M270+'10'!M270+'11'!M270+'12'!M270+'13'!M270+'14'!M270+'15'!M270+'16'!M270+'17'!M270+'18'!M270+'19'!M270+'20'!M270+'21'!M270+'22'!M270+'23'!M270+'24'!M270+'25'!M270+'26'!M270+'27'!M270+'28'!M270+'29'!M270+'30'!M270+'31.'!M270</f>
        <v>0</v>
      </c>
      <c r="N270" s="19"/>
      <c r="O270" s="90"/>
      <c r="P270" s="79">
        <f t="shared" si="28"/>
        <v>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x14ac:dyDescent="0.55000000000000004">
      <c r="A271" s="10"/>
      <c r="B271" s="10"/>
      <c r="C271" s="19"/>
      <c r="D271" s="10"/>
      <c r="E271" s="46">
        <f>+ยกมา!J245</f>
        <v>0</v>
      </c>
      <c r="F271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71" s="43">
        <f t="shared" ref="G271" si="30">+E271+F271</f>
        <v>0</v>
      </c>
      <c r="H271" s="78">
        <f>+'1'!H271+'2'!H271+'3'!H271+'4'!H271+'5'!H271+'6'!H271+'7'!H271+'8'!H271+'9'!H271+'10'!H271+'11'!H271+'12'!H271+'13'!H271+'14'!H271+'15'!H271+'16'!H271+'17'!H271+'18'!H271+'19'!H271+'20'!H271+'21'!H271+'22'!H271+'23'!H271+'24'!H271+'25'!H271+'26'!H271+'27'!H271+'28'!H271+'29'!H271+'30'!H271+'31.'!H271</f>
        <v>0</v>
      </c>
      <c r="I271" s="76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43">
        <f t="shared" ref="J271" si="31">E271+F271-H271-K271-I271</f>
        <v>0</v>
      </c>
      <c r="K271" s="44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1" s="20"/>
      <c r="M271" s="44">
        <f>+'1'!M271+'2'!M271+'3'!M271+'4'!M271+'5'!M271+'6'!M271+'7'!M271+'8'!M271+'9'!M271+'10'!M271+'11'!M271+'12'!M271+'13'!M271+'14'!M271+'15'!M271+'16'!M271+'17'!M271+'18'!M271+'19'!M271+'20'!M271+'21'!M271+'22'!M271+'23'!M271+'24'!M271+'25'!M271+'26'!M271+'27'!M271+'28'!M271+'29'!M271+'30'!M271+'31.'!M271</f>
        <v>0</v>
      </c>
      <c r="N271" s="19"/>
      <c r="O271" s="90"/>
      <c r="P271" s="79">
        <f t="shared" si="28"/>
        <v>0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24" customHeight="1" x14ac:dyDescent="0.55000000000000004">
      <c r="A272" s="10"/>
      <c r="B272" s="10"/>
      <c r="C272" s="19"/>
      <c r="D272" s="10"/>
      <c r="E272" s="46">
        <f>+ยกมา!J246</f>
        <v>0</v>
      </c>
      <c r="F272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72" s="43">
        <f t="shared" ref="G272" si="32">+E272+F272</f>
        <v>0</v>
      </c>
      <c r="H272" s="78">
        <f>+'1'!H272+'2'!H272+'3'!H272+'4'!H272+'5'!H272+'6'!H272+'7'!H272+'8'!H272+'9'!H272+'10'!H272+'11'!H272+'12'!H272+'13'!H272+'14'!H272+'15'!H272+'16'!H272+'17'!H272+'18'!H272+'19'!H272+'20'!H272+'21'!H272+'22'!H272+'23'!H272+'24'!H272+'25'!H272+'26'!H272+'27'!H272+'28'!H272+'29'!H272+'30'!H272+'31.'!H272</f>
        <v>0</v>
      </c>
      <c r="I272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72" s="43">
        <f t="shared" ref="J272" si="33">E272+F272-H272-K272-I272</f>
        <v>0</v>
      </c>
      <c r="K272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72" s="20"/>
      <c r="M272" s="44">
        <f>+'1'!M272+'2'!M272+'3'!M272+'4'!M272+'5'!M272+'6'!M272+'7'!M272+'8'!M272+'9'!M272+'10'!M272+'11'!M272+'12'!M272+'13'!M272+'14'!M272+'15'!M272+'16'!M272+'17'!M272+'18'!M272+'19'!M272+'20'!M272+'21'!M272+'22'!M272+'23'!M272+'24'!M272+'25'!M272+'26'!M272+'27'!M272+'28'!M272+'29'!M272+'30'!M272+'31.'!M272</f>
        <v>0</v>
      </c>
      <c r="N272" s="19"/>
      <c r="O272" s="90"/>
      <c r="P272" s="79">
        <f t="shared" si="26"/>
        <v>0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9" s="49" customFormat="1" ht="25.5" customHeight="1" x14ac:dyDescent="0.55000000000000004">
      <c r="A273" s="133" t="s">
        <v>223</v>
      </c>
      <c r="B273" s="134"/>
      <c r="C273" s="134"/>
      <c r="D273" s="135"/>
      <c r="E273" s="142" t="s">
        <v>239</v>
      </c>
      <c r="F273" s="143"/>
      <c r="G273" s="136" t="s">
        <v>224</v>
      </c>
      <c r="H273" s="137"/>
      <c r="I273" s="138"/>
      <c r="J273" s="144" t="s">
        <v>225</v>
      </c>
      <c r="K273" s="144"/>
      <c r="L273" s="144"/>
      <c r="M273" s="51">
        <f>SUM(M5:M272)</f>
        <v>93364</v>
      </c>
      <c r="N273" s="52" t="s">
        <v>219</v>
      </c>
      <c r="O273" s="2"/>
      <c r="P273" s="2"/>
      <c r="Q273" s="50"/>
      <c r="R273" s="58"/>
      <c r="S273" s="5"/>
      <c r="T273" s="5"/>
      <c r="U273" s="5"/>
      <c r="V273" s="5"/>
      <c r="W273" s="5"/>
      <c r="X273" s="5"/>
      <c r="Y273" s="5"/>
      <c r="Z273" s="2"/>
      <c r="AA273" s="2"/>
      <c r="AB273" s="2"/>
      <c r="AC273" s="50"/>
    </row>
    <row r="274" spans="1:29" s="50" customFormat="1" ht="24.75" customHeight="1" x14ac:dyDescent="0.55000000000000004">
      <c r="A274" s="145" t="s">
        <v>226</v>
      </c>
      <c r="B274" s="146"/>
      <c r="C274" s="151">
        <f>+M276</f>
        <v>93364</v>
      </c>
      <c r="D274" s="152"/>
      <c r="E274" s="53" t="s">
        <v>227</v>
      </c>
      <c r="F274" s="54">
        <f>+M273</f>
        <v>93364</v>
      </c>
      <c r="G274" s="55" t="s">
        <v>217</v>
      </c>
      <c r="H274" s="160">
        <f>SUM(U36)</f>
        <v>0</v>
      </c>
      <c r="I274" s="161"/>
      <c r="J274" s="156"/>
      <c r="K274" s="156"/>
      <c r="L274" s="156"/>
      <c r="M274" s="57"/>
      <c r="N274" s="57">
        <f>+W36</f>
        <v>30064</v>
      </c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</row>
    <row r="275" spans="1:29" s="50" customFormat="1" ht="24.75" customHeight="1" x14ac:dyDescent="0.55000000000000004">
      <c r="A275" s="145"/>
      <c r="B275" s="146"/>
      <c r="C275" s="151"/>
      <c r="D275" s="152"/>
      <c r="E275" s="53" t="s">
        <v>228</v>
      </c>
      <c r="F275" s="54">
        <f>N276</f>
        <v>17390</v>
      </c>
      <c r="G275" s="55"/>
      <c r="H275" s="160">
        <v>0</v>
      </c>
      <c r="I275" s="161"/>
      <c r="J275" s="156" t="s">
        <v>229</v>
      </c>
      <c r="K275" s="156"/>
      <c r="L275" s="156"/>
      <c r="M275" s="57">
        <f>-T36</f>
        <v>0</v>
      </c>
      <c r="N275" s="57" t="s">
        <v>228</v>
      </c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</row>
    <row r="276" spans="1:29" s="50" customFormat="1" ht="24.75" customHeight="1" x14ac:dyDescent="0.55000000000000004">
      <c r="A276" s="147" t="s">
        <v>10</v>
      </c>
      <c r="B276" s="148"/>
      <c r="C276" s="151">
        <f>+F275</f>
        <v>17390</v>
      </c>
      <c r="D276" s="152"/>
      <c r="E276" s="53"/>
      <c r="F276" s="54"/>
      <c r="G276" s="55" t="s">
        <v>230</v>
      </c>
      <c r="H276" s="160">
        <f>+V36</f>
        <v>19</v>
      </c>
      <c r="I276" s="161"/>
      <c r="J276" s="157" t="s">
        <v>231</v>
      </c>
      <c r="K276" s="158"/>
      <c r="L276" s="159"/>
      <c r="M276" s="57">
        <f>+M273-M274</f>
        <v>93364</v>
      </c>
      <c r="N276" s="59">
        <f>+S36</f>
        <v>17390</v>
      </c>
      <c r="O276" s="2"/>
      <c r="P276" s="2"/>
      <c r="Q276" s="2"/>
      <c r="R276" s="1"/>
      <c r="S276" s="1"/>
      <c r="T276" s="1"/>
      <c r="U276" s="1"/>
      <c r="V276" s="1"/>
      <c r="W276" s="1"/>
      <c r="X276" s="1"/>
      <c r="Y276" s="1"/>
      <c r="Z276" s="2"/>
      <c r="AA276" s="2"/>
      <c r="AB276" s="2"/>
    </row>
    <row r="277" spans="1:29" s="50" customFormat="1" ht="24.75" customHeight="1" x14ac:dyDescent="0.55000000000000004">
      <c r="A277" s="149" t="s">
        <v>232</v>
      </c>
      <c r="B277" s="150"/>
      <c r="C277" s="151">
        <f>+C274-C276</f>
        <v>75974</v>
      </c>
      <c r="D277" s="152"/>
      <c r="E277" s="53" t="s">
        <v>232</v>
      </c>
      <c r="F277" s="54">
        <f>+F274-F275</f>
        <v>75974</v>
      </c>
      <c r="G277" s="55" t="s">
        <v>233</v>
      </c>
      <c r="H277" s="160">
        <f>SUM(H274:H276)</f>
        <v>19</v>
      </c>
      <c r="I277" s="161"/>
      <c r="J277" s="156" t="s">
        <v>206</v>
      </c>
      <c r="K277" s="156"/>
      <c r="L277" s="156"/>
      <c r="M277" s="57">
        <f>H277</f>
        <v>19</v>
      </c>
      <c r="N277" s="56"/>
      <c r="O277" s="2"/>
      <c r="P277" s="2"/>
      <c r="Q277" s="2"/>
      <c r="R277" s="1"/>
      <c r="S277" s="1"/>
      <c r="T277" s="1"/>
      <c r="U277" s="1"/>
      <c r="V277" s="1"/>
      <c r="W277" s="1"/>
      <c r="X277" s="1"/>
      <c r="Y277" s="1"/>
      <c r="Z277" s="2"/>
      <c r="AA277" s="2"/>
      <c r="AB277" s="2"/>
    </row>
    <row r="278" spans="1:29" s="50" customFormat="1" ht="24.75" customHeight="1" x14ac:dyDescent="0.55000000000000004">
      <c r="A278" s="60"/>
      <c r="B278" s="117"/>
      <c r="C278" s="60"/>
      <c r="D278" s="60"/>
      <c r="E278" s="53" t="s">
        <v>234</v>
      </c>
      <c r="F278" s="54">
        <v>100000</v>
      </c>
      <c r="J278" s="139" t="s">
        <v>208</v>
      </c>
      <c r="K278" s="140"/>
      <c r="L278" s="141"/>
      <c r="M278" s="57">
        <f>M276-M277-N274-N276</f>
        <v>45891</v>
      </c>
      <c r="N278" s="56"/>
      <c r="O278" s="2"/>
      <c r="P278" s="2"/>
      <c r="Q278" s="2"/>
      <c r="R278" s="1"/>
      <c r="S278" s="1"/>
      <c r="T278" s="1"/>
      <c r="U278" s="1"/>
      <c r="V278" s="1"/>
      <c r="W278" s="1"/>
      <c r="X278" s="1"/>
      <c r="Y278" s="1"/>
      <c r="Z278" s="2"/>
      <c r="AA278" s="2"/>
      <c r="AB278" s="2"/>
    </row>
    <row r="279" spans="1:29" s="50" customFormat="1" ht="24.75" customHeight="1" x14ac:dyDescent="0.55000000000000004">
      <c r="A279" s="60"/>
      <c r="B279" s="117"/>
      <c r="C279" s="60"/>
      <c r="D279" s="60"/>
      <c r="E279" s="53" t="s">
        <v>235</v>
      </c>
      <c r="F279" s="54">
        <f>F277-F278</f>
        <v>-24026</v>
      </c>
      <c r="J279" s="139" t="s">
        <v>209</v>
      </c>
      <c r="K279" s="140"/>
      <c r="L279" s="141"/>
      <c r="M279" s="57">
        <f>+Y36</f>
        <v>45891</v>
      </c>
      <c r="N279" s="56"/>
      <c r="O279" s="2"/>
      <c r="P279" s="2"/>
      <c r="Q279" s="2"/>
      <c r="R279" s="1"/>
      <c r="S279" s="1"/>
      <c r="T279" s="1"/>
      <c r="U279" s="1"/>
      <c r="V279" s="1"/>
      <c r="W279" s="1"/>
      <c r="X279" s="1"/>
      <c r="Y279" s="1"/>
      <c r="Z279" s="2"/>
      <c r="AA279" s="2"/>
      <c r="AB279" s="2"/>
      <c r="AC279" s="2"/>
    </row>
    <row r="280" spans="1:29" s="50" customFormat="1" ht="24.75" customHeight="1" x14ac:dyDescent="0.55000000000000004">
      <c r="A280" s="60"/>
      <c r="B280" s="117"/>
      <c r="C280" s="60"/>
      <c r="D280" s="60"/>
      <c r="E280" s="53" t="s">
        <v>236</v>
      </c>
      <c r="F280" s="54">
        <v>0</v>
      </c>
      <c r="J280" s="139" t="s">
        <v>210</v>
      </c>
      <c r="K280" s="140"/>
      <c r="L280" s="141"/>
      <c r="M280" s="57">
        <v>0</v>
      </c>
      <c r="N280" s="56"/>
      <c r="O280" s="2"/>
      <c r="P280" s="2"/>
      <c r="Q280" s="2"/>
      <c r="R280" s="1"/>
      <c r="S280" s="1"/>
      <c r="T280" s="1"/>
      <c r="U280" s="1"/>
      <c r="V280" s="1"/>
      <c r="W280" s="1"/>
      <c r="X280" s="1"/>
      <c r="Y280" s="1"/>
      <c r="Z280" s="2"/>
      <c r="AA280" s="2"/>
      <c r="AB280" s="2"/>
      <c r="AC280" s="2"/>
    </row>
    <row r="281" spans="1:29" ht="24.75" customHeight="1" thickBot="1" x14ac:dyDescent="0.6">
      <c r="A281" s="60"/>
      <c r="B281" s="117"/>
      <c r="C281" s="60"/>
      <c r="D281" s="60"/>
      <c r="E281" s="100" t="s">
        <v>1370</v>
      </c>
      <c r="F281" s="101">
        <v>0</v>
      </c>
      <c r="J281" s="162" t="s">
        <v>211</v>
      </c>
      <c r="K281" s="162"/>
      <c r="L281" s="162"/>
      <c r="M281" s="61">
        <f>+M279-M278</f>
        <v>0</v>
      </c>
      <c r="N281" s="66"/>
    </row>
    <row r="282" spans="1:29" ht="24.75" customHeight="1" thickBot="1" x14ac:dyDescent="0.6">
      <c r="H282" s="153" t="s">
        <v>237</v>
      </c>
      <c r="I282" s="154"/>
      <c r="J282" s="154"/>
      <c r="K282" s="154"/>
      <c r="L282" s="154"/>
      <c r="M282" s="154"/>
      <c r="N282" s="155"/>
    </row>
    <row r="283" spans="1:29" x14ac:dyDescent="0.55000000000000004">
      <c r="F283" s="23"/>
    </row>
  </sheetData>
  <autoFilter ref="A4:AC282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82:N282"/>
    <mergeCell ref="J274:L274"/>
    <mergeCell ref="J275:L275"/>
    <mergeCell ref="J276:L276"/>
    <mergeCell ref="J277:L277"/>
    <mergeCell ref="J278:L278"/>
    <mergeCell ref="J279:L279"/>
    <mergeCell ref="H277:I277"/>
    <mergeCell ref="H274:I274"/>
    <mergeCell ref="H275:I275"/>
    <mergeCell ref="H276:I276"/>
    <mergeCell ref="J281:L281"/>
    <mergeCell ref="A273:D273"/>
    <mergeCell ref="G273:I273"/>
    <mergeCell ref="J280:L280"/>
    <mergeCell ref="E273:F273"/>
    <mergeCell ref="J273:L273"/>
    <mergeCell ref="A274:B274"/>
    <mergeCell ref="A276:B276"/>
    <mergeCell ref="A277:B277"/>
    <mergeCell ref="C274:D274"/>
    <mergeCell ref="C275:D275"/>
    <mergeCell ref="C276:D276"/>
    <mergeCell ref="C277:D277"/>
    <mergeCell ref="A275:B275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9"/>
  <sheetViews>
    <sheetView zoomScale="80" zoomScaleNormal="80" workbookViewId="0">
      <pane xSplit="10" ySplit="4" topLeftCell="K56" activePane="bottomRight" state="frozen"/>
      <selection activeCell="H254" sqref="H254"/>
      <selection pane="topRight" activeCell="H254" sqref="H254"/>
      <selection pane="bottomLeft" activeCell="H254" sqref="H254"/>
      <selection pane="bottomRight" activeCell="E63" sqref="E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16</v>
      </c>
      <c r="F5" s="71"/>
      <c r="G5" s="46">
        <f t="shared" ref="G5" si="0">E5+F5</f>
        <v>16</v>
      </c>
      <c r="H5" s="78">
        <v>0</v>
      </c>
      <c r="I5" s="76">
        <v>0</v>
      </c>
      <c r="J5" s="46">
        <f t="shared" ref="J5" si="1">+G5-H5-K5-I5</f>
        <v>16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25</v>
      </c>
      <c r="F6" s="71"/>
      <c r="G6" s="46">
        <f t="shared" ref="G6:G26" si="2">E6+F6</f>
        <v>25</v>
      </c>
      <c r="H6" s="78">
        <v>0</v>
      </c>
      <c r="I6" s="76">
        <v>0</v>
      </c>
      <c r="J6" s="46">
        <f t="shared" ref="J6:J26" si="3">+G6-H6-K6-I6</f>
        <v>25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5</v>
      </c>
      <c r="F11" s="71"/>
      <c r="G11" s="46">
        <f t="shared" si="2"/>
        <v>5</v>
      </c>
      <c r="H11" s="78">
        <v>0</v>
      </c>
      <c r="I11" s="76">
        <v>0</v>
      </c>
      <c r="J11" s="46">
        <f t="shared" si="3"/>
        <v>5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7</v>
      </c>
      <c r="F15" s="71"/>
      <c r="G15" s="46">
        <f t="shared" si="2"/>
        <v>7</v>
      </c>
      <c r="H15" s="78">
        <v>0</v>
      </c>
      <c r="I15" s="76">
        <v>0</v>
      </c>
      <c r="J15" s="46">
        <f t="shared" si="3"/>
        <v>7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8</v>
      </c>
      <c r="F18" s="71"/>
      <c r="G18" s="46">
        <f t="shared" si="2"/>
        <v>8</v>
      </c>
      <c r="H18" s="78">
        <v>0</v>
      </c>
      <c r="I18" s="76">
        <v>0</v>
      </c>
      <c r="J18" s="46">
        <f t="shared" si="3"/>
        <v>8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22</v>
      </c>
      <c r="F22" s="71"/>
      <c r="G22" s="46">
        <f t="shared" si="2"/>
        <v>22</v>
      </c>
      <c r="H22" s="78">
        <v>0</v>
      </c>
      <c r="I22" s="76">
        <v>0</v>
      </c>
      <c r="J22" s="46">
        <f t="shared" si="3"/>
        <v>22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17</v>
      </c>
      <c r="F24" s="71"/>
      <c r="G24" s="46">
        <f t="shared" si="2"/>
        <v>17</v>
      </c>
      <c r="H24" s="78">
        <v>0</v>
      </c>
      <c r="I24" s="76">
        <v>0</v>
      </c>
      <c r="J24" s="46">
        <f t="shared" si="3"/>
        <v>17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15</v>
      </c>
      <c r="F28" s="71"/>
      <c r="G28" s="46">
        <f t="shared" si="7"/>
        <v>15</v>
      </c>
      <c r="H28" s="78">
        <v>0</v>
      </c>
      <c r="I28" s="76">
        <v>0</v>
      </c>
      <c r="J28" s="46">
        <f t="shared" si="8"/>
        <v>15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24</v>
      </c>
      <c r="F31" s="71"/>
      <c r="G31" s="46">
        <f t="shared" si="7"/>
        <v>24</v>
      </c>
      <c r="H31" s="78">
        <v>0</v>
      </c>
      <c r="I31" s="76">
        <v>0</v>
      </c>
      <c r="J31" s="46">
        <f t="shared" si="8"/>
        <v>24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4</v>
      </c>
      <c r="F35" s="71"/>
      <c r="G35" s="46">
        <f t="shared" si="7"/>
        <v>4</v>
      </c>
      <c r="H35" s="78">
        <v>0</v>
      </c>
      <c r="I35" s="76">
        <v>0</v>
      </c>
      <c r="J35" s="46">
        <f t="shared" si="8"/>
        <v>4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7</v>
      </c>
      <c r="F39" s="71"/>
      <c r="G39" s="46">
        <f t="shared" si="7"/>
        <v>7</v>
      </c>
      <c r="H39" s="78">
        <v>0</v>
      </c>
      <c r="I39" s="76">
        <v>0</v>
      </c>
      <c r="J39" s="46">
        <f t="shared" si="8"/>
        <v>7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11</v>
      </c>
      <c r="F40" s="71"/>
      <c r="G40" s="46">
        <f t="shared" si="7"/>
        <v>11</v>
      </c>
      <c r="H40" s="78">
        <v>0</v>
      </c>
      <c r="I40" s="76">
        <v>0</v>
      </c>
      <c r="J40" s="46">
        <f t="shared" si="8"/>
        <v>11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</v>
      </c>
      <c r="F47" s="71"/>
      <c r="G47" s="46">
        <f t="shared" si="7"/>
        <v>1</v>
      </c>
      <c r="H47" s="78">
        <v>0</v>
      </c>
      <c r="I47" s="76">
        <v>0</v>
      </c>
      <c r="J47" s="46">
        <f t="shared" si="8"/>
        <v>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2</v>
      </c>
      <c r="F48" s="71"/>
      <c r="G48" s="46">
        <f t="shared" si="7"/>
        <v>2</v>
      </c>
      <c r="H48" s="78">
        <v>0</v>
      </c>
      <c r="I48" s="76">
        <v>0</v>
      </c>
      <c r="J48" s="46">
        <f t="shared" si="8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</v>
      </c>
      <c r="F49" s="71"/>
      <c r="G49" s="46">
        <f t="shared" si="7"/>
        <v>1</v>
      </c>
      <c r="H49" s="78">
        <v>0</v>
      </c>
      <c r="I49" s="76">
        <v>0</v>
      </c>
      <c r="J49" s="46">
        <f t="shared" si="8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</v>
      </c>
      <c r="F50" s="71"/>
      <c r="G50" s="46">
        <f t="shared" si="7"/>
        <v>1</v>
      </c>
      <c r="H50" s="78">
        <v>0</v>
      </c>
      <c r="I50" s="76">
        <v>0</v>
      </c>
      <c r="J50" s="46">
        <f t="shared" si="8"/>
        <v>1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2</v>
      </c>
      <c r="F53" s="71"/>
      <c r="G53" s="46">
        <f t="shared" si="7"/>
        <v>2</v>
      </c>
      <c r="H53" s="78">
        <v>0</v>
      </c>
      <c r="I53" s="76">
        <v>0</v>
      </c>
      <c r="J53" s="46">
        <f t="shared" si="8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6</v>
      </c>
      <c r="F56" s="71"/>
      <c r="G56" s="46">
        <f t="shared" si="7"/>
        <v>6</v>
      </c>
      <c r="H56" s="78">
        <v>0</v>
      </c>
      <c r="I56" s="76">
        <v>0</v>
      </c>
      <c r="J56" s="46">
        <f t="shared" si="8"/>
        <v>6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6</v>
      </c>
      <c r="F57" s="71"/>
      <c r="G57" s="46">
        <f t="shared" si="7"/>
        <v>6</v>
      </c>
      <c r="H57" s="78">
        <v>0</v>
      </c>
      <c r="I57" s="76">
        <v>0</v>
      </c>
      <c r="J57" s="46">
        <f t="shared" si="8"/>
        <v>6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5</v>
      </c>
      <c r="F58" s="71"/>
      <c r="G58" s="46">
        <f t="shared" si="7"/>
        <v>5</v>
      </c>
      <c r="H58" s="78">
        <v>0</v>
      </c>
      <c r="I58" s="76">
        <v>0</v>
      </c>
      <c r="J58" s="46">
        <f t="shared" si="8"/>
        <v>5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3</v>
      </c>
      <c r="F59" s="71"/>
      <c r="G59" s="46">
        <f t="shared" si="7"/>
        <v>3</v>
      </c>
      <c r="H59" s="78">
        <v>0</v>
      </c>
      <c r="I59" s="76">
        <v>0</v>
      </c>
      <c r="J59" s="46">
        <f t="shared" si="8"/>
        <v>3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5</v>
      </c>
      <c r="F74" s="71"/>
      <c r="G74" s="46">
        <f t="shared" si="7"/>
        <v>5</v>
      </c>
      <c r="H74" s="78">
        <v>0</v>
      </c>
      <c r="I74" s="76">
        <v>0</v>
      </c>
      <c r="J74" s="46">
        <f t="shared" si="8"/>
        <v>5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6</v>
      </c>
      <c r="F77" s="71"/>
      <c r="G77" s="46">
        <f t="shared" si="7"/>
        <v>6</v>
      </c>
      <c r="H77" s="78">
        <v>0</v>
      </c>
      <c r="I77" s="76">
        <v>0</v>
      </c>
      <c r="J77" s="46">
        <f t="shared" si="8"/>
        <v>6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6</v>
      </c>
      <c r="F80" s="71"/>
      <c r="G80" s="46">
        <f t="shared" si="7"/>
        <v>6</v>
      </c>
      <c r="H80" s="78">
        <v>0</v>
      </c>
      <c r="I80" s="76">
        <v>0</v>
      </c>
      <c r="J80" s="46">
        <f t="shared" si="8"/>
        <v>6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7</v>
      </c>
      <c r="F81" s="71"/>
      <c r="G81" s="46">
        <f t="shared" si="7"/>
        <v>7</v>
      </c>
      <c r="H81" s="78">
        <v>0</v>
      </c>
      <c r="I81" s="76">
        <v>0</v>
      </c>
      <c r="J81" s="46">
        <f t="shared" si="8"/>
        <v>7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13</v>
      </c>
      <c r="F115" s="71"/>
      <c r="G115" s="46">
        <f t="shared" si="25"/>
        <v>13</v>
      </c>
      <c r="H115" s="78">
        <v>0</v>
      </c>
      <c r="I115" s="76">
        <v>0</v>
      </c>
      <c r="J115" s="46">
        <f t="shared" si="26"/>
        <v>13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8</v>
      </c>
      <c r="F116" s="71"/>
      <c r="G116" s="46">
        <f t="shared" si="25"/>
        <v>8</v>
      </c>
      <c r="H116" s="78">
        <v>0</v>
      </c>
      <c r="I116" s="76">
        <v>0</v>
      </c>
      <c r="J116" s="46">
        <f t="shared" si="26"/>
        <v>8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</v>
      </c>
      <c r="F131" s="71"/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12</v>
      </c>
      <c r="F133" s="71"/>
      <c r="G133" s="46">
        <f t="shared" si="25"/>
        <v>12</v>
      </c>
      <c r="H133" s="78">
        <v>0</v>
      </c>
      <c r="I133" s="76">
        <v>0</v>
      </c>
      <c r="J133" s="46">
        <f t="shared" si="26"/>
        <v>12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70" si="36">+L177*K177</f>
        <v>0</v>
      </c>
      <c r="N177" s="17" t="s">
        <v>16</v>
      </c>
      <c r="O177" s="18"/>
      <c r="P177" s="23">
        <f t="shared" ref="P177:P270" si="37">SUM(M177-O177)</f>
        <v>0</v>
      </c>
      <c r="Q177" s="90"/>
      <c r="R177" s="43">
        <f t="shared" ref="R177:R270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4</v>
      </c>
      <c r="F193" s="71"/>
      <c r="G193" s="46">
        <f t="shared" si="32"/>
        <v>4</v>
      </c>
      <c r="H193" s="78">
        <v>0</v>
      </c>
      <c r="I193" s="76">
        <v>0</v>
      </c>
      <c r="J193" s="46">
        <f t="shared" si="33"/>
        <v>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</v>
      </c>
      <c r="F194" s="71"/>
      <c r="G194" s="46">
        <f t="shared" si="32"/>
        <v>2</v>
      </c>
      <c r="H194" s="78">
        <v>0</v>
      </c>
      <c r="I194" s="76">
        <v>0</v>
      </c>
      <c r="J194" s="46">
        <f t="shared" si="33"/>
        <v>2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9</v>
      </c>
      <c r="F198" s="71"/>
      <c r="G198" s="46">
        <f t="shared" si="32"/>
        <v>9</v>
      </c>
      <c r="H198" s="78">
        <v>0</v>
      </c>
      <c r="I198" s="76">
        <v>0</v>
      </c>
      <c r="J198" s="46">
        <f t="shared" si="33"/>
        <v>9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3</v>
      </c>
      <c r="F209" s="71"/>
      <c r="G209" s="46">
        <f t="shared" si="32"/>
        <v>3</v>
      </c>
      <c r="H209" s="78">
        <v>0</v>
      </c>
      <c r="I209" s="76">
        <v>0</v>
      </c>
      <c r="J209" s="46">
        <f t="shared" si="33"/>
        <v>3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v>66</v>
      </c>
      <c r="F223" s="71"/>
      <c r="G223" s="46">
        <f t="shared" si="32"/>
        <v>66</v>
      </c>
      <c r="H223" s="78">
        <v>0</v>
      </c>
      <c r="I223" s="76">
        <v>0</v>
      </c>
      <c r="J223" s="46">
        <f t="shared" si="33"/>
        <v>66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v>300</v>
      </c>
      <c r="F224" s="71"/>
      <c r="G224" s="46">
        <f t="shared" si="32"/>
        <v>300</v>
      </c>
      <c r="H224" s="78">
        <v>0</v>
      </c>
      <c r="I224" s="76">
        <v>0</v>
      </c>
      <c r="J224" s="46">
        <f t="shared" si="33"/>
        <v>300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70" si="48">E231+F231</f>
        <v>0</v>
      </c>
      <c r="H231" s="78">
        <v>0</v>
      </c>
      <c r="I231" s="76">
        <v>0</v>
      </c>
      <c r="J231" s="46">
        <f t="shared" ref="J231:J270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64" si="50">E235+F235</f>
        <v>0</v>
      </c>
      <c r="H235" s="78">
        <v>0</v>
      </c>
      <c r="I235" s="76">
        <v>0</v>
      </c>
      <c r="J235" s="46">
        <f t="shared" ref="J235:J263" si="51">+G235-H235-K235-I235</f>
        <v>0</v>
      </c>
      <c r="K235" s="72"/>
      <c r="L235" s="20">
        <v>100</v>
      </c>
      <c r="M235" s="65">
        <f t="shared" ref="M235:M268" si="52">+L235*K235</f>
        <v>0</v>
      </c>
      <c r="N235" s="17" t="s">
        <v>16</v>
      </c>
      <c r="O235" s="18"/>
      <c r="P235" s="23">
        <f t="shared" ref="P235:P242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si="52"/>
        <v>0</v>
      </c>
      <c r="N243" s="17" t="s">
        <v>16</v>
      </c>
      <c r="O243" s="18"/>
      <c r="P243" s="23">
        <f t="shared" ref="P243:P257" si="55">SUM(M243-O243)</f>
        <v>0</v>
      </c>
      <c r="Q243" s="90"/>
      <c r="R243" s="43">
        <f t="shared" ref="R243:R246" si="5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2"/>
        <v>0</v>
      </c>
      <c r="N244" s="17" t="s">
        <v>16</v>
      </c>
      <c r="O244" s="18"/>
      <c r="P244" s="23">
        <f t="shared" si="55"/>
        <v>0</v>
      </c>
      <c r="Q244" s="90"/>
      <c r="R244" s="43">
        <f t="shared" si="5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2"/>
        <v>0</v>
      </c>
      <c r="N245" s="17" t="s">
        <v>16</v>
      </c>
      <c r="O245" s="18"/>
      <c r="P245" s="23">
        <f t="shared" si="55"/>
        <v>0</v>
      </c>
      <c r="Q245" s="90"/>
      <c r="R245" s="43">
        <f t="shared" si="5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2"/>
        <v>0</v>
      </c>
      <c r="N246" s="17" t="s">
        <v>16</v>
      </c>
      <c r="O246" s="18"/>
      <c r="P246" s="23">
        <f t="shared" si="55"/>
        <v>0</v>
      </c>
      <c r="Q246" s="90"/>
      <c r="R246" s="43">
        <f t="shared" si="5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5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3</v>
      </c>
      <c r="F248" s="71"/>
      <c r="G248" s="46">
        <f t="shared" si="50"/>
        <v>3</v>
      </c>
      <c r="H248" s="78">
        <v>0</v>
      </c>
      <c r="I248" s="76">
        <v>0</v>
      </c>
      <c r="J248" s="46">
        <f t="shared" si="51"/>
        <v>3</v>
      </c>
      <c r="K248" s="72"/>
      <c r="L248" s="20">
        <v>50</v>
      </c>
      <c r="M248" s="65">
        <f t="shared" si="52"/>
        <v>0</v>
      </c>
      <c r="N248" s="17" t="s">
        <v>16</v>
      </c>
      <c r="O248" s="18"/>
      <c r="P248" s="23">
        <f t="shared" si="55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4</v>
      </c>
      <c r="F249" s="71"/>
      <c r="G249" s="46">
        <f t="shared" si="50"/>
        <v>4</v>
      </c>
      <c r="H249" s="78">
        <v>0</v>
      </c>
      <c r="I249" s="76">
        <v>0</v>
      </c>
      <c r="J249" s="46">
        <f t="shared" si="51"/>
        <v>4</v>
      </c>
      <c r="K249" s="72"/>
      <c r="L249" s="20">
        <v>50</v>
      </c>
      <c r="M249" s="65">
        <f t="shared" si="52"/>
        <v>0</v>
      </c>
      <c r="N249" s="17" t="s">
        <v>16</v>
      </c>
      <c r="O249" s="18"/>
      <c r="P249" s="23">
        <f t="shared" si="55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52"/>
        <v>0</v>
      </c>
      <c r="N250" s="17" t="s">
        <v>16</v>
      </c>
      <c r="O250" s="18"/>
      <c r="P250" s="23">
        <f t="shared" si="55"/>
        <v>0</v>
      </c>
      <c r="Q250" s="90"/>
      <c r="R250" s="43">
        <f t="shared" si="38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v>6</v>
      </c>
      <c r="F251" s="71"/>
      <c r="G251" s="46">
        <f t="shared" si="50"/>
        <v>6</v>
      </c>
      <c r="H251" s="78">
        <v>0</v>
      </c>
      <c r="I251" s="76">
        <v>0</v>
      </c>
      <c r="J251" s="46">
        <f t="shared" si="51"/>
        <v>6</v>
      </c>
      <c r="K251" s="72"/>
      <c r="L251" s="20">
        <v>35</v>
      </c>
      <c r="M251" s="65">
        <f t="shared" si="52"/>
        <v>0</v>
      </c>
      <c r="N251" s="17" t="s">
        <v>16</v>
      </c>
      <c r="O251" s="18"/>
      <c r="P251" s="23">
        <f t="shared" si="55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/>
      <c r="M252" s="65"/>
      <c r="N252" s="17" t="s">
        <v>16</v>
      </c>
      <c r="O252" s="18"/>
      <c r="P252" s="23">
        <f t="shared" si="55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/>
      <c r="N253" s="17"/>
      <c r="O253" s="18"/>
      <c r="P253" s="23">
        <f t="shared" si="55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/>
      <c r="N254" s="17"/>
      <c r="O254" s="18"/>
      <c r="P254" s="23">
        <f t="shared" si="5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/>
      <c r="N255" s="17"/>
      <c r="O255" s="18"/>
      <c r="P255" s="23">
        <f t="shared" si="5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>
        <f t="shared" si="5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>
        <f t="shared" si="5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52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8" ht="24" customHeight="1" x14ac:dyDescent="0.55000000000000004">
      <c r="A261" s="10"/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52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52"/>
        <v>0</v>
      </c>
      <c r="N262" s="17" t="s">
        <v>16</v>
      </c>
      <c r="O262" s="18"/>
      <c r="P262" s="23">
        <f t="shared" ref="P262" si="57">SUM(M262-O262)</f>
        <v>0</v>
      </c>
      <c r="Q262" s="90"/>
      <c r="R262" s="43">
        <f t="shared" ref="R262" si="58">+K262*Q262</f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>
        <f t="shared" si="50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52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8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>
        <f t="shared" si="50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52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48"/>
        <v>0</v>
      </c>
      <c r="H268" s="78">
        <v>0</v>
      </c>
      <c r="I268" s="76">
        <v>0</v>
      </c>
      <c r="J268" s="46">
        <f t="shared" si="49"/>
        <v>0</v>
      </c>
      <c r="K268" s="72"/>
      <c r="L268" s="20"/>
      <c r="M268" s="65">
        <f t="shared" si="52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8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ref="G269" si="59">E269+F269</f>
        <v>0</v>
      </c>
      <c r="H269" s="78">
        <v>0</v>
      </c>
      <c r="I269" s="76">
        <v>0</v>
      </c>
      <c r="J269" s="46">
        <f t="shared" ref="J269" si="60">+G269-H269-K269-I269</f>
        <v>0</v>
      </c>
      <c r="K269" s="72"/>
      <c r="L269" s="20"/>
      <c r="M269" s="65">
        <f t="shared" ref="M269" si="61">+L269*K269</f>
        <v>0</v>
      </c>
      <c r="N269" s="17" t="s">
        <v>16</v>
      </c>
      <c r="O269" s="18"/>
      <c r="P269" s="23">
        <f t="shared" ref="P269" si="62">SUM(M269-O269)</f>
        <v>0</v>
      </c>
      <c r="Q269" s="90"/>
      <c r="R269" s="43">
        <f t="shared" ref="R269" si="63">+K269*Q269</f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8"/>
        <v>0</v>
      </c>
      <c r="H270" s="78">
        <v>0</v>
      </c>
      <c r="I270" s="76">
        <v>0</v>
      </c>
      <c r="J270" s="46">
        <f t="shared" si="49"/>
        <v>0</v>
      </c>
      <c r="K270" s="72"/>
      <c r="L270" s="20"/>
      <c r="M270" s="65">
        <f t="shared" si="36"/>
        <v>0</v>
      </c>
      <c r="N270" s="17" t="s">
        <v>16</v>
      </c>
      <c r="O270" s="18"/>
      <c r="P270" s="23">
        <f t="shared" si="37"/>
        <v>0</v>
      </c>
      <c r="Q270" s="90"/>
      <c r="R270" s="43">
        <f t="shared" si="38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4" customHeight="1" x14ac:dyDescent="0.55000000000000004">
      <c r="A272" s="10"/>
      <c r="B272" s="10"/>
      <c r="C272" s="19"/>
      <c r="D272" s="10"/>
      <c r="E272" s="64"/>
      <c r="F272" s="71"/>
      <c r="G272" s="46">
        <f t="shared" ref="G272" si="64">E272+F272</f>
        <v>0</v>
      </c>
      <c r="H272" s="78">
        <v>0</v>
      </c>
      <c r="I272" s="76">
        <v>0</v>
      </c>
      <c r="J272" s="46">
        <f t="shared" ref="J272" si="65">+G272-H272-K272-I272</f>
        <v>0</v>
      </c>
      <c r="K272" s="72"/>
      <c r="L272" s="20"/>
      <c r="M272" s="65">
        <f t="shared" ref="M272" si="66">+L272*K272</f>
        <v>0</v>
      </c>
      <c r="N272" s="17" t="s">
        <v>16</v>
      </c>
      <c r="O272" s="18"/>
      <c r="P272" s="23">
        <f t="shared" ref="P272" si="67">SUM(M272-O272)</f>
        <v>0</v>
      </c>
      <c r="Q272" s="90"/>
      <c r="R272" s="43">
        <f t="shared" ref="R272" si="68">+K272*Q272</f>
        <v>0</v>
      </c>
    </row>
    <row r="273" spans="1:19" ht="25.5" x14ac:dyDescent="0.55000000000000004">
      <c r="A273" s="1"/>
      <c r="E273" s="24"/>
      <c r="F273" s="25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0</v>
      </c>
      <c r="S273" s="75"/>
    </row>
    <row r="274" spans="1:19" ht="25.5" customHeight="1" x14ac:dyDescent="0.5">
      <c r="A274" s="1"/>
      <c r="E274" s="24"/>
      <c r="F274" s="25"/>
      <c r="G274" s="24"/>
      <c r="H274" s="25"/>
      <c r="I274" s="25"/>
      <c r="J274" s="24"/>
      <c r="K274" s="106" t="s">
        <v>212</v>
      </c>
      <c r="L274" s="107"/>
      <c r="M274" s="30">
        <f>+O273</f>
        <v>0</v>
      </c>
      <c r="N274" s="27"/>
      <c r="O274" s="29"/>
    </row>
    <row r="275" spans="1:19" ht="25.5" x14ac:dyDescent="0.55000000000000004">
      <c r="A275" s="1"/>
      <c r="E275" s="31"/>
      <c r="G275" s="31"/>
      <c r="J275" s="31"/>
      <c r="K275" s="32"/>
      <c r="L275" s="95" t="s">
        <v>202</v>
      </c>
      <c r="M275" s="95"/>
      <c r="N275" s="33">
        <f>SUM(M5:M274)</f>
        <v>0</v>
      </c>
    </row>
    <row r="276" spans="1:19" ht="25.5" x14ac:dyDescent="0.55000000000000004">
      <c r="A276" s="1"/>
      <c r="E276" s="31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E277" s="31"/>
      <c r="G277" s="31"/>
      <c r="J277" s="31"/>
      <c r="L277" s="34" t="s">
        <v>204</v>
      </c>
      <c r="M277" s="35"/>
      <c r="N277" s="36">
        <f>SUM(O277:AF277)</f>
        <v>0</v>
      </c>
    </row>
    <row r="278" spans="1:19" ht="25.5" x14ac:dyDescent="0.55000000000000004">
      <c r="A278" s="1"/>
      <c r="E278" s="31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E279" s="31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E280" s="31"/>
      <c r="G280" s="31"/>
      <c r="J280" s="31"/>
      <c r="L280" s="34" t="s">
        <v>207</v>
      </c>
      <c r="M280" s="35"/>
      <c r="N280" s="37">
        <f>SUM(O5:O273)</f>
        <v>0</v>
      </c>
    </row>
    <row r="281" spans="1:19" ht="25.5" x14ac:dyDescent="0.55000000000000004">
      <c r="A281" s="1"/>
      <c r="E281" s="31"/>
      <c r="G281" s="31"/>
      <c r="J281" s="31"/>
      <c r="L281" s="34" t="s">
        <v>208</v>
      </c>
      <c r="M281" s="35"/>
      <c r="N281" s="33">
        <f>N275-N276-N277-N279-N280</f>
        <v>0</v>
      </c>
    </row>
    <row r="282" spans="1:19" ht="25.5" x14ac:dyDescent="0.55000000000000004">
      <c r="A282" s="1"/>
      <c r="E282" s="31"/>
      <c r="G282" s="31"/>
      <c r="J282" s="31"/>
      <c r="L282" s="34" t="s">
        <v>209</v>
      </c>
      <c r="M282" s="35"/>
      <c r="N282" s="37"/>
    </row>
    <row r="283" spans="1:19" ht="25.5" x14ac:dyDescent="0.55000000000000004">
      <c r="A283" s="1"/>
      <c r="E283" s="31"/>
      <c r="G283" s="31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60"/>
  <sheetViews>
    <sheetView zoomScale="70" zoomScaleNormal="70" workbookViewId="0">
      <pane xSplit="10" ySplit="4" topLeftCell="L5" activePane="bottomRight" state="frozen"/>
      <selection activeCell="B251" sqref="B251:L251"/>
      <selection pane="topRight" activeCell="B251" sqref="B251:L251"/>
      <selection pane="bottomLeft" activeCell="B251" sqref="B251:L251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150</v>
      </c>
      <c r="P24" s="122">
        <f t="shared" si="3"/>
        <v>150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2">
        <f t="shared" si="3"/>
        <v>150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7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70</v>
      </c>
      <c r="P40" s="122">
        <f t="shared" si="3"/>
        <v>130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 t="shared" si="3"/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5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60</v>
      </c>
      <c r="P81" s="122">
        <f t="shared" si="7"/>
        <v>50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ref="M186" si="34">+L186*K186</f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ref="M190" si="36">+L190*K190</f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3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9</v>
      </c>
      <c r="F198" s="71"/>
      <c r="G198" s="46">
        <f t="shared" si="28"/>
        <v>9</v>
      </c>
      <c r="H198" s="78">
        <v>0</v>
      </c>
      <c r="I198" s="76">
        <v>0</v>
      </c>
      <c r="J198" s="46">
        <f t="shared" si="29"/>
        <v>8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/>
      <c r="P198" s="122">
        <f t="shared" ref="P198:P273" si="38">SUM(M198-O198)</f>
        <v>150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66</v>
      </c>
      <c r="F223" s="71"/>
      <c r="G223" s="46">
        <f t="shared" si="28"/>
        <v>66</v>
      </c>
      <c r="H223" s="78">
        <v>0</v>
      </c>
      <c r="I223" s="76">
        <v>0</v>
      </c>
      <c r="J223" s="46">
        <f t="shared" si="29"/>
        <v>65</v>
      </c>
      <c r="K223" s="72">
        <v>1</v>
      </c>
      <c r="L223" s="20">
        <v>10</v>
      </c>
      <c r="M223" s="65">
        <f t="shared" si="32"/>
        <v>10</v>
      </c>
      <c r="N223" s="17" t="s">
        <v>16</v>
      </c>
      <c r="O223" s="18"/>
      <c r="P223" s="122">
        <f t="shared" si="38"/>
        <v>10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72" si="41">E231+F231</f>
        <v>0</v>
      </c>
      <c r="H231" s="78">
        <v>0</v>
      </c>
      <c r="I231" s="76">
        <v>0</v>
      </c>
      <c r="J231" s="46">
        <f t="shared" ref="J231:J272" si="42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68" si="43">E235+F235</f>
        <v>0</v>
      </c>
      <c r="H235" s="78">
        <v>0</v>
      </c>
      <c r="I235" s="76">
        <v>0</v>
      </c>
      <c r="J235" s="46">
        <f t="shared" ref="J235:J262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3</v>
      </c>
      <c r="F248" s="71"/>
      <c r="G248" s="46">
        <f t="shared" si="43"/>
        <v>3</v>
      </c>
      <c r="H248" s="78">
        <v>0</v>
      </c>
      <c r="I248" s="76">
        <v>0</v>
      </c>
      <c r="J248" s="46">
        <f t="shared" si="44"/>
        <v>3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4</v>
      </c>
      <c r="F249" s="71"/>
      <c r="G249" s="46">
        <f t="shared" si="43"/>
        <v>4</v>
      </c>
      <c r="H249" s="78">
        <v>0</v>
      </c>
      <c r="I249" s="76">
        <v>0</v>
      </c>
      <c r="J249" s="46">
        <f t="shared" si="44"/>
        <v>2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/>
      <c r="P249" s="122">
        <f t="shared" si="38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+ยกมา!J251</f>
        <v>6</v>
      </c>
      <c r="F251" s="71"/>
      <c r="G251" s="46">
        <f t="shared" si="43"/>
        <v>6</v>
      </c>
      <c r="H251" s="78">
        <v>0</v>
      </c>
      <c r="I251" s="76">
        <v>0</v>
      </c>
      <c r="J251" s="46">
        <f t="shared" si="44"/>
        <v>6</v>
      </c>
      <c r="K251" s="72"/>
      <c r="L251" s="20">
        <v>35</v>
      </c>
      <c r="M251" s="65"/>
      <c r="N251" s="17"/>
      <c r="O251" s="18"/>
      <c r="P251" s="23"/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+ยกมา!J252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/>
      <c r="N252" s="17"/>
      <c r="O252" s="18"/>
      <c r="P252" s="23"/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+ยกมา!J253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4"/>
        <v>0</v>
      </c>
      <c r="K253" s="72"/>
      <c r="L253" s="20"/>
      <c r="M253" s="65"/>
      <c r="N253" s="17"/>
      <c r="O253" s="18"/>
      <c r="P253" s="23"/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+ยกมา!J254</f>
        <v>0</v>
      </c>
      <c r="F254" s="71"/>
      <c r="G254" s="46"/>
      <c r="H254" s="78">
        <v>0</v>
      </c>
      <c r="I254" s="76">
        <v>0</v>
      </c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43"/>
        <v>0</v>
      </c>
      <c r="H260" s="78">
        <v>0</v>
      </c>
      <c r="I260" s="76">
        <v>0</v>
      </c>
      <c r="J260" s="46">
        <f t="shared" si="44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8"/>
        <v>0</v>
      </c>
      <c r="Q260" s="90"/>
      <c r="R260" s="43">
        <f t="shared" si="33"/>
        <v>0</v>
      </c>
    </row>
    <row r="261" spans="1:18" ht="24" customHeight="1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43"/>
        <v>0</v>
      </c>
      <c r="H261" s="78">
        <v>0</v>
      </c>
      <c r="I261" s="76">
        <v>0</v>
      </c>
      <c r="J261" s="46">
        <f t="shared" si="44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8"/>
        <v>0</v>
      </c>
      <c r="Q261" s="90"/>
      <c r="R261" s="43">
        <f t="shared" si="33"/>
        <v>0</v>
      </c>
    </row>
    <row r="262" spans="1:18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43"/>
        <v>0</v>
      </c>
      <c r="H262" s="78">
        <v>0</v>
      </c>
      <c r="I262" s="76">
        <v>0</v>
      </c>
      <c r="J262" s="46">
        <f t="shared" si="44"/>
        <v>0</v>
      </c>
      <c r="K262" s="72"/>
      <c r="L262" s="20"/>
      <c r="M262" s="65">
        <f t="shared" ref="M262" si="49">+L262*K262</f>
        <v>0</v>
      </c>
      <c r="N262" s="17" t="s">
        <v>16</v>
      </c>
      <c r="O262" s="18"/>
      <c r="P262" s="23">
        <f t="shared" si="38"/>
        <v>0</v>
      </c>
      <c r="Q262" s="90"/>
      <c r="R262" s="43">
        <f t="shared" ref="R262" si="50">+K262*Q262</f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>
        <f>+ยกมา!J263</f>
        <v>0</v>
      </c>
      <c r="F268" s="71"/>
      <c r="G268" s="46">
        <f t="shared" si="43"/>
        <v>0</v>
      </c>
      <c r="H268" s="78">
        <v>0</v>
      </c>
      <c r="I268" s="76">
        <v>0</v>
      </c>
      <c r="J268" s="46">
        <f t="shared" si="42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8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>
        <f>+ยกมา!J264</f>
        <v>0</v>
      </c>
      <c r="F269" s="71"/>
      <c r="G269" s="46">
        <f t="shared" si="41"/>
        <v>0</v>
      </c>
      <c r="H269" s="78">
        <v>0</v>
      </c>
      <c r="I269" s="76">
        <v>0</v>
      </c>
      <c r="J269" s="46">
        <f t="shared" si="42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8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>
        <f>+ยกมา!J268</f>
        <v>0</v>
      </c>
      <c r="F270" s="71"/>
      <c r="G270" s="46">
        <f t="shared" si="41"/>
        <v>0</v>
      </c>
      <c r="H270" s="78">
        <v>0</v>
      </c>
      <c r="I270" s="76">
        <v>0</v>
      </c>
      <c r="J270" s="46">
        <f t="shared" si="42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8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>
        <f>+ยกมา!J269</f>
        <v>0</v>
      </c>
      <c r="F271" s="71"/>
      <c r="G271" s="46">
        <f t="shared" ref="G271" si="51">E271+F271</f>
        <v>0</v>
      </c>
      <c r="H271" s="78">
        <v>0</v>
      </c>
      <c r="I271" s="76">
        <v>0</v>
      </c>
      <c r="J271" s="46">
        <f t="shared" ref="J271" si="52">+G271-H271-K271-I271</f>
        <v>0</v>
      </c>
      <c r="K271" s="72"/>
      <c r="L271" s="20"/>
      <c r="M271" s="65">
        <f t="shared" ref="M271" si="53">+L271*K271</f>
        <v>0</v>
      </c>
      <c r="N271" s="17" t="s">
        <v>16</v>
      </c>
      <c r="O271" s="18"/>
      <c r="P271" s="23">
        <f t="shared" si="38"/>
        <v>0</v>
      </c>
      <c r="Q271" s="90"/>
      <c r="R271" s="43">
        <f t="shared" ref="R271" si="54">+K271*Q271</f>
        <v>0</v>
      </c>
    </row>
    <row r="272" spans="1:18" ht="25.5" x14ac:dyDescent="0.55000000000000004">
      <c r="A272" s="10"/>
      <c r="B272" s="10"/>
      <c r="C272" s="19"/>
      <c r="D272" s="10"/>
      <c r="E272" s="64">
        <f>+ยกมา!J270</f>
        <v>0</v>
      </c>
      <c r="F272" s="71"/>
      <c r="G272" s="46">
        <f t="shared" si="41"/>
        <v>0</v>
      </c>
      <c r="H272" s="78">
        <v>0</v>
      </c>
      <c r="I272" s="76">
        <v>0</v>
      </c>
      <c r="J272" s="46">
        <f t="shared" si="42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8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>
        <f>+ยกมา!J272</f>
        <v>0</v>
      </c>
      <c r="F273" s="71"/>
      <c r="G273" s="46">
        <f t="shared" ref="G273" si="55">E273+F273</f>
        <v>0</v>
      </c>
      <c r="H273" s="78">
        <v>0</v>
      </c>
      <c r="I273" s="76">
        <v>0</v>
      </c>
      <c r="J273" s="46">
        <f t="shared" ref="J273" si="56">+G273-H273-K273-I273</f>
        <v>0</v>
      </c>
      <c r="K273" s="72"/>
      <c r="L273" s="20"/>
      <c r="M273" s="65">
        <f t="shared" ref="M273" si="57">+L273*K273</f>
        <v>0</v>
      </c>
      <c r="N273" s="17" t="s">
        <v>16</v>
      </c>
      <c r="O273" s="18"/>
      <c r="P273" s="23">
        <f t="shared" si="38"/>
        <v>0</v>
      </c>
      <c r="Q273" s="90"/>
      <c r="R273" s="43">
        <f t="shared" ref="R273" si="58">+K273*Q273</f>
        <v>0</v>
      </c>
    </row>
    <row r="274" spans="1:19" ht="25.5" x14ac:dyDescent="0.55000000000000004">
      <c r="A274" s="1"/>
      <c r="B274" s="119"/>
      <c r="C274" s="120"/>
      <c r="D274" s="119"/>
      <c r="E274" s="24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R274" s="75">
        <f>SUM(R5:R273)</f>
        <v>797.59</v>
      </c>
      <c r="S274" s="75"/>
    </row>
    <row r="275" spans="1:19" ht="25.5" customHeight="1" x14ac:dyDescent="0.5">
      <c r="A275" s="1"/>
      <c r="B275" s="119"/>
      <c r="C275" s="120"/>
      <c r="D275" s="119"/>
      <c r="E275" s="24"/>
      <c r="F275" s="119"/>
      <c r="G275" s="24"/>
      <c r="H275" s="25"/>
      <c r="I275" s="25"/>
      <c r="J275" s="24"/>
      <c r="K275" s="173" t="s">
        <v>212</v>
      </c>
      <c r="L275" s="174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24"/>
      <c r="F276" s="119"/>
      <c r="G276" s="31"/>
      <c r="J276" s="31"/>
      <c r="K276" s="32"/>
      <c r="L276" s="95" t="s">
        <v>202</v>
      </c>
      <c r="M276" s="95"/>
      <c r="N276" s="33">
        <f>SUM(M5:M275)</f>
        <v>2190</v>
      </c>
    </row>
    <row r="277" spans="1:19" ht="25.5" x14ac:dyDescent="0.55000000000000004">
      <c r="A277" s="1"/>
      <c r="B277" s="119"/>
      <c r="C277" s="120"/>
      <c r="D277" s="119"/>
      <c r="E277" s="24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24"/>
      <c r="F278" s="119"/>
      <c r="G278" s="31"/>
      <c r="J278" s="31"/>
      <c r="L278" s="34" t="s">
        <v>204</v>
      </c>
      <c r="M278" s="35"/>
      <c r="N278" s="36">
        <f>SUM(O278:AF278)</f>
        <v>710</v>
      </c>
      <c r="O278" s="2">
        <v>130</v>
      </c>
      <c r="P278" s="2">
        <v>240</v>
      </c>
      <c r="Q278" s="2">
        <v>50</v>
      </c>
      <c r="R278" s="2">
        <v>240</v>
      </c>
      <c r="S278" s="2">
        <v>50</v>
      </c>
    </row>
    <row r="279" spans="1:19" ht="25.5" x14ac:dyDescent="0.55000000000000004">
      <c r="A279" s="1"/>
      <c r="B279" s="119"/>
      <c r="C279" s="120"/>
      <c r="D279" s="119"/>
      <c r="E279" s="24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24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24"/>
      <c r="F281" s="119"/>
      <c r="G281" s="31"/>
      <c r="J281" s="31"/>
      <c r="L281" s="34" t="s">
        <v>207</v>
      </c>
      <c r="M281" s="35"/>
      <c r="N281" s="37">
        <f>SUM(O5:O274)</f>
        <v>555</v>
      </c>
    </row>
    <row r="282" spans="1:19" ht="25.5" x14ac:dyDescent="0.55000000000000004">
      <c r="A282" s="1"/>
      <c r="B282" s="119"/>
      <c r="C282" s="120"/>
      <c r="D282" s="119"/>
      <c r="E282" s="24"/>
      <c r="F282" s="119"/>
      <c r="G282" s="31"/>
      <c r="J282" s="31"/>
      <c r="L282" s="34" t="s">
        <v>208</v>
      </c>
      <c r="M282" s="35"/>
      <c r="N282" s="33">
        <f>N276-N277-N278-N280-N281</f>
        <v>925</v>
      </c>
    </row>
    <row r="283" spans="1:19" ht="25.5" x14ac:dyDescent="0.55000000000000004">
      <c r="A283" s="1"/>
      <c r="B283" s="119"/>
      <c r="C283" s="120"/>
      <c r="D283" s="119"/>
      <c r="E283" s="24"/>
      <c r="F283" s="119"/>
      <c r="G283" s="24"/>
      <c r="J283" s="31"/>
      <c r="L283" s="34" t="s">
        <v>209</v>
      </c>
      <c r="M283" s="35"/>
      <c r="N283" s="37">
        <v>925</v>
      </c>
    </row>
    <row r="284" spans="1:19" ht="25.5" x14ac:dyDescent="0.55000000000000004">
      <c r="A284" s="1"/>
      <c r="B284" s="119"/>
      <c r="C284" s="120"/>
      <c r="D284" s="119"/>
      <c r="E284" s="24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24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6">
    <mergeCell ref="Q3:Q4"/>
    <mergeCell ref="R3:R4"/>
    <mergeCell ref="K275:L27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60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23" sqref="L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15</v>
      </c>
      <c r="F5" s="71">
        <v>5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25</v>
      </c>
      <c r="F6" s="71">
        <v>10</v>
      </c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2">
        <f t="shared" si="3"/>
        <v>50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7</v>
      </c>
      <c r="F15" s="71">
        <v>5</v>
      </c>
      <c r="G15" s="46">
        <f t="shared" si="0"/>
        <v>12</v>
      </c>
      <c r="H15" s="78">
        <v>0</v>
      </c>
      <c r="I15" s="76">
        <v>0</v>
      </c>
      <c r="J15" s="46">
        <f t="shared" si="1"/>
        <v>12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20</v>
      </c>
      <c r="F22" s="71">
        <v>5</v>
      </c>
      <c r="G22" s="46">
        <f t="shared" si="0"/>
        <v>25</v>
      </c>
      <c r="H22" s="78">
        <v>0</v>
      </c>
      <c r="I22" s="76">
        <v>0</v>
      </c>
      <c r="J22" s="46">
        <f t="shared" si="1"/>
        <v>23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14</v>
      </c>
      <c r="F24" s="71">
        <v>5</v>
      </c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13</v>
      </c>
      <c r="F28" s="71">
        <v>5</v>
      </c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>
        <v>5</v>
      </c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24</v>
      </c>
      <c r="F31" s="71">
        <v>5</v>
      </c>
      <c r="G31" s="46">
        <f t="shared" si="5"/>
        <v>29</v>
      </c>
      <c r="H31" s="78">
        <v>1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1431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+'1'!J42</f>
        <v>0</v>
      </c>
      <c r="F42" s="71">
        <v>50</v>
      </c>
      <c r="G42" s="46">
        <f t="shared" si="5"/>
        <v>50</v>
      </c>
      <c r="H42" s="78">
        <v>0</v>
      </c>
      <c r="I42" s="76">
        <v>0</v>
      </c>
      <c r="J42" s="46">
        <f t="shared" si="6"/>
        <v>43</v>
      </c>
      <c r="K42" s="72">
        <v>7</v>
      </c>
      <c r="L42" s="15">
        <v>25</v>
      </c>
      <c r="M42" s="65">
        <f t="shared" si="2"/>
        <v>175</v>
      </c>
      <c r="N42" s="17" t="s">
        <v>16</v>
      </c>
      <c r="O42" s="18"/>
      <c r="P42" s="122">
        <f t="shared" si="3"/>
        <v>175</v>
      </c>
      <c r="Q42" s="90">
        <v>15.55</v>
      </c>
      <c r="R42" s="43">
        <f t="shared" si="4"/>
        <v>108.85000000000001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+'1'!J43</f>
        <v>0</v>
      </c>
      <c r="F43" s="71">
        <v>50</v>
      </c>
      <c r="G43" s="46">
        <f t="shared" si="5"/>
        <v>50</v>
      </c>
      <c r="H43" s="78">
        <v>0</v>
      </c>
      <c r="I43" s="76">
        <v>0</v>
      </c>
      <c r="J43" s="46">
        <f t="shared" si="6"/>
        <v>45</v>
      </c>
      <c r="K43" s="72">
        <v>5</v>
      </c>
      <c r="L43" s="15">
        <v>25</v>
      </c>
      <c r="M43" s="65">
        <f>+L43*K43</f>
        <v>125</v>
      </c>
      <c r="N43" s="17" t="s">
        <v>16</v>
      </c>
      <c r="O43" s="18"/>
      <c r="P43" s="122">
        <f t="shared" si="3"/>
        <v>125</v>
      </c>
      <c r="Q43" s="90">
        <v>15.31</v>
      </c>
      <c r="R43" s="43">
        <f>+K43*Q43</f>
        <v>76.55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+'1'!J44</f>
        <v>0</v>
      </c>
      <c r="F44" s="71">
        <v>50</v>
      </c>
      <c r="G44" s="46">
        <f t="shared" si="5"/>
        <v>50</v>
      </c>
      <c r="H44" s="78">
        <v>0</v>
      </c>
      <c r="I44" s="76">
        <v>0</v>
      </c>
      <c r="J44" s="46">
        <f t="shared" si="6"/>
        <v>47</v>
      </c>
      <c r="K44" s="72">
        <v>3</v>
      </c>
      <c r="L44" s="15">
        <v>25</v>
      </c>
      <c r="M44" s="65">
        <f t="shared" si="2"/>
        <v>75</v>
      </c>
      <c r="N44" s="17" t="s">
        <v>16</v>
      </c>
      <c r="O44" s="18"/>
      <c r="P44" s="122">
        <f t="shared" si="3"/>
        <v>75</v>
      </c>
      <c r="Q44" s="90">
        <v>15.31</v>
      </c>
      <c r="R44" s="43">
        <f t="shared" si="4"/>
        <v>45.93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</v>
      </c>
      <c r="F50" s="71">
        <v>5</v>
      </c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6</v>
      </c>
      <c r="F80" s="71">
        <v>2</v>
      </c>
      <c r="G80" s="46">
        <f t="shared" si="5"/>
        <v>8</v>
      </c>
      <c r="H80" s="78">
        <v>0</v>
      </c>
      <c r="I80" s="76">
        <v>0</v>
      </c>
      <c r="J80" s="46">
        <f t="shared" si="6"/>
        <v>7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22">
        <f t="shared" si="7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5</v>
      </c>
      <c r="F81" s="71">
        <v>2</v>
      </c>
      <c r="G81" s="46">
        <f t="shared" si="5"/>
        <v>7</v>
      </c>
      <c r="H81" s="78">
        <v>0</v>
      </c>
      <c r="I81" s="76">
        <v>0</v>
      </c>
      <c r="J81" s="46">
        <f t="shared" si="6"/>
        <v>4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>
        <v>90</v>
      </c>
      <c r="P81" s="122">
        <f t="shared" si="7"/>
        <v>75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>
        <v>15</v>
      </c>
      <c r="G110" s="46">
        <f t="shared" si="20"/>
        <v>15</v>
      </c>
      <c r="H110" s="78">
        <v>0</v>
      </c>
      <c r="I110" s="76">
        <v>0</v>
      </c>
      <c r="J110" s="46">
        <f t="shared" si="21"/>
        <v>9</v>
      </c>
      <c r="K110" s="72">
        <v>6</v>
      </c>
      <c r="L110" s="22">
        <v>120</v>
      </c>
      <c r="M110" s="65">
        <f t="shared" si="8"/>
        <v>720</v>
      </c>
      <c r="N110" s="17" t="s">
        <v>16</v>
      </c>
      <c r="O110" s="18"/>
      <c r="P110" s="122">
        <f t="shared" si="7"/>
        <v>720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>
        <v>4</v>
      </c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>
        <v>20</v>
      </c>
      <c r="G127" s="46">
        <f t="shared" si="20"/>
        <v>20</v>
      </c>
      <c r="H127" s="78">
        <v>0</v>
      </c>
      <c r="I127" s="76">
        <v>0</v>
      </c>
      <c r="J127" s="46">
        <f t="shared" si="21"/>
        <v>20</v>
      </c>
      <c r="K127" s="72"/>
      <c r="L127" s="22">
        <v>25</v>
      </c>
      <c r="M127" s="65">
        <f t="shared" si="8"/>
        <v>0</v>
      </c>
      <c r="N127" s="17" t="s">
        <v>1428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>
        <v>41</v>
      </c>
      <c r="G128" s="46">
        <f t="shared" si="20"/>
        <v>41</v>
      </c>
      <c r="H128" s="78">
        <v>0</v>
      </c>
      <c r="I128" s="76">
        <v>0</v>
      </c>
      <c r="J128" s="46">
        <f t="shared" si="21"/>
        <v>38</v>
      </c>
      <c r="K128" s="72">
        <v>3</v>
      </c>
      <c r="L128" s="22">
        <v>25</v>
      </c>
      <c r="M128" s="65">
        <f t="shared" si="8"/>
        <v>75</v>
      </c>
      <c r="N128" s="17" t="s">
        <v>1428</v>
      </c>
      <c r="O128" s="18"/>
      <c r="P128" s="122">
        <f t="shared" si="7"/>
        <v>75</v>
      </c>
      <c r="Q128" s="90">
        <v>11.48</v>
      </c>
      <c r="R128" s="43">
        <f t="shared" si="9"/>
        <v>34.44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12</v>
      </c>
      <c r="F133" s="71">
        <v>55</v>
      </c>
      <c r="G133" s="46">
        <f t="shared" si="20"/>
        <v>67</v>
      </c>
      <c r="H133" s="78">
        <v>1</v>
      </c>
      <c r="I133" s="76">
        <v>0</v>
      </c>
      <c r="J133" s="46">
        <f t="shared" si="21"/>
        <v>60</v>
      </c>
      <c r="K133" s="72">
        <v>6</v>
      </c>
      <c r="L133" s="20">
        <v>50</v>
      </c>
      <c r="M133" s="65">
        <f t="shared" si="8"/>
        <v>300</v>
      </c>
      <c r="N133" s="17" t="s">
        <v>1428</v>
      </c>
      <c r="O133" s="18">
        <v>150</v>
      </c>
      <c r="P133" s="122">
        <f t="shared" si="7"/>
        <v>150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8</v>
      </c>
      <c r="F198" s="71"/>
      <c r="G198" s="46">
        <f t="shared" si="28"/>
        <v>8</v>
      </c>
      <c r="H198" s="78">
        <v>0</v>
      </c>
      <c r="I198" s="76">
        <v>0</v>
      </c>
      <c r="J198" s="46">
        <f t="shared" si="29"/>
        <v>8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3</v>
      </c>
      <c r="F209" s="71">
        <v>5</v>
      </c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55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60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si="42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>
        <f t="shared" si="41"/>
        <v>2</v>
      </c>
      <c r="K249" s="72"/>
      <c r="L249" s="20">
        <v>50</v>
      </c>
      <c r="M249" s="65">
        <f t="shared" si="4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+'1'!J251</f>
        <v>6</v>
      </c>
      <c r="F251" s="71"/>
      <c r="G251" s="46">
        <f t="shared" si="40"/>
        <v>6</v>
      </c>
      <c r="H251" s="78">
        <v>0</v>
      </c>
      <c r="I251" s="76">
        <v>0</v>
      </c>
      <c r="J251" s="46">
        <f t="shared" si="41"/>
        <v>6</v>
      </c>
      <c r="K251" s="72"/>
      <c r="L251" s="20">
        <v>35</v>
      </c>
      <c r="M251" s="65">
        <f t="shared" si="4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3"/>
        <v>0</v>
      </c>
    </row>
    <row r="252" spans="1:18" ht="25.5" x14ac:dyDescent="0.55000000000000004">
      <c r="A252" s="10"/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3"/>
        <v>0</v>
      </c>
    </row>
    <row r="253" spans="1:18" ht="25.5" x14ac:dyDescent="0.55000000000000004">
      <c r="A253" s="10"/>
      <c r="B253" s="10"/>
      <c r="C253" s="19"/>
      <c r="D253" s="10"/>
      <c r="E253" s="64">
        <f>+'1'!J253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3"/>
        <v>0</v>
      </c>
    </row>
    <row r="254" spans="1:18" ht="25.5" x14ac:dyDescent="0.55000000000000004">
      <c r="A254" s="10"/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3"/>
        <v>0</v>
      </c>
    </row>
    <row r="255" spans="1:18" ht="25.5" x14ac:dyDescent="0.55000000000000004">
      <c r="A255" s="10"/>
      <c r="B255" s="10"/>
      <c r="C255" s="19"/>
      <c r="D255" s="10"/>
      <c r="E255" s="64">
        <f>+'1'!J255</f>
        <v>0</v>
      </c>
      <c r="F255" s="71"/>
      <c r="G255" s="46"/>
      <c r="H255" s="78"/>
      <c r="I255" s="76"/>
      <c r="J255" s="46"/>
      <c r="K255" s="72"/>
      <c r="L255" s="20"/>
      <c r="M255" s="65">
        <f t="shared" si="4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3"/>
        <v>0</v>
      </c>
    </row>
    <row r="256" spans="1:18" ht="25.5" x14ac:dyDescent="0.55000000000000004">
      <c r="A256" s="10"/>
      <c r="B256" s="10"/>
      <c r="C256" s="19"/>
      <c r="D256" s="10"/>
      <c r="E256" s="64">
        <f>+'1'!J256</f>
        <v>0</v>
      </c>
      <c r="F256" s="71"/>
      <c r="G256" s="46"/>
      <c r="H256" s="78"/>
      <c r="I256" s="76"/>
      <c r="J256" s="46"/>
      <c r="K256" s="72"/>
      <c r="L256" s="20"/>
      <c r="M256" s="65"/>
      <c r="N256" s="17" t="s">
        <v>16</v>
      </c>
      <c r="O256" s="18"/>
      <c r="P256" s="23">
        <f t="shared" si="36"/>
        <v>0</v>
      </c>
      <c r="Q256" s="90"/>
      <c r="R256" s="43">
        <f t="shared" si="43"/>
        <v>0</v>
      </c>
    </row>
    <row r="257" spans="1:18" ht="25.5" x14ac:dyDescent="0.55000000000000004">
      <c r="A257" s="10"/>
      <c r="B257" s="10"/>
      <c r="C257" s="19"/>
      <c r="D257" s="10"/>
      <c r="E257" s="64">
        <f>+'1'!J257</f>
        <v>0</v>
      </c>
      <c r="F257" s="71"/>
      <c r="G257" s="46"/>
      <c r="H257" s="78"/>
      <c r="I257" s="76"/>
      <c r="J257" s="46"/>
      <c r="K257" s="72"/>
      <c r="L257" s="20"/>
      <c r="M257" s="65"/>
      <c r="N257" s="17" t="s">
        <v>16</v>
      </c>
      <c r="O257" s="18"/>
      <c r="P257" s="23">
        <f t="shared" si="36"/>
        <v>0</v>
      </c>
      <c r="Q257" s="90"/>
      <c r="R257" s="43">
        <f t="shared" si="43"/>
        <v>0</v>
      </c>
    </row>
    <row r="258" spans="1:18" ht="25.5" x14ac:dyDescent="0.55000000000000004">
      <c r="A258" s="10"/>
      <c r="B258" s="10"/>
      <c r="C258" s="19"/>
      <c r="D258" s="10"/>
      <c r="E258" s="64">
        <f>+'1'!J258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36"/>
        <v>0</v>
      </c>
      <c r="Q258" s="90"/>
      <c r="R258" s="43">
        <f t="shared" si="43"/>
        <v>0</v>
      </c>
    </row>
    <row r="259" spans="1:18" ht="25.5" x14ac:dyDescent="0.55000000000000004">
      <c r="A259" s="10"/>
      <c r="B259" s="10"/>
      <c r="C259" s="19"/>
      <c r="D259" s="10"/>
      <c r="E259" s="64">
        <f>+'1'!E259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>
        <f t="shared" si="36"/>
        <v>0</v>
      </c>
      <c r="Q259" s="90"/>
      <c r="R259" s="43">
        <f t="shared" si="43"/>
        <v>0</v>
      </c>
    </row>
    <row r="260" spans="1:18" ht="25.5" x14ac:dyDescent="0.55000000000000004">
      <c r="A260" s="10"/>
      <c r="B260" s="10"/>
      <c r="C260" s="19"/>
      <c r="D260" s="10"/>
      <c r="E260" s="64">
        <f>+'1'!E260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43"/>
        <v>0</v>
      </c>
    </row>
    <row r="261" spans="1:18" ht="24" customHeight="1" x14ac:dyDescent="0.55000000000000004">
      <c r="A261" s="10"/>
      <c r="B261" s="10"/>
      <c r="C261" s="19"/>
      <c r="D261" s="10"/>
      <c r="E261" s="64"/>
      <c r="F261" s="71"/>
      <c r="G261" s="46">
        <f t="shared" si="38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ref="G262" si="45">E262+F262</f>
        <v>0</v>
      </c>
      <c r="H262" s="78">
        <v>0</v>
      </c>
      <c r="I262" s="76">
        <v>0</v>
      </c>
      <c r="J262" s="46">
        <f t="shared" ref="J262" si="46">+G262-H262-K262-I262</f>
        <v>0</v>
      </c>
      <c r="K262" s="72"/>
      <c r="L262" s="20"/>
      <c r="M262" s="65">
        <f t="shared" ref="M262" si="47">+L262*K262</f>
        <v>0</v>
      </c>
      <c r="N262" s="17" t="s">
        <v>16</v>
      </c>
      <c r="O262" s="18"/>
      <c r="P262" s="23">
        <f t="shared" si="36"/>
        <v>0</v>
      </c>
      <c r="Q262" s="90"/>
      <c r="R262" s="43">
        <f t="shared" ref="R262" si="48">+K262*Q262</f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49">E271+F271</f>
        <v>0</v>
      </c>
      <c r="H271" s="78">
        <v>0</v>
      </c>
      <c r="I271" s="76">
        <v>0</v>
      </c>
      <c r="J271" s="46">
        <f t="shared" ref="J271" si="50">+G271-H271-K271-I271</f>
        <v>0</v>
      </c>
      <c r="K271" s="72"/>
      <c r="L271" s="20"/>
      <c r="M271" s="65">
        <f t="shared" ref="M271" si="51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2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3">E273+F273</f>
        <v>0</v>
      </c>
      <c r="H273" s="78">
        <v>0</v>
      </c>
      <c r="I273" s="76">
        <v>0</v>
      </c>
      <c r="J273" s="46">
        <f t="shared" ref="J273" si="54">+G273-H273-K273-I273</f>
        <v>0</v>
      </c>
      <c r="K273" s="72"/>
      <c r="L273" s="20"/>
      <c r="M273" s="65">
        <f t="shared" ref="M273" si="55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6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Q274" s="91"/>
      <c r="R274" s="75">
        <f>SUM(R5:R273)</f>
        <v>821.55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73" t="s">
        <v>212</v>
      </c>
      <c r="L275" s="174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95" t="s">
        <v>202</v>
      </c>
      <c r="M276" s="95"/>
      <c r="N276" s="33">
        <f>SUM(M5:M275)</f>
        <v>2800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445</v>
      </c>
      <c r="O278" s="2">
        <v>120</v>
      </c>
      <c r="P278" s="2">
        <v>75</v>
      </c>
      <c r="Q278" s="88">
        <v>50</v>
      </c>
      <c r="R278" s="2">
        <v>150</v>
      </c>
      <c r="S278" s="2">
        <v>50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495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1860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1860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6">
    <mergeCell ref="Q3:Q4"/>
    <mergeCell ref="R3:R4"/>
    <mergeCell ref="K275:L27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60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12</v>
      </c>
      <c r="F15" s="71"/>
      <c r="G15" s="46">
        <f t="shared" si="0"/>
        <v>12</v>
      </c>
      <c r="H15" s="78">
        <v>0</v>
      </c>
      <c r="I15" s="76">
        <v>0</v>
      </c>
      <c r="J15" s="46">
        <f t="shared" si="1"/>
        <v>11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100</v>
      </c>
      <c r="P28" s="122">
        <f t="shared" si="3"/>
        <v>400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+'2'!J42</f>
        <v>43</v>
      </c>
      <c r="F42" s="71"/>
      <c r="G42" s="46">
        <f t="shared" si="5"/>
        <v>43</v>
      </c>
      <c r="H42" s="78">
        <v>0</v>
      </c>
      <c r="I42" s="76">
        <v>0</v>
      </c>
      <c r="J42" s="46">
        <f t="shared" si="6"/>
        <v>41</v>
      </c>
      <c r="K42" s="72">
        <v>2</v>
      </c>
      <c r="L42" s="15">
        <v>25</v>
      </c>
      <c r="M42" s="65">
        <f t="shared" si="2"/>
        <v>50</v>
      </c>
      <c r="N42" s="17" t="s">
        <v>1428</v>
      </c>
      <c r="O42" s="18"/>
      <c r="P42" s="122">
        <f t="shared" si="3"/>
        <v>50</v>
      </c>
      <c r="Q42" s="90">
        <v>15.55</v>
      </c>
      <c r="R42" s="43">
        <f t="shared" si="4"/>
        <v>31.1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+'2'!J43</f>
        <v>45</v>
      </c>
      <c r="F43" s="71"/>
      <c r="G43" s="46">
        <f t="shared" si="5"/>
        <v>45</v>
      </c>
      <c r="H43" s="78">
        <v>0</v>
      </c>
      <c r="I43" s="76">
        <v>0</v>
      </c>
      <c r="J43" s="46">
        <f t="shared" si="6"/>
        <v>44</v>
      </c>
      <c r="K43" s="72">
        <v>1</v>
      </c>
      <c r="L43" s="15">
        <v>25</v>
      </c>
      <c r="M43" s="65">
        <f>+L43*K43</f>
        <v>25</v>
      </c>
      <c r="N43" s="17" t="s">
        <v>1428</v>
      </c>
      <c r="O43" s="18"/>
      <c r="P43" s="122">
        <f t="shared" si="3"/>
        <v>25</v>
      </c>
      <c r="Q43" s="90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+'2'!J44</f>
        <v>47</v>
      </c>
      <c r="F44" s="71"/>
      <c r="G44" s="46">
        <f t="shared" si="5"/>
        <v>47</v>
      </c>
      <c r="H44" s="78">
        <v>0</v>
      </c>
      <c r="I44" s="76">
        <v>0</v>
      </c>
      <c r="J44" s="46">
        <f t="shared" si="6"/>
        <v>45</v>
      </c>
      <c r="K44" s="72">
        <v>2</v>
      </c>
      <c r="L44" s="15">
        <v>25</v>
      </c>
      <c r="M44" s="65">
        <f t="shared" si="2"/>
        <v>50</v>
      </c>
      <c r="N44" s="17" t="s">
        <v>1428</v>
      </c>
      <c r="O44" s="18"/>
      <c r="P44" s="122">
        <f t="shared" si="3"/>
        <v>50</v>
      </c>
      <c r="Q44" s="90">
        <v>15.31</v>
      </c>
      <c r="R44" s="43">
        <f t="shared" si="4"/>
        <v>30.62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6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22">
        <f t="shared" si="7"/>
        <v>360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20</v>
      </c>
      <c r="F127" s="71"/>
      <c r="G127" s="46">
        <f t="shared" si="20"/>
        <v>20</v>
      </c>
      <c r="H127" s="78">
        <v>0</v>
      </c>
      <c r="I127" s="76">
        <v>0</v>
      </c>
      <c r="J127" s="46">
        <f t="shared" si="21"/>
        <v>19</v>
      </c>
      <c r="K127" s="72">
        <v>1</v>
      </c>
      <c r="L127" s="22">
        <v>25</v>
      </c>
      <c r="M127" s="65">
        <f t="shared" si="8"/>
        <v>25</v>
      </c>
      <c r="N127" s="17" t="s">
        <v>1428</v>
      </c>
      <c r="O127" s="18"/>
      <c r="P127" s="122">
        <f t="shared" si="7"/>
        <v>25</v>
      </c>
      <c r="Q127" s="90">
        <v>13.67</v>
      </c>
      <c r="R127" s="43">
        <f t="shared" si="9"/>
        <v>13.67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38</v>
      </c>
      <c r="F128" s="71"/>
      <c r="G128" s="46">
        <f t="shared" si="20"/>
        <v>38</v>
      </c>
      <c r="H128" s="78">
        <v>0</v>
      </c>
      <c r="I128" s="76">
        <v>0</v>
      </c>
      <c r="J128" s="46">
        <f t="shared" si="21"/>
        <v>38</v>
      </c>
      <c r="K128" s="72"/>
      <c r="L128" s="22">
        <v>25</v>
      </c>
      <c r="M128" s="65">
        <f t="shared" si="8"/>
        <v>0</v>
      </c>
      <c r="N128" s="17" t="s">
        <v>1428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3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2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60</v>
      </c>
      <c r="F133" s="71"/>
      <c r="G133" s="46">
        <f t="shared" si="20"/>
        <v>60</v>
      </c>
      <c r="H133" s="78">
        <v>0</v>
      </c>
      <c r="I133" s="76">
        <v>0</v>
      </c>
      <c r="J133" s="46">
        <f t="shared" si="21"/>
        <v>58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8</v>
      </c>
      <c r="F198" s="71"/>
      <c r="G198" s="46">
        <f t="shared" si="28"/>
        <v>8</v>
      </c>
      <c r="H198" s="78">
        <v>0</v>
      </c>
      <c r="I198" s="76">
        <v>0</v>
      </c>
      <c r="J198" s="46">
        <f t="shared" si="29"/>
        <v>8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55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1</v>
      </c>
      <c r="K248" s="72">
        <v>2</v>
      </c>
      <c r="L248" s="20">
        <v>50</v>
      </c>
      <c r="M248" s="65">
        <f t="shared" si="32"/>
        <v>100</v>
      </c>
      <c r="N248" s="17" t="s">
        <v>16</v>
      </c>
      <c r="O248" s="18"/>
      <c r="P248" s="122">
        <f t="shared" si="36"/>
        <v>100</v>
      </c>
      <c r="Q248" s="90"/>
      <c r="R248" s="43">
        <f t="shared" si="4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>
        <f t="shared" si="41"/>
        <v>1</v>
      </c>
      <c r="K249" s="72">
        <v>1</v>
      </c>
      <c r="L249" s="20">
        <v>50</v>
      </c>
      <c r="M249" s="65">
        <f t="shared" si="3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4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5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+'2'!J251</f>
        <v>6</v>
      </c>
      <c r="F251" s="71"/>
      <c r="G251" s="46">
        <f t="shared" si="40"/>
        <v>6</v>
      </c>
      <c r="H251" s="78">
        <v>0</v>
      </c>
      <c r="I251" s="76">
        <v>0</v>
      </c>
      <c r="J251" s="46">
        <f t="shared" si="41"/>
        <v>6</v>
      </c>
      <c r="K251" s="72"/>
      <c r="L251" s="20">
        <v>35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/>
      <c r="N252" s="17" t="s">
        <v>16</v>
      </c>
      <c r="O252" s="18"/>
      <c r="P252" s="23">
        <f t="shared" si="36"/>
        <v>0</v>
      </c>
      <c r="Q252" s="90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4">
        <f>+'2'!J253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/>
      <c r="N253" s="17" t="s">
        <v>16</v>
      </c>
      <c r="O253" s="18"/>
      <c r="P253" s="23">
        <f t="shared" si="36"/>
        <v>0</v>
      </c>
      <c r="Q253" s="90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/>
      <c r="N254" s="17" t="s">
        <v>16</v>
      </c>
      <c r="O254" s="18"/>
      <c r="P254" s="23">
        <f t="shared" si="36"/>
        <v>0</v>
      </c>
      <c r="Q254" s="90"/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4">
        <f>+'2'!J255</f>
        <v>0</v>
      </c>
      <c r="F255" s="71"/>
      <c r="G255" s="46"/>
      <c r="H255" s="78"/>
      <c r="I255" s="76">
        <v>0</v>
      </c>
      <c r="J255" s="46">
        <f t="shared" si="41"/>
        <v>0</v>
      </c>
      <c r="K255" s="72"/>
      <c r="L255" s="20"/>
      <c r="M255" s="65"/>
      <c r="N255" s="17"/>
      <c r="O255" s="18"/>
      <c r="P255" s="23"/>
      <c r="Q255" s="90"/>
      <c r="R255" s="43">
        <f t="shared" si="45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6">E267+F267</f>
        <v>0</v>
      </c>
      <c r="H267" s="78">
        <v>0</v>
      </c>
      <c r="I267" s="76">
        <v>0</v>
      </c>
      <c r="J267" s="46">
        <f t="shared" ref="J267" si="47">+G267-H267-K267-I267</f>
        <v>0</v>
      </c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9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0">E271+F271</f>
        <v>0</v>
      </c>
      <c r="H271" s="78">
        <v>0</v>
      </c>
      <c r="I271" s="76">
        <v>0</v>
      </c>
      <c r="J271" s="46">
        <f t="shared" ref="J271" si="51">+G271-H271-K271-I271</f>
        <v>0</v>
      </c>
      <c r="K271" s="72"/>
      <c r="L271" s="20"/>
      <c r="M271" s="65">
        <f t="shared" ref="M271" si="52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3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4">E273+F273</f>
        <v>0</v>
      </c>
      <c r="H273" s="78">
        <v>0</v>
      </c>
      <c r="I273" s="76">
        <v>0</v>
      </c>
      <c r="J273" s="46">
        <f t="shared" ref="J273" si="55">+G273-H273-K273-I273</f>
        <v>0</v>
      </c>
      <c r="K273" s="72"/>
      <c r="L273" s="20"/>
      <c r="M273" s="65">
        <f t="shared" ref="M273" si="56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7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Q274" s="91"/>
      <c r="R274" s="75">
        <f>SUM(R5:R273)</f>
        <v>505.26000000000005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73" t="s">
        <v>212</v>
      </c>
      <c r="L275" s="174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34" t="s">
        <v>202</v>
      </c>
      <c r="M276" s="35"/>
      <c r="N276" s="33">
        <f>SUM(M5:M275)</f>
        <v>1895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705</v>
      </c>
      <c r="O278" s="2">
        <v>200</v>
      </c>
      <c r="P278" s="2">
        <v>100</v>
      </c>
      <c r="Q278" s="88">
        <v>120</v>
      </c>
      <c r="R278" s="2">
        <v>135</v>
      </c>
      <c r="S278" s="2">
        <v>150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225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965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965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6">
    <mergeCell ref="Q3:Q4"/>
    <mergeCell ref="R3:R4"/>
    <mergeCell ref="K275:L27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60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11</v>
      </c>
      <c r="F15" s="71"/>
      <c r="G15" s="46">
        <f t="shared" si="0"/>
        <v>11</v>
      </c>
      <c r="H15" s="78">
        <v>0</v>
      </c>
      <c r="I15" s="76">
        <v>0</v>
      </c>
      <c r="J15" s="46">
        <f t="shared" si="1"/>
        <v>10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19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200</v>
      </c>
      <c r="P22" s="122">
        <f t="shared" si="3"/>
        <v>200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120</v>
      </c>
      <c r="P24" s="122">
        <f t="shared" si="3"/>
        <v>180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+'3'!J42</f>
        <v>41</v>
      </c>
      <c r="F42" s="71"/>
      <c r="G42" s="46">
        <f t="shared" si="5"/>
        <v>41</v>
      </c>
      <c r="H42" s="78">
        <v>0</v>
      </c>
      <c r="I42" s="76">
        <v>0</v>
      </c>
      <c r="J42" s="46">
        <f t="shared" si="6"/>
        <v>30</v>
      </c>
      <c r="K42" s="72">
        <v>11</v>
      </c>
      <c r="L42" s="15">
        <v>25</v>
      </c>
      <c r="M42" s="65">
        <f t="shared" si="2"/>
        <v>275</v>
      </c>
      <c r="N42" s="17" t="s">
        <v>1428</v>
      </c>
      <c r="O42" s="18">
        <v>55</v>
      </c>
      <c r="P42" s="122">
        <f t="shared" si="3"/>
        <v>220</v>
      </c>
      <c r="Q42" s="90">
        <v>15.55</v>
      </c>
      <c r="R42" s="43">
        <f t="shared" si="4"/>
        <v>171.05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+'3'!J43</f>
        <v>44</v>
      </c>
      <c r="F43" s="71"/>
      <c r="G43" s="46">
        <f t="shared" si="5"/>
        <v>44</v>
      </c>
      <c r="H43" s="78">
        <v>0</v>
      </c>
      <c r="I43" s="76">
        <v>0</v>
      </c>
      <c r="J43" s="46">
        <f t="shared" si="6"/>
        <v>39</v>
      </c>
      <c r="K43" s="72">
        <v>5</v>
      </c>
      <c r="L43" s="15">
        <v>25</v>
      </c>
      <c r="M43" s="65">
        <f>+L43*K43</f>
        <v>125</v>
      </c>
      <c r="N43" s="17" t="s">
        <v>1428</v>
      </c>
      <c r="O43" s="18">
        <v>25</v>
      </c>
      <c r="P43" s="122">
        <f t="shared" si="3"/>
        <v>100</v>
      </c>
      <c r="Q43" s="90">
        <v>15.31</v>
      </c>
      <c r="R43" s="43">
        <f>+K43*Q43</f>
        <v>76.55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+'3'!J44</f>
        <v>45</v>
      </c>
      <c r="F44" s="71"/>
      <c r="G44" s="46">
        <f t="shared" si="5"/>
        <v>45</v>
      </c>
      <c r="H44" s="78">
        <v>0</v>
      </c>
      <c r="I44" s="76">
        <v>0</v>
      </c>
      <c r="J44" s="46">
        <f t="shared" si="6"/>
        <v>43</v>
      </c>
      <c r="K44" s="72">
        <v>2</v>
      </c>
      <c r="L44" s="15">
        <v>25</v>
      </c>
      <c r="M44" s="65">
        <f t="shared" si="2"/>
        <v>50</v>
      </c>
      <c r="N44" s="17" t="s">
        <v>1428</v>
      </c>
      <c r="O44" s="18">
        <v>10</v>
      </c>
      <c r="P44" s="122">
        <f t="shared" si="3"/>
        <v>40</v>
      </c>
      <c r="Q44" s="90">
        <v>15.31</v>
      </c>
      <c r="R44" s="43">
        <f t="shared" si="4"/>
        <v>30.62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1</v>
      </c>
      <c r="K110" s="72">
        <v>5</v>
      </c>
      <c r="L110" s="22">
        <v>120</v>
      </c>
      <c r="M110" s="65">
        <f t="shared" si="8"/>
        <v>600</v>
      </c>
      <c r="N110" s="17" t="s">
        <v>16</v>
      </c>
      <c r="O110" s="18"/>
      <c r="P110" s="122">
        <f t="shared" si="7"/>
        <v>600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3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19</v>
      </c>
      <c r="F127" s="71"/>
      <c r="G127" s="46">
        <f t="shared" si="20"/>
        <v>19</v>
      </c>
      <c r="H127" s="78">
        <v>0</v>
      </c>
      <c r="I127" s="76">
        <v>0</v>
      </c>
      <c r="J127" s="46">
        <f t="shared" si="21"/>
        <v>15</v>
      </c>
      <c r="K127" s="72">
        <v>4</v>
      </c>
      <c r="L127" s="22">
        <v>25</v>
      </c>
      <c r="M127" s="65">
        <f t="shared" si="8"/>
        <v>100</v>
      </c>
      <c r="N127" s="17" t="s">
        <v>1428</v>
      </c>
      <c r="O127" s="18">
        <v>20</v>
      </c>
      <c r="P127" s="122">
        <f t="shared" si="7"/>
        <v>80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38</v>
      </c>
      <c r="F128" s="71"/>
      <c r="G128" s="46">
        <f t="shared" si="20"/>
        <v>38</v>
      </c>
      <c r="H128" s="78">
        <v>0</v>
      </c>
      <c r="I128" s="76">
        <v>0</v>
      </c>
      <c r="J128" s="46">
        <f t="shared" si="21"/>
        <v>36</v>
      </c>
      <c r="K128" s="72">
        <v>2</v>
      </c>
      <c r="L128" s="22">
        <v>25</v>
      </c>
      <c r="M128" s="65">
        <f t="shared" si="8"/>
        <v>50</v>
      </c>
      <c r="N128" s="17" t="s">
        <v>1428</v>
      </c>
      <c r="O128" s="18">
        <v>10</v>
      </c>
      <c r="P128" s="122">
        <f t="shared" si="7"/>
        <v>40</v>
      </c>
      <c r="Q128" s="90">
        <v>11.48</v>
      </c>
      <c r="R128" s="43">
        <f t="shared" si="9"/>
        <v>22.96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58</v>
      </c>
      <c r="F133" s="71"/>
      <c r="G133" s="46">
        <f t="shared" si="20"/>
        <v>58</v>
      </c>
      <c r="H133" s="78">
        <v>0</v>
      </c>
      <c r="I133" s="76">
        <v>0</v>
      </c>
      <c r="J133" s="46">
        <f t="shared" si="21"/>
        <v>54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2">
        <f t="shared" si="7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9"/>
        <v>3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8</v>
      </c>
      <c r="F198" s="71"/>
      <c r="G198" s="46">
        <f t="shared" si="28"/>
        <v>8</v>
      </c>
      <c r="H198" s="78">
        <v>0</v>
      </c>
      <c r="I198" s="76">
        <v>0</v>
      </c>
      <c r="J198" s="46">
        <f t="shared" si="29"/>
        <v>8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>
        <v>65</v>
      </c>
      <c r="G216" s="46">
        <f t="shared" si="28"/>
        <v>65</v>
      </c>
      <c r="H216" s="78">
        <v>0</v>
      </c>
      <c r="I216" s="76">
        <v>0</v>
      </c>
      <c r="J216" s="46">
        <f t="shared" si="29"/>
        <v>65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3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53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1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1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5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+'3'!J251</f>
        <v>6</v>
      </c>
      <c r="F251" s="71"/>
      <c r="G251" s="46"/>
      <c r="H251" s="78"/>
      <c r="I251" s="76"/>
      <c r="J251" s="46">
        <f t="shared" si="41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4">
        <f>+'3'!J252</f>
        <v>0</v>
      </c>
      <c r="F252" s="71"/>
      <c r="G252" s="46"/>
      <c r="H252" s="78"/>
      <c r="I252" s="76"/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4">
        <f>+'3'!J253</f>
        <v>0</v>
      </c>
      <c r="F253" s="71"/>
      <c r="G253" s="46"/>
      <c r="H253" s="78"/>
      <c r="I253" s="76"/>
      <c r="J253" s="46">
        <f t="shared" si="41"/>
        <v>0</v>
      </c>
      <c r="K253" s="72"/>
      <c r="L253" s="20"/>
      <c r="M253" s="65">
        <f t="shared" si="44"/>
        <v>0</v>
      </c>
      <c r="N253" s="17"/>
      <c r="O253" s="18"/>
      <c r="P253" s="23"/>
      <c r="Q253" s="90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4">
        <f>+'3'!J254</f>
        <v>0</v>
      </c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38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3"/>
        <v>0</v>
      </c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6">E267+F267</f>
        <v>0</v>
      </c>
      <c r="H267" s="78">
        <v>0</v>
      </c>
      <c r="I267" s="76">
        <v>0</v>
      </c>
      <c r="J267" s="46">
        <f t="shared" ref="J267" si="47">+G267-H267-K267-I267</f>
        <v>0</v>
      </c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9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0">E271+F271</f>
        <v>0</v>
      </c>
      <c r="H271" s="78">
        <v>0</v>
      </c>
      <c r="I271" s="76">
        <v>0</v>
      </c>
      <c r="J271" s="46">
        <f t="shared" ref="J271" si="51">+G271-H271-K271-I271</f>
        <v>0</v>
      </c>
      <c r="K271" s="72"/>
      <c r="L271" s="20"/>
      <c r="M271" s="65">
        <f t="shared" ref="M271" si="52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3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4">E273+F273</f>
        <v>0</v>
      </c>
      <c r="H273" s="78">
        <v>0</v>
      </c>
      <c r="I273" s="76">
        <v>0</v>
      </c>
      <c r="J273" s="46">
        <f t="shared" ref="J273" si="55">+G273-H273-K273-I273</f>
        <v>0</v>
      </c>
      <c r="K273" s="72"/>
      <c r="L273" s="20"/>
      <c r="M273" s="65">
        <f t="shared" ref="M273" si="56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7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Q274" s="91"/>
      <c r="R274" s="75">
        <f>SUM(R5:R273)</f>
        <v>955.55000000000007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73" t="s">
        <v>212</v>
      </c>
      <c r="L275" s="174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34" t="s">
        <v>202</v>
      </c>
      <c r="M276" s="35"/>
      <c r="N276" s="33">
        <f>SUM(M5:M275)</f>
        <v>2920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660</v>
      </c>
      <c r="O278" s="2">
        <v>60</v>
      </c>
      <c r="P278" s="2">
        <v>240</v>
      </c>
      <c r="Q278" s="88">
        <v>60</v>
      </c>
      <c r="R278" s="2">
        <v>300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590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1670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1670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6">
    <mergeCell ref="Q3:Q4"/>
    <mergeCell ref="R3:R4"/>
    <mergeCell ref="K275:L27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60"/>
  <sheetViews>
    <sheetView zoomScale="70" zoomScaleNormal="70" workbookViewId="0">
      <pane xSplit="10" ySplit="4" topLeftCell="K182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31</v>
      </c>
      <c r="F6" s="71">
        <v>10</v>
      </c>
      <c r="G6" s="46">
        <f t="shared" si="0"/>
        <v>41</v>
      </c>
      <c r="H6" s="78">
        <v>0</v>
      </c>
      <c r="I6" s="76">
        <v>0</v>
      </c>
      <c r="J6" s="46">
        <f t="shared" si="1"/>
        <v>30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22">
        <f t="shared" ref="P6:P69" si="3">SUM(M6-O6)</f>
        <v>1100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7</v>
      </c>
      <c r="F11" s="71">
        <v>5</v>
      </c>
      <c r="G11" s="46">
        <f t="shared" si="0"/>
        <v>12</v>
      </c>
      <c r="H11" s="78">
        <v>0</v>
      </c>
      <c r="I11" s="76">
        <v>0</v>
      </c>
      <c r="J11" s="46">
        <f t="shared" si="1"/>
        <v>9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75</v>
      </c>
      <c r="P11" s="122">
        <f t="shared" si="3"/>
        <v>75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10</v>
      </c>
      <c r="F15" s="71">
        <v>5</v>
      </c>
      <c r="G15" s="46">
        <f t="shared" si="0"/>
        <v>15</v>
      </c>
      <c r="H15" s="78">
        <v>0</v>
      </c>
      <c r="I15" s="76">
        <v>0</v>
      </c>
      <c r="J15" s="46">
        <f t="shared" si="1"/>
        <v>14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12</v>
      </c>
      <c r="F18" s="71">
        <v>5</v>
      </c>
      <c r="G18" s="46">
        <f t="shared" si="0"/>
        <v>17</v>
      </c>
      <c r="H18" s="78">
        <v>0</v>
      </c>
      <c r="I18" s="76">
        <v>0</v>
      </c>
      <c r="J18" s="46">
        <f t="shared" si="1"/>
        <v>16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>
        <v>3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19</v>
      </c>
      <c r="F22" s="71">
        <v>5</v>
      </c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15</v>
      </c>
      <c r="F24" s="71">
        <v>5</v>
      </c>
      <c r="G24" s="46">
        <f t="shared" si="0"/>
        <v>20</v>
      </c>
      <c r="H24" s="78">
        <v>0</v>
      </c>
      <c r="I24" s="76">
        <v>0</v>
      </c>
      <c r="J24" s="46">
        <f t="shared" si="1"/>
        <v>18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10</v>
      </c>
      <c r="F28" s="71">
        <v>5</v>
      </c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5</v>
      </c>
      <c r="F29" s="71">
        <v>5</v>
      </c>
      <c r="G29" s="46">
        <f t="shared" si="5"/>
        <v>10</v>
      </c>
      <c r="H29" s="78">
        <v>0</v>
      </c>
      <c r="I29" s="76">
        <v>0</v>
      </c>
      <c r="J29" s="46">
        <f t="shared" si="6"/>
        <v>10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26</v>
      </c>
      <c r="F31" s="71">
        <v>5</v>
      </c>
      <c r="G31" s="46">
        <f t="shared" si="5"/>
        <v>31</v>
      </c>
      <c r="H31" s="78">
        <v>0</v>
      </c>
      <c r="I31" s="76">
        <v>0</v>
      </c>
      <c r="J31" s="46">
        <f t="shared" si="6"/>
        <v>31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4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2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22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6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75</v>
      </c>
      <c r="P40" s="122">
        <f t="shared" si="3"/>
        <v>175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+'4'!J42</f>
        <v>30</v>
      </c>
      <c r="F42" s="71"/>
      <c r="G42" s="46">
        <f t="shared" si="5"/>
        <v>30</v>
      </c>
      <c r="H42" s="78">
        <v>0</v>
      </c>
      <c r="I42" s="76">
        <v>0</v>
      </c>
      <c r="J42" s="46">
        <f t="shared" si="6"/>
        <v>20</v>
      </c>
      <c r="K42" s="72">
        <v>10</v>
      </c>
      <c r="L42" s="15">
        <v>25</v>
      </c>
      <c r="M42" s="65">
        <f t="shared" si="2"/>
        <v>250</v>
      </c>
      <c r="N42" s="17" t="s">
        <v>16</v>
      </c>
      <c r="O42" s="18">
        <v>50</v>
      </c>
      <c r="P42" s="122">
        <f t="shared" si="3"/>
        <v>200</v>
      </c>
      <c r="Q42" s="90">
        <v>15.55</v>
      </c>
      <c r="R42" s="43">
        <f t="shared" si="4"/>
        <v>155.5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+'4'!J43</f>
        <v>39</v>
      </c>
      <c r="F43" s="71"/>
      <c r="G43" s="46">
        <f t="shared" si="5"/>
        <v>39</v>
      </c>
      <c r="H43" s="78">
        <v>0</v>
      </c>
      <c r="I43" s="76">
        <v>0</v>
      </c>
      <c r="J43" s="46">
        <f t="shared" si="6"/>
        <v>37</v>
      </c>
      <c r="K43" s="72">
        <v>2</v>
      </c>
      <c r="L43" s="15">
        <v>25</v>
      </c>
      <c r="M43" s="65">
        <f>+L43*K43</f>
        <v>50</v>
      </c>
      <c r="N43" s="17" t="s">
        <v>16</v>
      </c>
      <c r="O43" s="18">
        <v>10</v>
      </c>
      <c r="P43" s="122">
        <f t="shared" si="3"/>
        <v>40</v>
      </c>
      <c r="Q43" s="90">
        <v>15.31</v>
      </c>
      <c r="R43" s="43">
        <f>+K43*Q43</f>
        <v>30.62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+'4'!J44</f>
        <v>43</v>
      </c>
      <c r="F44" s="71"/>
      <c r="G44" s="46">
        <f t="shared" si="5"/>
        <v>43</v>
      </c>
      <c r="H44" s="78">
        <v>0</v>
      </c>
      <c r="I44" s="76">
        <v>0</v>
      </c>
      <c r="J44" s="46">
        <f t="shared" si="6"/>
        <v>41</v>
      </c>
      <c r="K44" s="72">
        <v>2</v>
      </c>
      <c r="L44" s="15">
        <v>25</v>
      </c>
      <c r="M44" s="65">
        <f t="shared" si="2"/>
        <v>50</v>
      </c>
      <c r="N44" s="17" t="s">
        <v>16</v>
      </c>
      <c r="O44" s="18">
        <v>10</v>
      </c>
      <c r="P44" s="122">
        <f t="shared" si="3"/>
        <v>40</v>
      </c>
      <c r="Q44" s="90">
        <v>15.31</v>
      </c>
      <c r="R44" s="43">
        <f t="shared" si="4"/>
        <v>30.62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2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7</v>
      </c>
      <c r="F74" s="71">
        <v>5</v>
      </c>
      <c r="G74" s="46">
        <f t="shared" si="5"/>
        <v>12</v>
      </c>
      <c r="H74" s="78">
        <v>0</v>
      </c>
      <c r="I74" s="76">
        <v>0</v>
      </c>
      <c r="J74" s="46">
        <f t="shared" si="6"/>
        <v>9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22">
        <f t="shared" si="7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7</v>
      </c>
      <c r="F80" s="71">
        <v>3</v>
      </c>
      <c r="G80" s="46">
        <f t="shared" si="5"/>
        <v>10</v>
      </c>
      <c r="H80" s="78">
        <v>0</v>
      </c>
      <c r="I80" s="76">
        <v>0</v>
      </c>
      <c r="J80" s="46">
        <f t="shared" si="6"/>
        <v>7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90</v>
      </c>
      <c r="P80" s="122">
        <f t="shared" si="7"/>
        <v>75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4</v>
      </c>
      <c r="F81" s="71">
        <v>3</v>
      </c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2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15</v>
      </c>
      <c r="F127" s="71"/>
      <c r="G127" s="46">
        <f t="shared" si="20"/>
        <v>15</v>
      </c>
      <c r="H127" s="78">
        <v>0</v>
      </c>
      <c r="I127" s="76">
        <v>0</v>
      </c>
      <c r="J127" s="46">
        <f t="shared" si="21"/>
        <v>10</v>
      </c>
      <c r="K127" s="72">
        <v>5</v>
      </c>
      <c r="L127" s="22">
        <v>25</v>
      </c>
      <c r="M127" s="65">
        <f t="shared" si="8"/>
        <v>125</v>
      </c>
      <c r="N127" s="17" t="s">
        <v>16</v>
      </c>
      <c r="O127" s="18">
        <v>25</v>
      </c>
      <c r="P127" s="122">
        <f t="shared" si="7"/>
        <v>100</v>
      </c>
      <c r="Q127" s="90">
        <v>13.67</v>
      </c>
      <c r="R127" s="43">
        <f t="shared" si="9"/>
        <v>68.349999999999994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36</v>
      </c>
      <c r="F128" s="71"/>
      <c r="G128" s="46">
        <f t="shared" si="20"/>
        <v>36</v>
      </c>
      <c r="H128" s="78">
        <v>0</v>
      </c>
      <c r="I128" s="76">
        <v>0</v>
      </c>
      <c r="J128" s="46">
        <f t="shared" si="21"/>
        <v>29</v>
      </c>
      <c r="K128" s="72">
        <v>7</v>
      </c>
      <c r="L128" s="22">
        <v>25</v>
      </c>
      <c r="M128" s="65">
        <f t="shared" si="8"/>
        <v>175</v>
      </c>
      <c r="N128" s="17" t="s">
        <v>16</v>
      </c>
      <c r="O128" s="18">
        <v>35</v>
      </c>
      <c r="P128" s="122">
        <f t="shared" si="7"/>
        <v>140</v>
      </c>
      <c r="Q128" s="90">
        <v>11.48</v>
      </c>
      <c r="R128" s="43">
        <f t="shared" si="9"/>
        <v>80.36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54</v>
      </c>
      <c r="F133" s="71"/>
      <c r="G133" s="46">
        <f t="shared" si="20"/>
        <v>54</v>
      </c>
      <c r="H133" s="78">
        <v>0</v>
      </c>
      <c r="I133" s="76">
        <v>0</v>
      </c>
      <c r="J133" s="46">
        <f t="shared" si="21"/>
        <v>46</v>
      </c>
      <c r="K133" s="72">
        <v>8</v>
      </c>
      <c r="L133" s="20">
        <v>50</v>
      </c>
      <c r="M133" s="65">
        <f t="shared" si="8"/>
        <v>400</v>
      </c>
      <c r="N133" s="17" t="s">
        <v>16</v>
      </c>
      <c r="O133" s="18">
        <v>200</v>
      </c>
      <c r="P133" s="122">
        <f t="shared" si="7"/>
        <v>200</v>
      </c>
      <c r="Q133" s="90">
        <v>24.21</v>
      </c>
      <c r="R133" s="43">
        <f t="shared" si="9"/>
        <v>193.68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>
        <v>10</v>
      </c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3</v>
      </c>
      <c r="F193" s="71">
        <v>5</v>
      </c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</v>
      </c>
      <c r="F194" s="71">
        <v>5</v>
      </c>
      <c r="G194" s="46">
        <f t="shared" si="28"/>
        <v>7</v>
      </c>
      <c r="H194" s="78">
        <v>0</v>
      </c>
      <c r="I194" s="76">
        <v>0</v>
      </c>
      <c r="J194" s="46">
        <f t="shared" si="29"/>
        <v>7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8</v>
      </c>
      <c r="F198" s="71"/>
      <c r="G198" s="46">
        <f t="shared" si="28"/>
        <v>8</v>
      </c>
      <c r="H198" s="78">
        <v>0</v>
      </c>
      <c r="I198" s="76">
        <v>0</v>
      </c>
      <c r="J198" s="46">
        <f t="shared" si="29"/>
        <v>4</v>
      </c>
      <c r="K198" s="72">
        <v>4</v>
      </c>
      <c r="L198" s="20">
        <v>150</v>
      </c>
      <c r="M198" s="65">
        <f t="shared" si="32"/>
        <v>600</v>
      </c>
      <c r="N198" s="17" t="s">
        <v>16</v>
      </c>
      <c r="O198" s="18"/>
      <c r="P198" s="122">
        <f t="shared" ref="P198:P273" si="36">SUM(M198-O198)</f>
        <v>600</v>
      </c>
      <c r="Q198" s="90">
        <v>64.38</v>
      </c>
      <c r="R198" s="43">
        <f t="shared" si="33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>
        <v>15</v>
      </c>
      <c r="G205" s="46">
        <f t="shared" si="28"/>
        <v>15</v>
      </c>
      <c r="H205" s="78">
        <v>0</v>
      </c>
      <c r="I205" s="76">
        <v>0</v>
      </c>
      <c r="J205" s="46">
        <f t="shared" si="29"/>
        <v>15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8</v>
      </c>
      <c r="F209" s="71">
        <v>5</v>
      </c>
      <c r="G209" s="46">
        <f t="shared" si="28"/>
        <v>13</v>
      </c>
      <c r="H209" s="78">
        <v>0</v>
      </c>
      <c r="I209" s="76">
        <v>0</v>
      </c>
      <c r="J209" s="46">
        <f t="shared" si="29"/>
        <v>7</v>
      </c>
      <c r="K209" s="72">
        <v>6</v>
      </c>
      <c r="L209" s="20">
        <v>120</v>
      </c>
      <c r="M209" s="65">
        <f t="shared" si="32"/>
        <v>720</v>
      </c>
      <c r="N209" s="17" t="s">
        <v>16</v>
      </c>
      <c r="O209" s="18"/>
      <c r="P209" s="122">
        <f t="shared" si="36"/>
        <v>720</v>
      </c>
      <c r="Q209" s="90">
        <v>83</v>
      </c>
      <c r="R209" s="43">
        <f t="shared" si="33"/>
        <v>498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65</v>
      </c>
      <c r="F216" s="71"/>
      <c r="G216" s="46">
        <f t="shared" si="28"/>
        <v>65</v>
      </c>
      <c r="H216" s="78">
        <v>0</v>
      </c>
      <c r="I216" s="76">
        <v>0</v>
      </c>
      <c r="J216" s="46">
        <f t="shared" si="29"/>
        <v>65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300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4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54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1</v>
      </c>
      <c r="F248" s="71"/>
      <c r="G248" s="46">
        <f t="shared" si="40"/>
        <v>1</v>
      </c>
      <c r="H248" s="78">
        <v>0</v>
      </c>
      <c r="I248" s="76">
        <v>0</v>
      </c>
      <c r="J248" s="46">
        <f t="shared" si="41"/>
        <v>0</v>
      </c>
      <c r="K248" s="72">
        <v>1</v>
      </c>
      <c r="L248" s="20">
        <v>50</v>
      </c>
      <c r="M248" s="65">
        <f t="shared" si="44"/>
        <v>50</v>
      </c>
      <c r="N248" s="17" t="s">
        <v>16</v>
      </c>
      <c r="O248" s="18">
        <v>25</v>
      </c>
      <c r="P248" s="122">
        <f t="shared" si="36"/>
        <v>25</v>
      </c>
      <c r="Q248" s="90"/>
      <c r="R248" s="43">
        <f t="shared" si="4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0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>
        <v>25</v>
      </c>
      <c r="P249" s="122">
        <f t="shared" si="36"/>
        <v>25</v>
      </c>
      <c r="Q249" s="90"/>
      <c r="R249" s="43">
        <f t="shared" si="4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5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4">
        <f>+'4'!J253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+'4'!J256</f>
        <v>0</v>
      </c>
      <c r="F256" s="71"/>
      <c r="G256" s="46"/>
      <c r="H256" s="78"/>
      <c r="I256" s="76">
        <v>0</v>
      </c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+'4'!J257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+'4'!J258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+'4'!J259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+'4'!J260</f>
        <v>0</v>
      </c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>
        <f>+'4'!J261</f>
        <v>0</v>
      </c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>
        <f>+'4'!J262</f>
        <v>0</v>
      </c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>
        <f>+'4'!J263</f>
        <v>0</v>
      </c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>
        <f>+'4'!J264</f>
        <v>0</v>
      </c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>
        <f>+'4'!J265</f>
        <v>0</v>
      </c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>
        <f>+'4'!J266</f>
        <v>0</v>
      </c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>
        <f>+'4'!J267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4" customHeight="1" x14ac:dyDescent="0.55000000000000004">
      <c r="A268" s="10"/>
      <c r="B268" s="10"/>
      <c r="C268" s="19"/>
      <c r="D268" s="10"/>
      <c r="E268" s="64">
        <f>+'4'!J268</f>
        <v>0</v>
      </c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>
        <f>+'4'!J269</f>
        <v>0</v>
      </c>
      <c r="F269" s="71"/>
      <c r="G269" s="46">
        <f t="shared" ref="G269" si="46">E269+F269</f>
        <v>0</v>
      </c>
      <c r="H269" s="78">
        <v>0</v>
      </c>
      <c r="I269" s="76">
        <v>0</v>
      </c>
      <c r="J269" s="46">
        <f t="shared" ref="J269" si="47">+G269-H269-K269-I269</f>
        <v>0</v>
      </c>
      <c r="K269" s="72"/>
      <c r="L269" s="20"/>
      <c r="M269" s="65">
        <f t="shared" ref="M269" si="48">+L269*K269</f>
        <v>0</v>
      </c>
      <c r="N269" s="17" t="s">
        <v>16</v>
      </c>
      <c r="O269" s="18"/>
      <c r="P269" s="23">
        <f t="shared" si="36"/>
        <v>0</v>
      </c>
      <c r="Q269" s="90"/>
      <c r="R269" s="43">
        <f t="shared" ref="R269" si="49">+K269*Q269</f>
        <v>0</v>
      </c>
    </row>
    <row r="270" spans="1:18" ht="25.5" x14ac:dyDescent="0.55000000000000004">
      <c r="A270" s="10"/>
      <c r="B270" s="10"/>
      <c r="C270" s="19"/>
      <c r="D270" s="10"/>
      <c r="E270" s="64">
        <f>+'4'!J270</f>
        <v>0</v>
      </c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>
        <f>+'4'!J271</f>
        <v>0</v>
      </c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20" ht="25.5" x14ac:dyDescent="0.55000000000000004">
      <c r="A273" s="10"/>
      <c r="B273" s="10"/>
      <c r="C273" s="19"/>
      <c r="D273" s="10"/>
      <c r="E273" s="64"/>
      <c r="F273" s="71"/>
      <c r="G273" s="46">
        <f t="shared" ref="G273" si="50">E273+F273</f>
        <v>0</v>
      </c>
      <c r="H273" s="78">
        <v>0</v>
      </c>
      <c r="I273" s="76">
        <v>0</v>
      </c>
      <c r="J273" s="46">
        <f t="shared" ref="J273" si="51">+G273-H273-K273-I273</f>
        <v>0</v>
      </c>
      <c r="K273" s="72"/>
      <c r="L273" s="20"/>
      <c r="M273" s="65">
        <f t="shared" ref="M273" si="52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3">+K273*Q273</f>
        <v>0</v>
      </c>
    </row>
    <row r="274" spans="1:20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Q274" s="91"/>
      <c r="R274" s="75">
        <f>SUM(R5:R273)</f>
        <v>2435.3899999999994</v>
      </c>
      <c r="S274" s="75"/>
    </row>
    <row r="275" spans="1:20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73" t="s">
        <v>212</v>
      </c>
      <c r="L275" s="174"/>
      <c r="M275" s="30">
        <f>+O274</f>
        <v>0</v>
      </c>
      <c r="N275" s="27"/>
      <c r="O275" s="29"/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95" t="s">
        <v>202</v>
      </c>
      <c r="M276" s="95"/>
      <c r="N276" s="33">
        <f>SUM(M5:M275)</f>
        <v>5550</v>
      </c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20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1510</v>
      </c>
      <c r="O278" s="2">
        <v>120</v>
      </c>
      <c r="P278" s="2">
        <v>50</v>
      </c>
      <c r="Q278" s="88">
        <v>40</v>
      </c>
      <c r="R278" s="2">
        <v>1000</v>
      </c>
      <c r="S278" s="2">
        <v>100</v>
      </c>
      <c r="T278" s="2">
        <v>200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20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20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1015</v>
      </c>
    </row>
    <row r="282" spans="1:20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3025</v>
      </c>
    </row>
    <row r="283" spans="1:20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3025</v>
      </c>
    </row>
    <row r="284" spans="1:20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20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20" x14ac:dyDescent="0.5">
      <c r="J286" s="2"/>
      <c r="L286" s="2"/>
    </row>
    <row r="287" spans="1:20" ht="25.5" x14ac:dyDescent="0.55000000000000004">
      <c r="J287" s="2"/>
      <c r="L287" s="73" t="s">
        <v>272</v>
      </c>
      <c r="M287" s="2" t="s">
        <v>307</v>
      </c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6">
    <mergeCell ref="Q3:Q4"/>
    <mergeCell ref="R3:R4"/>
    <mergeCell ref="K275:L27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59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25</v>
      </c>
      <c r="K6" s="72">
        <v>5</v>
      </c>
      <c r="L6" s="15"/>
      <c r="M6" s="65">
        <f t="shared" ref="M6:M80" si="2">+L6*K6</f>
        <v>0</v>
      </c>
      <c r="N6" s="17" t="s">
        <v>1432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18</v>
      </c>
      <c r="F24" s="71"/>
      <c r="G24" s="46">
        <f t="shared" si="0"/>
        <v>18</v>
      </c>
      <c r="H24" s="78">
        <v>0</v>
      </c>
      <c r="I24" s="76">
        <v>0</v>
      </c>
      <c r="J24" s="46">
        <f t="shared" si="1"/>
        <v>17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10</v>
      </c>
      <c r="F29" s="71"/>
      <c r="G29" s="46">
        <f t="shared" si="5"/>
        <v>10</v>
      </c>
      <c r="H29" s="78">
        <v>0</v>
      </c>
      <c r="I29" s="76">
        <v>0</v>
      </c>
      <c r="J29" s="46">
        <f t="shared" si="6"/>
        <v>9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22">
        <f t="shared" si="3"/>
        <v>100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29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+'5'!J42</f>
        <v>20</v>
      </c>
      <c r="F42" s="71"/>
      <c r="G42" s="46">
        <f t="shared" si="5"/>
        <v>20</v>
      </c>
      <c r="H42" s="78">
        <v>0</v>
      </c>
      <c r="I42" s="76">
        <v>0</v>
      </c>
      <c r="J42" s="46">
        <f t="shared" si="6"/>
        <v>1</v>
      </c>
      <c r="K42" s="72">
        <v>19</v>
      </c>
      <c r="L42" s="15">
        <v>25</v>
      </c>
      <c r="M42" s="65">
        <f t="shared" si="2"/>
        <v>475</v>
      </c>
      <c r="N42" s="17" t="s">
        <v>16</v>
      </c>
      <c r="O42" s="18">
        <v>190</v>
      </c>
      <c r="P42" s="122">
        <f t="shared" si="3"/>
        <v>285</v>
      </c>
      <c r="Q42" s="90">
        <v>15.55</v>
      </c>
      <c r="R42" s="43">
        <f t="shared" si="4"/>
        <v>295.45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+'5'!J43</f>
        <v>37</v>
      </c>
      <c r="F43" s="71"/>
      <c r="G43" s="46">
        <f t="shared" si="5"/>
        <v>37</v>
      </c>
      <c r="H43" s="78">
        <v>0</v>
      </c>
      <c r="I43" s="76">
        <v>0</v>
      </c>
      <c r="J43" s="46">
        <f t="shared" si="6"/>
        <v>12</v>
      </c>
      <c r="K43" s="72">
        <v>25</v>
      </c>
      <c r="L43" s="15">
        <v>25</v>
      </c>
      <c r="M43" s="65">
        <f>+L43*K43</f>
        <v>625</v>
      </c>
      <c r="N43" s="17" t="s">
        <v>16</v>
      </c>
      <c r="O43" s="18">
        <v>250</v>
      </c>
      <c r="P43" s="122">
        <f t="shared" si="3"/>
        <v>375</v>
      </c>
      <c r="Q43" s="90">
        <v>15.31</v>
      </c>
      <c r="R43" s="43">
        <f>+K43*Q43</f>
        <v>382.75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+'5'!J44</f>
        <v>41</v>
      </c>
      <c r="F44" s="71"/>
      <c r="G44" s="46">
        <f t="shared" si="5"/>
        <v>41</v>
      </c>
      <c r="H44" s="78">
        <v>0</v>
      </c>
      <c r="I44" s="76">
        <v>0</v>
      </c>
      <c r="J44" s="46">
        <f t="shared" si="6"/>
        <v>23</v>
      </c>
      <c r="K44" s="72">
        <v>18</v>
      </c>
      <c r="L44" s="15">
        <v>25</v>
      </c>
      <c r="M44" s="65">
        <f t="shared" si="2"/>
        <v>450</v>
      </c>
      <c r="N44" s="17" t="s">
        <v>16</v>
      </c>
      <c r="O44" s="18">
        <v>180</v>
      </c>
      <c r="P44" s="122">
        <f t="shared" si="3"/>
        <v>270</v>
      </c>
      <c r="Q44" s="90">
        <v>15.31</v>
      </c>
      <c r="R44" s="43">
        <f t="shared" si="4"/>
        <v>275.58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9</v>
      </c>
      <c r="K77" s="72">
        <v>2</v>
      </c>
      <c r="L77" s="21">
        <v>50</v>
      </c>
      <c r="M77" s="65">
        <f t="shared" si="2"/>
        <v>100</v>
      </c>
      <c r="N77" s="17" t="s">
        <v>1433</v>
      </c>
      <c r="O77" s="18">
        <v>100</v>
      </c>
      <c r="P77" s="23">
        <f t="shared" si="7"/>
        <v>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10</v>
      </c>
      <c r="F127" s="71"/>
      <c r="G127" s="46">
        <f t="shared" si="20"/>
        <v>10</v>
      </c>
      <c r="H127" s="78">
        <v>0</v>
      </c>
      <c r="I127" s="76">
        <v>0</v>
      </c>
      <c r="J127" s="46">
        <f t="shared" si="21"/>
        <v>1</v>
      </c>
      <c r="K127" s="72">
        <v>9</v>
      </c>
      <c r="L127" s="22">
        <v>25</v>
      </c>
      <c r="M127" s="65">
        <f t="shared" si="8"/>
        <v>225</v>
      </c>
      <c r="N127" s="17" t="s">
        <v>16</v>
      </c>
      <c r="O127" s="18">
        <v>90</v>
      </c>
      <c r="P127" s="122">
        <f t="shared" si="7"/>
        <v>135</v>
      </c>
      <c r="Q127" s="90">
        <v>13.67</v>
      </c>
      <c r="R127" s="43">
        <f t="shared" si="9"/>
        <v>123.03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29</v>
      </c>
      <c r="F128" s="71"/>
      <c r="G128" s="46">
        <f t="shared" si="20"/>
        <v>29</v>
      </c>
      <c r="H128" s="78">
        <v>0</v>
      </c>
      <c r="I128" s="76">
        <v>0</v>
      </c>
      <c r="J128" s="46">
        <f t="shared" si="21"/>
        <v>18</v>
      </c>
      <c r="K128" s="72">
        <v>11</v>
      </c>
      <c r="L128" s="22">
        <v>25</v>
      </c>
      <c r="M128" s="65">
        <f t="shared" si="8"/>
        <v>275</v>
      </c>
      <c r="N128" s="17" t="s">
        <v>16</v>
      </c>
      <c r="O128" s="18">
        <v>110</v>
      </c>
      <c r="P128" s="122">
        <f t="shared" si="7"/>
        <v>165</v>
      </c>
      <c r="Q128" s="90">
        <v>11.48</v>
      </c>
      <c r="R128" s="43">
        <f t="shared" si="9"/>
        <v>126.28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46</v>
      </c>
      <c r="F133" s="71"/>
      <c r="G133" s="46">
        <f t="shared" si="20"/>
        <v>46</v>
      </c>
      <c r="H133" s="78">
        <v>0</v>
      </c>
      <c r="I133" s="76">
        <v>0</v>
      </c>
      <c r="J133" s="46">
        <f t="shared" si="21"/>
        <v>30</v>
      </c>
      <c r="K133" s="72">
        <v>16</v>
      </c>
      <c r="L133" s="20">
        <v>50</v>
      </c>
      <c r="M133" s="65">
        <f t="shared" si="8"/>
        <v>800</v>
      </c>
      <c r="N133" s="17" t="s">
        <v>1434</v>
      </c>
      <c r="O133" s="18">
        <v>560</v>
      </c>
      <c r="P133" s="122">
        <f t="shared" si="7"/>
        <v>240</v>
      </c>
      <c r="Q133" s="90">
        <v>24.21</v>
      </c>
      <c r="R133" s="43">
        <f t="shared" si="9"/>
        <v>387.36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7</v>
      </c>
      <c r="F194" s="71"/>
      <c r="G194" s="46">
        <f t="shared" si="28"/>
        <v>7</v>
      </c>
      <c r="H194" s="78">
        <v>0</v>
      </c>
      <c r="I194" s="76">
        <v>0</v>
      </c>
      <c r="J194" s="46">
        <f t="shared" si="29"/>
        <v>6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>
        <v>7</v>
      </c>
      <c r="G195" s="46">
        <f t="shared" si="28"/>
        <v>7</v>
      </c>
      <c r="H195" s="78">
        <v>0</v>
      </c>
      <c r="I195" s="76">
        <v>0</v>
      </c>
      <c r="J195" s="46">
        <f t="shared" si="29"/>
        <v>3</v>
      </c>
      <c r="K195" s="72">
        <v>4</v>
      </c>
      <c r="L195" s="20">
        <v>60</v>
      </c>
      <c r="M195" s="65">
        <f t="shared" si="32"/>
        <v>240</v>
      </c>
      <c r="N195" s="17" t="s">
        <v>16</v>
      </c>
      <c r="O195" s="18"/>
      <c r="P195" s="122">
        <f t="shared" si="27"/>
        <v>240</v>
      </c>
      <c r="Q195" s="90">
        <v>38</v>
      </c>
      <c r="R195" s="43">
        <f t="shared" si="33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4</v>
      </c>
      <c r="F198" s="71"/>
      <c r="G198" s="46">
        <f t="shared" si="28"/>
        <v>4</v>
      </c>
      <c r="H198" s="78">
        <v>0</v>
      </c>
      <c r="I198" s="76">
        <v>0</v>
      </c>
      <c r="J198" s="46">
        <f t="shared" si="29"/>
        <v>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15</v>
      </c>
      <c r="F205" s="71"/>
      <c r="G205" s="46">
        <f t="shared" si="28"/>
        <v>15</v>
      </c>
      <c r="H205" s="78">
        <v>0</v>
      </c>
      <c r="I205" s="76">
        <v>0</v>
      </c>
      <c r="J205" s="46">
        <f t="shared" si="29"/>
        <v>15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7</v>
      </c>
      <c r="F209" s="71"/>
      <c r="G209" s="46">
        <f t="shared" si="28"/>
        <v>7</v>
      </c>
      <c r="H209" s="78">
        <v>0</v>
      </c>
      <c r="I209" s="76">
        <v>0</v>
      </c>
      <c r="J209" s="46">
        <f t="shared" si="29"/>
        <v>6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65</v>
      </c>
      <c r="F216" s="71"/>
      <c r="G216" s="46">
        <f t="shared" si="28"/>
        <v>65</v>
      </c>
      <c r="H216" s="78">
        <v>0</v>
      </c>
      <c r="I216" s="76">
        <v>0</v>
      </c>
      <c r="J216" s="46">
        <f t="shared" si="29"/>
        <v>45</v>
      </c>
      <c r="K216" s="72">
        <v>20</v>
      </c>
      <c r="L216" s="20"/>
      <c r="M216" s="65">
        <f t="shared" si="32"/>
        <v>0</v>
      </c>
      <c r="N216" s="17" t="s">
        <v>1432</v>
      </c>
      <c r="O216" s="18"/>
      <c r="P216" s="23">
        <f t="shared" si="36"/>
        <v>0</v>
      </c>
      <c r="Q216" s="90">
        <v>9</v>
      </c>
      <c r="R216" s="43">
        <f t="shared" si="33"/>
        <v>180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300</v>
      </c>
      <c r="F224" s="71"/>
      <c r="G224" s="46">
        <f t="shared" si="28"/>
        <v>300</v>
      </c>
      <c r="H224" s="78">
        <v>0</v>
      </c>
      <c r="I224" s="76">
        <v>0</v>
      </c>
      <c r="J224" s="46">
        <f t="shared" si="29"/>
        <v>280</v>
      </c>
      <c r="K224" s="72">
        <v>20</v>
      </c>
      <c r="L224" s="20">
        <v>0</v>
      </c>
      <c r="M224" s="65">
        <f t="shared" si="32"/>
        <v>0</v>
      </c>
      <c r="N224" s="17" t="s">
        <v>1432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>
        <v>20</v>
      </c>
      <c r="G226" s="46">
        <f t="shared" si="28"/>
        <v>20</v>
      </c>
      <c r="H226" s="78">
        <v>0</v>
      </c>
      <c r="I226" s="76">
        <v>0</v>
      </c>
      <c r="J226" s="46">
        <f t="shared" si="29"/>
        <v>0</v>
      </c>
      <c r="K226" s="72">
        <v>20</v>
      </c>
      <c r="L226" s="20">
        <v>35</v>
      </c>
      <c r="M226" s="65">
        <f t="shared" si="32"/>
        <v>700</v>
      </c>
      <c r="N226" s="17" t="s">
        <v>16</v>
      </c>
      <c r="O226" s="18"/>
      <c r="P226" s="122">
        <f t="shared" si="36"/>
        <v>700</v>
      </c>
      <c r="Q226" s="90">
        <v>23.7</v>
      </c>
      <c r="R226" s="43">
        <f t="shared" si="33"/>
        <v>474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71" si="38">E231+F231</f>
        <v>0</v>
      </c>
      <c r="H231" s="78">
        <v>0</v>
      </c>
      <c r="I231" s="76">
        <v>0</v>
      </c>
      <c r="J231" s="46">
        <f t="shared" ref="J231:J271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55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54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4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5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+'5'!J251</f>
        <v>0</v>
      </c>
      <c r="F251" s="71">
        <v>6</v>
      </c>
      <c r="G251" s="46">
        <f t="shared" si="40"/>
        <v>6</v>
      </c>
      <c r="H251" s="78">
        <v>0</v>
      </c>
      <c r="I251" s="76">
        <v>0</v>
      </c>
      <c r="J251" s="46">
        <f t="shared" si="41"/>
        <v>6</v>
      </c>
      <c r="K251" s="72"/>
      <c r="L251" s="20">
        <v>35</v>
      </c>
      <c r="M251" s="65">
        <f t="shared" si="4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4">
        <f>+'5'!J253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2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+'5'!J256</f>
        <v>0</v>
      </c>
      <c r="F256" s="71"/>
      <c r="G256" s="46"/>
      <c r="H256" s="78"/>
      <c r="I256" s="76">
        <v>0</v>
      </c>
      <c r="J256" s="46">
        <f t="shared" si="41"/>
        <v>0</v>
      </c>
      <c r="K256" s="72"/>
      <c r="L256" s="20"/>
      <c r="M256" s="65"/>
      <c r="N256" s="17" t="s">
        <v>16</v>
      </c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4" customHeight="1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49">+K268*Q268</f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ref="G272" si="50">E272+F272</f>
        <v>0</v>
      </c>
      <c r="H272" s="78">
        <v>0</v>
      </c>
      <c r="I272" s="76">
        <v>0</v>
      </c>
      <c r="J272" s="46">
        <f t="shared" ref="J272" si="51">+G272-H272-K272-I272</f>
        <v>0</v>
      </c>
      <c r="K272" s="72"/>
      <c r="L272" s="20"/>
      <c r="M272" s="65">
        <f t="shared" ref="M272" si="52">+L272*K272</f>
        <v>0</v>
      </c>
      <c r="N272" s="17" t="s">
        <v>16</v>
      </c>
      <c r="O272" s="18"/>
      <c r="P272" s="23">
        <f t="shared" si="36"/>
        <v>0</v>
      </c>
      <c r="Q272" s="90"/>
      <c r="R272" s="43">
        <f t="shared" ref="R272" si="53">+K272*Q272</f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3066.3199999999997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34" t="s">
        <v>202</v>
      </c>
      <c r="M275" s="35"/>
      <c r="N275" s="33">
        <f>SUM(M5:M274)</f>
        <v>5155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1085</v>
      </c>
      <c r="O277" s="2">
        <v>30</v>
      </c>
      <c r="P277" s="2">
        <v>420</v>
      </c>
      <c r="Q277" s="88">
        <v>135</v>
      </c>
      <c r="R277" s="2">
        <v>500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1530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2540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2540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 filterMode="1">
    <tabColor rgb="FFFFCCFF"/>
  </sheetPr>
  <dimension ref="A1:V359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1433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18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70</v>
      </c>
      <c r="P6" s="122">
        <f t="shared" ref="P6:P69" si="3">SUM(M6-O6)</f>
        <v>630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120</v>
      </c>
      <c r="P22" s="122">
        <f t="shared" si="3"/>
        <v>180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12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100</v>
      </c>
      <c r="P24" s="122">
        <f t="shared" si="3"/>
        <v>400</v>
      </c>
      <c r="Q24" s="121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2">
        <f t="shared" si="3"/>
        <v>200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9</v>
      </c>
      <c r="F29" s="71"/>
      <c r="G29" s="46">
        <f t="shared" si="5"/>
        <v>9</v>
      </c>
      <c r="H29" s="78">
        <v>0</v>
      </c>
      <c r="I29" s="76">
        <v>0</v>
      </c>
      <c r="J29" s="46">
        <f t="shared" si="6"/>
        <v>9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100</v>
      </c>
      <c r="M32" s="65">
        <f t="shared" si="2"/>
        <v>200</v>
      </c>
      <c r="N32" s="17" t="s">
        <v>16</v>
      </c>
      <c r="O32" s="18"/>
      <c r="P32" s="122">
        <f t="shared" si="3"/>
        <v>200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+'6'!J42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1428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+'6'!J43</f>
        <v>12</v>
      </c>
      <c r="F43" s="71"/>
      <c r="G43" s="46">
        <f t="shared" si="5"/>
        <v>12</v>
      </c>
      <c r="H43" s="78">
        <v>0</v>
      </c>
      <c r="I43" s="76">
        <v>0</v>
      </c>
      <c r="J43" s="46">
        <f t="shared" si="6"/>
        <v>2</v>
      </c>
      <c r="K43" s="72">
        <v>10</v>
      </c>
      <c r="L43" s="15">
        <v>25</v>
      </c>
      <c r="M43" s="65">
        <f>+L43*K43</f>
        <v>250</v>
      </c>
      <c r="N43" s="17" t="s">
        <v>1428</v>
      </c>
      <c r="O43" s="18">
        <v>150</v>
      </c>
      <c r="P43" s="122">
        <f t="shared" si="3"/>
        <v>100</v>
      </c>
      <c r="Q43" s="90">
        <v>15.31</v>
      </c>
      <c r="R43" s="43">
        <f>+K43*Q43</f>
        <v>153.1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+'6'!J44</f>
        <v>23</v>
      </c>
      <c r="F44" s="71"/>
      <c r="G44" s="46">
        <f t="shared" si="5"/>
        <v>23</v>
      </c>
      <c r="H44" s="78">
        <v>0</v>
      </c>
      <c r="I44" s="76">
        <v>0</v>
      </c>
      <c r="J44" s="46">
        <f t="shared" si="6"/>
        <v>0</v>
      </c>
      <c r="K44" s="72">
        <v>23</v>
      </c>
      <c r="L44" s="15">
        <v>25</v>
      </c>
      <c r="M44" s="65">
        <f t="shared" si="2"/>
        <v>575</v>
      </c>
      <c r="N44" s="17" t="s">
        <v>1428</v>
      </c>
      <c r="O44" s="18">
        <v>355</v>
      </c>
      <c r="P44" s="122">
        <f t="shared" si="3"/>
        <v>220</v>
      </c>
      <c r="Q44" s="90">
        <v>15.31</v>
      </c>
      <c r="R44" s="43">
        <f t="shared" si="4"/>
        <v>352.13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3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6</v>
      </c>
      <c r="F57" s="71"/>
      <c r="G57" s="46">
        <f t="shared" si="5"/>
        <v>6</v>
      </c>
      <c r="H57" s="78">
        <v>0</v>
      </c>
      <c r="I57" s="76">
        <v>0</v>
      </c>
      <c r="J57" s="46">
        <f t="shared" si="6"/>
        <v>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20</v>
      </c>
      <c r="P74" s="122">
        <f t="shared" si="7"/>
        <v>80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0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>
        <v>300</v>
      </c>
      <c r="P111" s="122">
        <f t="shared" si="7"/>
        <v>200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25</v>
      </c>
      <c r="M127" s="65">
        <f t="shared" si="8"/>
        <v>0</v>
      </c>
      <c r="N127" s="17" t="s">
        <v>1428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18</v>
      </c>
      <c r="F128" s="71"/>
      <c r="G128" s="46">
        <f t="shared" si="20"/>
        <v>18</v>
      </c>
      <c r="H128" s="78">
        <v>0</v>
      </c>
      <c r="I128" s="76">
        <v>0</v>
      </c>
      <c r="J128" s="46">
        <f t="shared" si="21"/>
        <v>0</v>
      </c>
      <c r="K128" s="72">
        <v>18</v>
      </c>
      <c r="L128" s="22">
        <v>25</v>
      </c>
      <c r="M128" s="65">
        <f t="shared" si="8"/>
        <v>450</v>
      </c>
      <c r="N128" s="17" t="s">
        <v>1428</v>
      </c>
      <c r="O128" s="18">
        <v>100</v>
      </c>
      <c r="P128" s="122">
        <f t="shared" si="7"/>
        <v>350</v>
      </c>
      <c r="Q128" s="90">
        <v>11.48</v>
      </c>
      <c r="R128" s="43">
        <f t="shared" si="9"/>
        <v>206.64000000000001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30</v>
      </c>
      <c r="F133" s="71"/>
      <c r="G133" s="46">
        <f t="shared" si="20"/>
        <v>30</v>
      </c>
      <c r="H133" s="78">
        <v>0</v>
      </c>
      <c r="I133" s="76">
        <v>0</v>
      </c>
      <c r="J133" s="46">
        <f t="shared" si="21"/>
        <v>12</v>
      </c>
      <c r="K133" s="72">
        <v>18</v>
      </c>
      <c r="L133" s="20">
        <v>50</v>
      </c>
      <c r="M133" s="65">
        <f t="shared" si="8"/>
        <v>900</v>
      </c>
      <c r="N133" s="17" t="s">
        <v>16</v>
      </c>
      <c r="O133" s="18">
        <v>720</v>
      </c>
      <c r="P133" s="122">
        <f t="shared" si="7"/>
        <v>180</v>
      </c>
      <c r="Q133" s="90">
        <v>24.21</v>
      </c>
      <c r="R133" s="43">
        <f t="shared" si="9"/>
        <v>435.78000000000003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6</v>
      </c>
      <c r="F194" s="71"/>
      <c r="G194" s="46">
        <f t="shared" si="28"/>
        <v>6</v>
      </c>
      <c r="H194" s="78">
        <v>0</v>
      </c>
      <c r="I194" s="76">
        <v>0</v>
      </c>
      <c r="J194" s="46">
        <f t="shared" si="29"/>
        <v>6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4</v>
      </c>
      <c r="F198" s="71"/>
      <c r="G198" s="46">
        <f t="shared" si="28"/>
        <v>4</v>
      </c>
      <c r="H198" s="78">
        <v>0</v>
      </c>
      <c r="I198" s="76">
        <v>0</v>
      </c>
      <c r="J198" s="46">
        <f t="shared" si="29"/>
        <v>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15</v>
      </c>
      <c r="F205" s="71"/>
      <c r="G205" s="46">
        <f t="shared" si="28"/>
        <v>15</v>
      </c>
      <c r="H205" s="78">
        <v>0</v>
      </c>
      <c r="I205" s="76">
        <v>0</v>
      </c>
      <c r="J205" s="46">
        <f t="shared" si="29"/>
        <v>13</v>
      </c>
      <c r="K205" s="72">
        <v>2</v>
      </c>
      <c r="L205" s="20">
        <v>55</v>
      </c>
      <c r="M205" s="65">
        <f t="shared" si="32"/>
        <v>110</v>
      </c>
      <c r="N205" s="17" t="s">
        <v>16</v>
      </c>
      <c r="O205" s="18"/>
      <c r="P205" s="122">
        <f t="shared" si="36"/>
        <v>110</v>
      </c>
      <c r="Q205" s="90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6</v>
      </c>
      <c r="F209" s="71"/>
      <c r="G209" s="46">
        <f t="shared" si="28"/>
        <v>6</v>
      </c>
      <c r="H209" s="78">
        <v>0</v>
      </c>
      <c r="I209" s="76">
        <v>0</v>
      </c>
      <c r="J209" s="46">
        <f t="shared" si="29"/>
        <v>4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71" si="38">E231+F231</f>
        <v>0</v>
      </c>
      <c r="H231" s="78">
        <v>0</v>
      </c>
      <c r="I231" s="76">
        <v>0</v>
      </c>
      <c r="J231" s="46">
        <f t="shared" ref="J231:J271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53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si="42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54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4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4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+'6'!J251</f>
        <v>6</v>
      </c>
      <c r="F251" s="71"/>
      <c r="G251" s="46">
        <f t="shared" si="40"/>
        <v>6</v>
      </c>
      <c r="H251" s="78">
        <v>0</v>
      </c>
      <c r="I251" s="76">
        <v>0</v>
      </c>
      <c r="J251" s="46">
        <f t="shared" si="41"/>
        <v>6</v>
      </c>
      <c r="K251" s="72"/>
      <c r="L251" s="20">
        <v>35</v>
      </c>
      <c r="M251" s="65">
        <f t="shared" si="4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4"/>
        <v>0</v>
      </c>
    </row>
    <row r="252" spans="1:18" ht="25.5" x14ac:dyDescent="0.55000000000000004">
      <c r="A252" s="10"/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4"/>
        <v>0</v>
      </c>
    </row>
    <row r="253" spans="1:18" ht="25.5" x14ac:dyDescent="0.55000000000000004">
      <c r="A253" s="10"/>
      <c r="B253" s="10"/>
      <c r="C253" s="19"/>
      <c r="D253" s="10"/>
      <c r="E253" s="64">
        <f>+'6'!J253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4"/>
        <v>0</v>
      </c>
    </row>
    <row r="254" spans="1:18" ht="25.5" x14ac:dyDescent="0.55000000000000004">
      <c r="A254" s="10"/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/>
      <c r="J254" s="46"/>
      <c r="K254" s="72"/>
      <c r="L254" s="20"/>
      <c r="M254" s="65"/>
      <c r="N254" s="17"/>
      <c r="O254" s="18"/>
      <c r="P254" s="23"/>
      <c r="Q254" s="90"/>
      <c r="R254" s="43">
        <f t="shared" si="44"/>
        <v>0</v>
      </c>
    </row>
    <row r="255" spans="1:18" ht="25.5" x14ac:dyDescent="0.55000000000000004">
      <c r="A255" s="10"/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+'6'!J256</f>
        <v>0</v>
      </c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+'6'!J257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+'6'!J258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+'6'!J259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+'6'!J260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8" ht="24" customHeight="1" x14ac:dyDescent="0.55000000000000004">
      <c r="A261" s="10"/>
      <c r="B261" s="10"/>
      <c r="C261" s="19"/>
      <c r="D261" s="10"/>
      <c r="E261" s="64">
        <f>+'6'!J261</f>
        <v>0</v>
      </c>
      <c r="F261" s="71"/>
      <c r="G261" s="46">
        <f t="shared" si="38"/>
        <v>0</v>
      </c>
      <c r="H261" s="78">
        <v>0</v>
      </c>
      <c r="I261" s="76">
        <v>0</v>
      </c>
      <c r="J261" s="46">
        <f t="shared" si="39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8" ht="25.5" x14ac:dyDescent="0.55000000000000004">
      <c r="A262" s="10"/>
      <c r="B262" s="10"/>
      <c r="C262" s="19"/>
      <c r="D262" s="10"/>
      <c r="E262" s="64">
        <f>+'6'!J262</f>
        <v>0</v>
      </c>
      <c r="F262" s="71"/>
      <c r="G262" s="46">
        <f t="shared" ref="G262" si="45">E262+F262</f>
        <v>0</v>
      </c>
      <c r="H262" s="78">
        <v>0</v>
      </c>
      <c r="I262" s="76">
        <v>0</v>
      </c>
      <c r="J262" s="46">
        <f t="shared" ref="J262" si="46">+G262-H262-K262-I262</f>
        <v>0</v>
      </c>
      <c r="K262" s="72"/>
      <c r="L262" s="20"/>
      <c r="M262" s="65">
        <f t="shared" ref="M262" si="47">+L262*K262</f>
        <v>0</v>
      </c>
      <c r="N262" s="17" t="s">
        <v>16</v>
      </c>
      <c r="O262" s="18"/>
      <c r="P262" s="23">
        <f t="shared" si="36"/>
        <v>0</v>
      </c>
      <c r="Q262" s="90"/>
      <c r="R262" s="43">
        <f t="shared" ref="R262" si="48">+K262*Q262</f>
        <v>0</v>
      </c>
    </row>
    <row r="263" spans="1:18" ht="25.5" x14ac:dyDescent="0.55000000000000004">
      <c r="A263" s="10"/>
      <c r="B263" s="10"/>
      <c r="C263" s="19"/>
      <c r="D263" s="10"/>
      <c r="E263" s="64">
        <f>+'6'!J263</f>
        <v>0</v>
      </c>
      <c r="F263" s="71"/>
      <c r="G263" s="46">
        <f t="shared" si="38"/>
        <v>0</v>
      </c>
      <c r="H263" s="78">
        <v>0</v>
      </c>
      <c r="I263" s="76">
        <v>0</v>
      </c>
      <c r="J263" s="46">
        <f t="shared" si="39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33"/>
        <v>0</v>
      </c>
    </row>
    <row r="264" spans="1:18" ht="25.5" x14ac:dyDescent="0.55000000000000004">
      <c r="A264" s="10"/>
      <c r="B264" s="10"/>
      <c r="C264" s="19"/>
      <c r="D264" s="10"/>
      <c r="E264" s="64">
        <f>+'6'!J264</f>
        <v>0</v>
      </c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>
        <f>+'6'!J265</f>
        <v>0</v>
      </c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>
        <f>+'6'!J266</f>
        <v>0</v>
      </c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>
        <f>+'6'!J267</f>
        <v>0</v>
      </c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>
        <f>+'6'!J268</f>
        <v>0</v>
      </c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>
        <f>+'6'!J269</f>
        <v>0</v>
      </c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ref="G270" si="49">E270+F270</f>
        <v>0</v>
      </c>
      <c r="H270" s="78">
        <v>0</v>
      </c>
      <c r="I270" s="76">
        <v>0</v>
      </c>
      <c r="J270" s="46">
        <f t="shared" ref="J270" si="50">+G270-H270-K270-I270</f>
        <v>0</v>
      </c>
      <c r="K270" s="72"/>
      <c r="L270" s="20"/>
      <c r="M270" s="65">
        <f t="shared" ref="M270" si="51">+L270*K270</f>
        <v>0</v>
      </c>
      <c r="N270" s="17" t="s">
        <v>16</v>
      </c>
      <c r="O270" s="18"/>
      <c r="P270" s="23">
        <f t="shared" si="36"/>
        <v>0</v>
      </c>
      <c r="Q270" s="90"/>
      <c r="R270" s="43">
        <f t="shared" ref="R270" si="52">+K270*Q270</f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4" customHeight="1" x14ac:dyDescent="0.55000000000000004">
      <c r="A272" s="10"/>
      <c r="B272" s="10"/>
      <c r="C272" s="19"/>
      <c r="D272" s="10"/>
      <c r="E272" s="64"/>
      <c r="F272" s="71"/>
      <c r="G272" s="46">
        <f t="shared" ref="G272" si="53">E272+F272</f>
        <v>0</v>
      </c>
      <c r="H272" s="78">
        <v>0</v>
      </c>
      <c r="I272" s="76">
        <v>0</v>
      </c>
      <c r="J272" s="46">
        <f t="shared" ref="J272" si="54">+G272-H272-K272-I272</f>
        <v>0</v>
      </c>
      <c r="K272" s="72"/>
      <c r="L272" s="20"/>
      <c r="M272" s="65">
        <f t="shared" ref="M272" si="55">+L272*K272</f>
        <v>0</v>
      </c>
      <c r="N272" s="17" t="s">
        <v>16</v>
      </c>
      <c r="O272" s="18"/>
      <c r="P272" s="23">
        <f t="shared" si="36"/>
        <v>0</v>
      </c>
      <c r="Q272" s="90"/>
      <c r="R272" s="43">
        <f t="shared" ref="R272" si="56">+K272*Q272</f>
        <v>0</v>
      </c>
    </row>
    <row r="273" spans="1:22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2548.1800000000003</v>
      </c>
      <c r="S273" s="75"/>
    </row>
    <row r="274" spans="1:22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22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6065</v>
      </c>
    </row>
    <row r="276" spans="1:22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22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2019</v>
      </c>
      <c r="O277" s="2">
        <v>250</v>
      </c>
      <c r="P277" s="2">
        <v>920</v>
      </c>
      <c r="Q277" s="88">
        <v>100</v>
      </c>
      <c r="R277" s="2">
        <v>30</v>
      </c>
      <c r="S277" s="2">
        <v>50</v>
      </c>
      <c r="T277" s="2">
        <v>270</v>
      </c>
      <c r="U277" s="2">
        <v>250</v>
      </c>
      <c r="V277" s="2">
        <v>149</v>
      </c>
    </row>
    <row r="278" spans="1:22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22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22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2205</v>
      </c>
    </row>
    <row r="281" spans="1:22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1841</v>
      </c>
    </row>
    <row r="282" spans="1:22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1841</v>
      </c>
    </row>
    <row r="283" spans="1:22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22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22" x14ac:dyDescent="0.5">
      <c r="J285" s="2"/>
      <c r="L285" s="2"/>
    </row>
    <row r="286" spans="1:22" ht="25.5" x14ac:dyDescent="0.55000000000000004">
      <c r="J286" s="2"/>
      <c r="L286" s="73" t="s">
        <v>272</v>
      </c>
      <c r="M286" s="2" t="s">
        <v>307</v>
      </c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>
    <filterColumn colId="15">
      <filters blank="1">
        <filter val="-"/>
        <filter val="100.00"/>
        <filter val="110.00"/>
        <filter val="180.00"/>
        <filter val="200.00"/>
        <filter val="220.00"/>
        <filter val="240.00"/>
        <filter val="350.00"/>
        <filter val="400.00"/>
        <filter val="50.00"/>
        <filter val="80.00"/>
        <filter val="85.00"/>
        <filter val="920"/>
        <filter val="ส่วนลดสินค้า SALE"/>
      </filters>
    </filterColumn>
  </autoFilter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60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H14" sqref="H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20</v>
      </c>
      <c r="P20" s="122">
        <f t="shared" si="3"/>
        <v>175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9</v>
      </c>
      <c r="F29" s="71"/>
      <c r="G29" s="46">
        <f t="shared" si="5"/>
        <v>9</v>
      </c>
      <c r="H29" s="78">
        <v>0</v>
      </c>
      <c r="I29" s="76">
        <v>0</v>
      </c>
      <c r="J29" s="46">
        <f t="shared" si="6"/>
        <v>9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35</v>
      </c>
      <c r="P40" s="122">
        <f t="shared" si="3"/>
        <v>65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+'7'!J42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+'7'!J43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11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22">
        <f t="shared" si="7"/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6</v>
      </c>
      <c r="F194" s="71"/>
      <c r="G194" s="46">
        <f t="shared" si="28"/>
        <v>6</v>
      </c>
      <c r="H194" s="78">
        <v>0</v>
      </c>
      <c r="I194" s="76">
        <v>0</v>
      </c>
      <c r="J194" s="46">
        <f t="shared" si="29"/>
        <v>6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4</v>
      </c>
      <c r="F198" s="71"/>
      <c r="G198" s="46">
        <f t="shared" si="28"/>
        <v>4</v>
      </c>
      <c r="H198" s="78">
        <v>0</v>
      </c>
      <c r="I198" s="76">
        <v>0</v>
      </c>
      <c r="J198" s="46">
        <f t="shared" si="29"/>
        <v>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13</v>
      </c>
      <c r="F205" s="71"/>
      <c r="G205" s="46">
        <f t="shared" si="28"/>
        <v>13</v>
      </c>
      <c r="H205" s="78">
        <v>0</v>
      </c>
      <c r="I205" s="76">
        <v>0</v>
      </c>
      <c r="J205" s="46">
        <f t="shared" si="29"/>
        <v>13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3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4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55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5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+'7'!J251</f>
        <v>6</v>
      </c>
      <c r="F251" s="71"/>
      <c r="G251" s="46">
        <f t="shared" si="40"/>
        <v>6</v>
      </c>
      <c r="H251" s="78">
        <v>0</v>
      </c>
      <c r="I251" s="76">
        <v>0</v>
      </c>
      <c r="J251" s="46">
        <f t="shared" si="41"/>
        <v>6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5"/>
        <v>0</v>
      </c>
    </row>
    <row r="252" spans="1:18" ht="25.5" x14ac:dyDescent="0.55000000000000004">
      <c r="A252" s="10"/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5"/>
        <v>0</v>
      </c>
    </row>
    <row r="253" spans="1:18" ht="25.5" x14ac:dyDescent="0.55000000000000004">
      <c r="A253" s="10"/>
      <c r="B253" s="10"/>
      <c r="C253" s="19"/>
      <c r="D253" s="10"/>
      <c r="E253" s="64">
        <f>+'7'!J253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5"/>
        <v>0</v>
      </c>
    </row>
    <row r="254" spans="1:18" ht="25.5" x14ac:dyDescent="0.55000000000000004">
      <c r="A254" s="10"/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5"/>
        <v>0</v>
      </c>
    </row>
    <row r="255" spans="1:18" ht="25.5" x14ac:dyDescent="0.55000000000000004">
      <c r="A255" s="10"/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/>
      <c r="I255" s="76"/>
      <c r="J255" s="46">
        <f t="shared" si="41"/>
        <v>0</v>
      </c>
      <c r="K255" s="72"/>
      <c r="L255" s="20"/>
      <c r="M255" s="65"/>
      <c r="N255" s="17" t="s">
        <v>16</v>
      </c>
      <c r="O255" s="18"/>
      <c r="P255" s="23">
        <f t="shared" si="36"/>
        <v>0</v>
      </c>
      <c r="Q255" s="90"/>
      <c r="R255" s="43">
        <f t="shared" si="45"/>
        <v>0</v>
      </c>
    </row>
    <row r="256" spans="1:18" ht="25.5" x14ac:dyDescent="0.55000000000000004">
      <c r="A256" s="10"/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+'7'!J257</f>
        <v>0</v>
      </c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+'7'!J258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+'7'!J259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+'7'!J260</f>
        <v>0</v>
      </c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8" ht="25.5" x14ac:dyDescent="0.55000000000000004">
      <c r="A261" s="10"/>
      <c r="B261" s="10"/>
      <c r="C261" s="19"/>
      <c r="D261" s="10"/>
      <c r="E261" s="64">
        <f>+'7'!J261</f>
        <v>0</v>
      </c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>
        <f>+'7'!J262</f>
        <v>0</v>
      </c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>
        <f>+'7'!J263</f>
        <v>0</v>
      </c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>
        <f>+'7'!J264</f>
        <v>0</v>
      </c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>
        <f>+'7'!J265</f>
        <v>0</v>
      </c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4" customHeight="1" x14ac:dyDescent="0.55000000000000004">
      <c r="A266" s="10"/>
      <c r="B266" s="10"/>
      <c r="C266" s="19"/>
      <c r="D266" s="10"/>
      <c r="E266" s="64">
        <f>+'7'!J266</f>
        <v>0</v>
      </c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>
        <f>+'7'!J267</f>
        <v>0</v>
      </c>
      <c r="F267" s="71"/>
      <c r="G267" s="46">
        <f t="shared" ref="G267" si="46">E267+F267</f>
        <v>0</v>
      </c>
      <c r="H267" s="78">
        <v>0</v>
      </c>
      <c r="I267" s="76">
        <v>0</v>
      </c>
      <c r="J267" s="46">
        <f t="shared" ref="J267" si="47">+G267-H267-K267-I267</f>
        <v>0</v>
      </c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9">+K267*Q267</f>
        <v>0</v>
      </c>
    </row>
    <row r="268" spans="1:18" ht="25.5" x14ac:dyDescent="0.55000000000000004">
      <c r="A268" s="10"/>
      <c r="B268" s="10"/>
      <c r="C268" s="19"/>
      <c r="D268" s="10"/>
      <c r="E268" s="64">
        <f>+'7'!J268</f>
        <v>0</v>
      </c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>
        <f>+'7'!J269</f>
        <v>0</v>
      </c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>
        <f>+'7'!J270</f>
        <v>0</v>
      </c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0">E271+F271</f>
        <v>0</v>
      </c>
      <c r="H271" s="78">
        <v>0</v>
      </c>
      <c r="I271" s="76">
        <v>0</v>
      </c>
      <c r="J271" s="46">
        <f t="shared" ref="J271" si="51">+G271-H271-K271-I271</f>
        <v>0</v>
      </c>
      <c r="K271" s="72"/>
      <c r="L271" s="20"/>
      <c r="M271" s="65">
        <f t="shared" ref="M271" si="52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3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4">E273+F273</f>
        <v>0</v>
      </c>
      <c r="H273" s="78">
        <v>0</v>
      </c>
      <c r="I273" s="76">
        <v>0</v>
      </c>
      <c r="J273" s="46">
        <f t="shared" ref="J273" si="55">+G273-H273-K273-I273</f>
        <v>0</v>
      </c>
      <c r="K273" s="72"/>
      <c r="L273" s="20"/>
      <c r="M273" s="65">
        <f t="shared" ref="M273" si="56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7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Q274" s="91"/>
      <c r="R274" s="75">
        <f>SUM(R5:R273)</f>
        <v>729.61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73" t="s">
        <v>212</v>
      </c>
      <c r="L275" s="174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95" t="s">
        <v>202</v>
      </c>
      <c r="M276" s="95"/>
      <c r="N276" s="33">
        <f>SUM(M5:M275)</f>
        <v>1880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685</v>
      </c>
      <c r="O278" s="2">
        <v>115</v>
      </c>
      <c r="P278" s="2">
        <v>420</v>
      </c>
      <c r="Q278" s="88">
        <v>150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170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1025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1025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6">
    <mergeCell ref="Q3:Q4"/>
    <mergeCell ref="R3:R4"/>
    <mergeCell ref="K275:L27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60"/>
  <sheetViews>
    <sheetView zoomScale="80" zoomScaleNormal="80" workbookViewId="0">
      <pane xSplit="10" ySplit="4" topLeftCell="N5" activePane="bottomRight" state="frozen"/>
      <selection activeCell="A2" sqref="A2:O2"/>
      <selection pane="topRight" activeCell="A2" sqref="A2:O2"/>
      <selection pane="bottomLeft" activeCell="A2" sqref="A2:O2"/>
      <selection pane="bottomRight" activeCell="N83" sqref="N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8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50</v>
      </c>
      <c r="P5" s="122">
        <f>SUM(M5-O5)</f>
        <v>450</v>
      </c>
      <c r="Q5" s="121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15</v>
      </c>
      <c r="F6" s="71">
        <v>10</v>
      </c>
      <c r="G6" s="46">
        <f t="shared" si="0"/>
        <v>25</v>
      </c>
      <c r="H6" s="78">
        <v>0</v>
      </c>
      <c r="I6" s="76">
        <v>0</v>
      </c>
      <c r="J6" s="46">
        <f t="shared" si="1"/>
        <v>23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15</v>
      </c>
      <c r="F22" s="71">
        <v>5</v>
      </c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12</v>
      </c>
      <c r="F24" s="71">
        <v>5</v>
      </c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9</v>
      </c>
      <c r="F29" s="71">
        <v>5</v>
      </c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24</v>
      </c>
      <c r="F31" s="71">
        <v>5</v>
      </c>
      <c r="G31" s="46">
        <f t="shared" si="5"/>
        <v>29</v>
      </c>
      <c r="H31" s="78">
        <v>0</v>
      </c>
      <c r="I31" s="76">
        <v>0</v>
      </c>
      <c r="J31" s="46">
        <f t="shared" si="6"/>
        <v>25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50</v>
      </c>
      <c r="P31" s="122">
        <f t="shared" si="3"/>
        <v>350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+'8'!J42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+'8'!J43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8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2">
        <f t="shared" si="3"/>
        <v>150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4</v>
      </c>
      <c r="F64" s="71">
        <v>2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8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6</v>
      </c>
      <c r="F80" s="71">
        <v>3</v>
      </c>
      <c r="G80" s="46">
        <f t="shared" si="5"/>
        <v>9</v>
      </c>
      <c r="H80" s="78">
        <v>0</v>
      </c>
      <c r="I80" s="76">
        <v>0</v>
      </c>
      <c r="J80" s="46">
        <f t="shared" si="6"/>
        <v>7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60</v>
      </c>
      <c r="P80" s="122">
        <f t="shared" si="7"/>
        <v>50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5</v>
      </c>
      <c r="F81" s="71">
        <v>3</v>
      </c>
      <c r="G81" s="46">
        <f t="shared" si="5"/>
        <v>8</v>
      </c>
      <c r="H81" s="78">
        <v>0</v>
      </c>
      <c r="I81" s="76">
        <v>0</v>
      </c>
      <c r="J81" s="46">
        <f t="shared" si="6"/>
        <v>5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>
        <v>30</v>
      </c>
      <c r="P81" s="122">
        <f t="shared" si="7"/>
        <v>135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>
        <v>15</v>
      </c>
      <c r="G110" s="46">
        <f t="shared" si="20"/>
        <v>15</v>
      </c>
      <c r="H110" s="78">
        <v>0</v>
      </c>
      <c r="I110" s="76">
        <v>0</v>
      </c>
      <c r="J110" s="46">
        <f t="shared" si="21"/>
        <v>15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>
        <v>5</v>
      </c>
      <c r="G111" s="46">
        <f t="shared" si="20"/>
        <v>5</v>
      </c>
      <c r="H111" s="78">
        <v>0</v>
      </c>
      <c r="I111" s="76">
        <v>0</v>
      </c>
      <c r="J111" s="46">
        <f t="shared" si="21"/>
        <v>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12</v>
      </c>
      <c r="F115" s="71">
        <v>10</v>
      </c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7</v>
      </c>
      <c r="F131" s="71">
        <v>5</v>
      </c>
      <c r="G131" s="46">
        <f t="shared" si="20"/>
        <v>12</v>
      </c>
      <c r="H131" s="78">
        <v>0</v>
      </c>
      <c r="I131" s="76">
        <v>0</v>
      </c>
      <c r="J131" s="46">
        <f t="shared" si="21"/>
        <v>11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11</v>
      </c>
      <c r="F133" s="71">
        <v>5</v>
      </c>
      <c r="G133" s="46">
        <f t="shared" si="20"/>
        <v>16</v>
      </c>
      <c r="H133" s="78">
        <v>0</v>
      </c>
      <c r="I133" s="76">
        <v>0</v>
      </c>
      <c r="J133" s="46">
        <f t="shared" si="21"/>
        <v>12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>
        <v>100</v>
      </c>
      <c r="P133" s="122">
        <f t="shared" si="7"/>
        <v>100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>
        <v>10</v>
      </c>
      <c r="G178" s="46">
        <f t="shared" si="28"/>
        <v>10</v>
      </c>
      <c r="H178" s="78">
        <v>0</v>
      </c>
      <c r="I178" s="76">
        <v>0</v>
      </c>
      <c r="J178" s="46">
        <f t="shared" si="29"/>
        <v>10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6</v>
      </c>
      <c r="F194" s="71"/>
      <c r="G194" s="46">
        <f t="shared" si="28"/>
        <v>6</v>
      </c>
      <c r="H194" s="78">
        <v>0</v>
      </c>
      <c r="I194" s="76">
        <v>0</v>
      </c>
      <c r="J194" s="46">
        <f t="shared" si="29"/>
        <v>3</v>
      </c>
      <c r="K194" s="72">
        <v>3</v>
      </c>
      <c r="L194" s="20">
        <v>120</v>
      </c>
      <c r="M194" s="65">
        <f t="shared" si="32"/>
        <v>360</v>
      </c>
      <c r="N194" s="17" t="s">
        <v>16</v>
      </c>
      <c r="O194" s="18"/>
      <c r="P194" s="122">
        <f t="shared" si="27"/>
        <v>360</v>
      </c>
      <c r="Q194" s="90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4</v>
      </c>
      <c r="F198" s="71"/>
      <c r="G198" s="46">
        <f t="shared" si="28"/>
        <v>4</v>
      </c>
      <c r="H198" s="78">
        <v>0</v>
      </c>
      <c r="I198" s="76">
        <v>0</v>
      </c>
      <c r="J198" s="46">
        <f t="shared" si="29"/>
        <v>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13</v>
      </c>
      <c r="F205" s="71"/>
      <c r="G205" s="46">
        <f t="shared" si="28"/>
        <v>13</v>
      </c>
      <c r="H205" s="78">
        <v>0</v>
      </c>
      <c r="I205" s="76">
        <v>0</v>
      </c>
      <c r="J205" s="46">
        <f t="shared" si="29"/>
        <v>13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3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53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53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si="42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si="43"/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2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2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2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3</v>
      </c>
      <c r="K249" s="72">
        <v>2</v>
      </c>
      <c r="L249" s="20">
        <v>50</v>
      </c>
      <c r="M249" s="65">
        <f t="shared" si="42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4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+'8'!J251</f>
        <v>6</v>
      </c>
      <c r="F251" s="71"/>
      <c r="G251" s="46">
        <f t="shared" si="40"/>
        <v>6</v>
      </c>
      <c r="H251" s="78">
        <v>0</v>
      </c>
      <c r="I251" s="76">
        <v>0</v>
      </c>
      <c r="J251" s="46">
        <f t="shared" si="41"/>
        <v>6</v>
      </c>
      <c r="K251" s="72"/>
      <c r="L251" s="20">
        <v>35</v>
      </c>
      <c r="M251" s="65">
        <f t="shared" si="4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3"/>
        <v>0</v>
      </c>
    </row>
    <row r="252" spans="1:18" ht="25.5" x14ac:dyDescent="0.55000000000000004">
      <c r="A252" s="10"/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3"/>
        <v>0</v>
      </c>
    </row>
    <row r="253" spans="1:18" ht="25.5" x14ac:dyDescent="0.55000000000000004">
      <c r="A253" s="10"/>
      <c r="B253" s="10"/>
      <c r="C253" s="19"/>
      <c r="D253" s="10"/>
      <c r="E253" s="64">
        <f>+'8'!J253</f>
        <v>0</v>
      </c>
      <c r="F253" s="71"/>
      <c r="G253" s="46">
        <f t="shared" si="40"/>
        <v>0</v>
      </c>
      <c r="H253" s="78"/>
      <c r="I253" s="76">
        <v>0</v>
      </c>
      <c r="J253" s="46">
        <f t="shared" si="41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3"/>
        <v>0</v>
      </c>
    </row>
    <row r="254" spans="1:18" ht="25.5" x14ac:dyDescent="0.55000000000000004">
      <c r="A254" s="10"/>
      <c r="B254" s="10"/>
      <c r="C254" s="19"/>
      <c r="D254" s="10"/>
      <c r="E254" s="64">
        <f>+'8'!J254</f>
        <v>0</v>
      </c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4">E267+F267</f>
        <v>0</v>
      </c>
      <c r="H267" s="78">
        <v>0</v>
      </c>
      <c r="I267" s="76">
        <v>0</v>
      </c>
      <c r="J267" s="46">
        <f t="shared" ref="J267" si="45">+G267-H267-K267-I267</f>
        <v>0</v>
      </c>
      <c r="K267" s="72"/>
      <c r="L267" s="20"/>
      <c r="M267" s="65">
        <f t="shared" ref="M267" si="46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7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48">E271+F271</f>
        <v>0</v>
      </c>
      <c r="H271" s="78">
        <v>0</v>
      </c>
      <c r="I271" s="76">
        <v>0</v>
      </c>
      <c r="J271" s="46">
        <f t="shared" ref="J271" si="49">+G271-H271-K271-I271</f>
        <v>0</v>
      </c>
      <c r="K271" s="72"/>
      <c r="L271" s="20"/>
      <c r="M271" s="65">
        <f t="shared" ref="M271" si="50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1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2">E273+F273</f>
        <v>0</v>
      </c>
      <c r="H273" s="78">
        <v>0</v>
      </c>
      <c r="I273" s="76">
        <v>0</v>
      </c>
      <c r="J273" s="46">
        <f t="shared" ref="J273" si="53">+G273-H273-K273-I273</f>
        <v>0</v>
      </c>
      <c r="K273" s="72"/>
      <c r="L273" s="20"/>
      <c r="M273" s="65">
        <f t="shared" ref="M273" si="54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5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Q274" s="91"/>
      <c r="R274" s="75">
        <f>SUM(R5:R273)</f>
        <v>1029.0999999999999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73" t="s">
        <v>212</v>
      </c>
      <c r="L275" s="174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95" t="s">
        <v>202</v>
      </c>
      <c r="M276" s="95"/>
      <c r="N276" s="33">
        <f>SUM(M5:M275)</f>
        <v>2885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775</v>
      </c>
      <c r="O278" s="2">
        <v>250</v>
      </c>
      <c r="P278" s="2">
        <v>100</v>
      </c>
      <c r="Q278" s="88">
        <v>50</v>
      </c>
      <c r="R278" s="2">
        <v>225</v>
      </c>
      <c r="S278" s="2">
        <v>150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315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1795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1795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6">
    <mergeCell ref="Q3:Q4"/>
    <mergeCell ref="R3:R4"/>
    <mergeCell ref="K275:L27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V359"/>
  <sheetViews>
    <sheetView zoomScale="80" zoomScaleNormal="80" workbookViewId="0">
      <pane xSplit="10" ySplit="4" topLeftCell="K53" activePane="bottomRight" state="frozen"/>
      <selection activeCell="A2" sqref="A2:O2"/>
      <selection pane="topRight" activeCell="A2" sqref="A2:O2"/>
      <selection pane="bottomLeft" activeCell="A2" sqref="A2:O2"/>
      <selection pane="bottomRight" activeCell="E63" sqref="E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50</v>
      </c>
      <c r="P6" s="122">
        <f t="shared" ref="P6:P69" si="3">SUM(M6-O6)</f>
        <v>150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9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50</v>
      </c>
      <c r="P22" s="122">
        <f t="shared" si="3"/>
        <v>850</v>
      </c>
      <c r="Q22" s="121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75</v>
      </c>
      <c r="P24" s="122">
        <f t="shared" si="3"/>
        <v>225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25</v>
      </c>
      <c r="P28" s="122">
        <f t="shared" si="3"/>
        <v>175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22">
        <f t="shared" si="3"/>
        <v>200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+'9'!J42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+'9'!J43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1433</v>
      </c>
      <c r="O46" s="18">
        <v>50</v>
      </c>
      <c r="P46" s="23">
        <f t="shared" si="3"/>
        <v>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2">
        <f t="shared" si="3"/>
        <v>150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2"/>
        <v>50</v>
      </c>
      <c r="N77" s="17" t="s">
        <v>1433</v>
      </c>
      <c r="O77" s="18">
        <v>50</v>
      </c>
      <c r="P77" s="23">
        <f t="shared" si="7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2</v>
      </c>
      <c r="K81" s="72">
        <v>3</v>
      </c>
      <c r="L81" s="20">
        <v>55</v>
      </c>
      <c r="M81" s="65">
        <f t="shared" ref="M81:M172" si="8">+L81*K81</f>
        <v>165</v>
      </c>
      <c r="N81" s="17" t="s">
        <v>16</v>
      </c>
      <c r="O81" s="18"/>
      <c r="P81" s="122">
        <f t="shared" si="7"/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15</v>
      </c>
      <c r="F110" s="71"/>
      <c r="G110" s="46">
        <f t="shared" si="20"/>
        <v>15</v>
      </c>
      <c r="H110" s="78">
        <v>0</v>
      </c>
      <c r="I110" s="76">
        <v>0</v>
      </c>
      <c r="J110" s="46">
        <f t="shared" si="21"/>
        <v>13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4</v>
      </c>
      <c r="F111" s="71">
        <v>2</v>
      </c>
      <c r="G111" s="46">
        <f t="shared" si="20"/>
        <v>6</v>
      </c>
      <c r="H111" s="78">
        <v>0</v>
      </c>
      <c r="I111" s="76">
        <v>0</v>
      </c>
      <c r="J111" s="46">
        <f t="shared" si="21"/>
        <v>0</v>
      </c>
      <c r="K111" s="72">
        <v>6</v>
      </c>
      <c r="L111" s="20">
        <v>250</v>
      </c>
      <c r="M111" s="65">
        <f t="shared" si="8"/>
        <v>1500</v>
      </c>
      <c r="N111" s="17" t="s">
        <v>16</v>
      </c>
      <c r="O111" s="18">
        <v>250</v>
      </c>
      <c r="P111" s="122">
        <f t="shared" si="7"/>
        <v>1250</v>
      </c>
      <c r="Q111" s="90"/>
      <c r="R111" s="43">
        <f t="shared" si="26"/>
        <v>205.5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10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10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4</v>
      </c>
      <c r="F198" s="71"/>
      <c r="G198" s="46">
        <f t="shared" si="28"/>
        <v>4</v>
      </c>
      <c r="H198" s="78">
        <v>0</v>
      </c>
      <c r="I198" s="76">
        <v>0</v>
      </c>
      <c r="J198" s="46">
        <f t="shared" si="29"/>
        <v>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13</v>
      </c>
      <c r="F205" s="71"/>
      <c r="G205" s="46">
        <f t="shared" si="28"/>
        <v>13</v>
      </c>
      <c r="H205" s="78">
        <v>0</v>
      </c>
      <c r="I205" s="76">
        <v>0</v>
      </c>
      <c r="J205" s="46">
        <f t="shared" si="29"/>
        <v>13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5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+'9'!J251</f>
        <v>6</v>
      </c>
      <c r="F251" s="71"/>
      <c r="G251" s="46">
        <f t="shared" si="40"/>
        <v>6</v>
      </c>
      <c r="H251" s="78">
        <v>0</v>
      </c>
      <c r="I251" s="76">
        <v>0</v>
      </c>
      <c r="J251" s="46">
        <f t="shared" si="41"/>
        <v>4</v>
      </c>
      <c r="K251" s="72">
        <v>2</v>
      </c>
      <c r="L251" s="20">
        <v>35</v>
      </c>
      <c r="M251" s="65">
        <f t="shared" si="44"/>
        <v>70</v>
      </c>
      <c r="N251" s="17" t="s">
        <v>16</v>
      </c>
      <c r="O251" s="18">
        <v>10</v>
      </c>
      <c r="P251" s="122">
        <f t="shared" si="36"/>
        <v>60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/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/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4" customHeight="1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ref="G269" si="46">E269+F269</f>
        <v>0</v>
      </c>
      <c r="H269" s="78">
        <v>0</v>
      </c>
      <c r="I269" s="76">
        <v>0</v>
      </c>
      <c r="J269" s="46">
        <f t="shared" ref="J269" si="47">+G269-H269-K269-I269</f>
        <v>0</v>
      </c>
      <c r="K269" s="72"/>
      <c r="L269" s="20"/>
      <c r="M269" s="65">
        <f t="shared" ref="M269" si="48">+L269*K269</f>
        <v>0</v>
      </c>
      <c r="N269" s="17" t="s">
        <v>16</v>
      </c>
      <c r="O269" s="18"/>
      <c r="P269" s="23">
        <f t="shared" si="36"/>
        <v>0</v>
      </c>
      <c r="Q269" s="90"/>
      <c r="R269" s="43">
        <f t="shared" ref="R269" si="49">+K269*Q269</f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22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1098.45</v>
      </c>
      <c r="S273" s="75"/>
    </row>
    <row r="274" spans="1:22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22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34" t="s">
        <v>202</v>
      </c>
      <c r="M275" s="35"/>
      <c r="N275" s="33">
        <f>SUM(M5:M274)</f>
        <v>4555</v>
      </c>
    </row>
    <row r="276" spans="1:22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22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2420</v>
      </c>
      <c r="O277" s="2">
        <v>500</v>
      </c>
      <c r="P277" s="2">
        <v>120</v>
      </c>
      <c r="Q277" s="88">
        <v>250</v>
      </c>
      <c r="R277" s="2">
        <v>120</v>
      </c>
      <c r="S277" s="2">
        <v>230</v>
      </c>
      <c r="T277" s="2">
        <v>500</v>
      </c>
      <c r="U277" s="2">
        <v>150</v>
      </c>
      <c r="V277" s="2">
        <v>550</v>
      </c>
    </row>
    <row r="278" spans="1:22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22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22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685</v>
      </c>
    </row>
    <row r="281" spans="1:22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1450</v>
      </c>
    </row>
    <row r="282" spans="1:22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1450</v>
      </c>
    </row>
    <row r="283" spans="1:22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22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22" x14ac:dyDescent="0.5">
      <c r="J285" s="2"/>
      <c r="L285" s="2"/>
    </row>
    <row r="286" spans="1:22" ht="25.5" x14ac:dyDescent="0.55000000000000004">
      <c r="J286" s="2"/>
      <c r="L286" s="73" t="s">
        <v>272</v>
      </c>
      <c r="M286" s="2" t="s">
        <v>307</v>
      </c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59"/>
  <sheetViews>
    <sheetView zoomScale="80" zoomScaleNormal="80" workbookViewId="0">
      <pane xSplit="10" ySplit="4" topLeftCell="K59" activePane="bottomRight" state="frozen"/>
      <selection activeCell="A2" sqref="A2:O2"/>
      <selection pane="topRight" activeCell="A2" sqref="A2:O2"/>
      <selection pane="bottomLeft" activeCell="A2" sqref="A2:O2"/>
      <selection pane="bottomRight" activeCell="E63" sqref="E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22">
        <f t="shared" ref="P6:P69" si="3">SUM(M6-O6)</f>
        <v>250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2">
        <f t="shared" si="3"/>
        <v>100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14</v>
      </c>
      <c r="F28" s="71"/>
      <c r="G28" s="46">
        <f t="shared" si="5"/>
        <v>14</v>
      </c>
      <c r="H28" s="78">
        <v>0</v>
      </c>
      <c r="I28" s="76">
        <v>0</v>
      </c>
      <c r="J28" s="46">
        <f t="shared" si="6"/>
        <v>12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2">
        <f t="shared" si="3"/>
        <v>200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22</v>
      </c>
      <c r="F31" s="71"/>
      <c r="G31" s="46">
        <f t="shared" si="5"/>
        <v>22</v>
      </c>
      <c r="H31" s="78">
        <v>3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1438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+'10'!J42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+'10'!J43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2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13</v>
      </c>
      <c r="F110" s="71">
        <v>15</v>
      </c>
      <c r="G110" s="46">
        <f t="shared" si="20"/>
        <v>28</v>
      </c>
      <c r="H110" s="78">
        <v>0</v>
      </c>
      <c r="I110" s="76">
        <v>0</v>
      </c>
      <c r="J110" s="46">
        <f t="shared" si="21"/>
        <v>26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>
        <v>5</v>
      </c>
      <c r="G111" s="46">
        <f t="shared" si="20"/>
        <v>5</v>
      </c>
      <c r="H111" s="78">
        <v>0</v>
      </c>
      <c r="I111" s="76">
        <v>0</v>
      </c>
      <c r="J111" s="46">
        <f t="shared" si="21"/>
        <v>4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22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7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75</v>
      </c>
      <c r="P131" s="122">
        <f t="shared" si="7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12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10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2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4</v>
      </c>
      <c r="F198" s="71"/>
      <c r="G198" s="46">
        <f t="shared" si="28"/>
        <v>4</v>
      </c>
      <c r="H198" s="78">
        <v>0</v>
      </c>
      <c r="I198" s="76">
        <v>0</v>
      </c>
      <c r="J198" s="46">
        <f t="shared" si="29"/>
        <v>4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13</v>
      </c>
      <c r="F205" s="71"/>
      <c r="G205" s="46">
        <f t="shared" si="28"/>
        <v>13</v>
      </c>
      <c r="H205" s="78">
        <v>0</v>
      </c>
      <c r="I205" s="76">
        <v>0</v>
      </c>
      <c r="J205" s="46">
        <f t="shared" si="29"/>
        <v>13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71" si="38">E231+F231</f>
        <v>0</v>
      </c>
      <c r="H231" s="78">
        <v>0</v>
      </c>
      <c r="I231" s="76">
        <v>0</v>
      </c>
      <c r="J231" s="46">
        <f t="shared" ref="J231:J271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55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5</v>
      </c>
      <c r="F248" s="71"/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4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+'10'!J251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35</v>
      </c>
      <c r="M251" s="65">
        <f t="shared" si="42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2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2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>
        <v>0</v>
      </c>
      <c r="J256" s="46">
        <f t="shared" si="41"/>
        <v>0</v>
      </c>
      <c r="K256" s="72"/>
      <c r="L256" s="20"/>
      <c r="M256" s="65"/>
      <c r="N256" s="17" t="s">
        <v>16</v>
      </c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4" customHeight="1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49">+K268*Q268</f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ref="G272" si="50">E272+F272</f>
        <v>0</v>
      </c>
      <c r="H272" s="78">
        <v>0</v>
      </c>
      <c r="I272" s="76">
        <v>0</v>
      </c>
      <c r="J272" s="46">
        <f t="shared" ref="J272" si="51">+G272-H272-K272-I272</f>
        <v>0</v>
      </c>
      <c r="K272" s="72"/>
      <c r="L272" s="20"/>
      <c r="M272" s="65">
        <f t="shared" ref="M272" si="52">+L272*K272</f>
        <v>0</v>
      </c>
      <c r="N272" s="17" t="s">
        <v>16</v>
      </c>
      <c r="O272" s="18"/>
      <c r="P272" s="23">
        <f t="shared" si="36"/>
        <v>0</v>
      </c>
      <c r="Q272" s="90"/>
      <c r="R272" s="43">
        <f t="shared" ref="R272" si="53">+K272*Q272</f>
        <v>0</v>
      </c>
    </row>
    <row r="273" spans="1:20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550.26</v>
      </c>
      <c r="S273" s="75"/>
    </row>
    <row r="274" spans="1:20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34" t="s">
        <v>202</v>
      </c>
      <c r="M275" s="35"/>
      <c r="N275" s="33">
        <f>SUM(M5:M274)</f>
        <v>1915</v>
      </c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1440</v>
      </c>
      <c r="O277" s="2">
        <v>250</v>
      </c>
      <c r="P277" s="2">
        <v>370</v>
      </c>
      <c r="Q277" s="88">
        <v>300</v>
      </c>
      <c r="R277" s="2">
        <v>50</v>
      </c>
      <c r="S277" s="2">
        <v>220</v>
      </c>
      <c r="T277" s="2">
        <v>250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20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255</v>
      </c>
    </row>
    <row r="281" spans="1:20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220</v>
      </c>
    </row>
    <row r="282" spans="1:20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220</v>
      </c>
    </row>
    <row r="283" spans="1:20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20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20" x14ac:dyDescent="0.5">
      <c r="J285" s="2"/>
      <c r="L285" s="2"/>
    </row>
    <row r="286" spans="1:20" ht="25.5" x14ac:dyDescent="0.55000000000000004">
      <c r="J286" s="2"/>
      <c r="L286" s="73" t="s">
        <v>272</v>
      </c>
      <c r="M286" s="2" t="s">
        <v>307</v>
      </c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Y359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21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180</v>
      </c>
      <c r="P6" s="122">
        <f t="shared" ref="P6:P69" si="3">SUM(M6-O6)</f>
        <v>520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13</v>
      </c>
      <c r="F15" s="71"/>
      <c r="G15" s="46">
        <f t="shared" si="0"/>
        <v>13</v>
      </c>
      <c r="H15" s="78">
        <v>0</v>
      </c>
      <c r="I15" s="76">
        <v>0</v>
      </c>
      <c r="J15" s="46">
        <f t="shared" si="1"/>
        <v>13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5</v>
      </c>
      <c r="F21" s="71">
        <v>2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15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25</v>
      </c>
      <c r="P22" s="122">
        <f t="shared" si="3"/>
        <v>375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12</v>
      </c>
      <c r="F24" s="71">
        <v>5</v>
      </c>
      <c r="G24" s="46">
        <f t="shared" si="0"/>
        <v>17</v>
      </c>
      <c r="H24" s="78">
        <v>0</v>
      </c>
      <c r="I24" s="76">
        <v>0</v>
      </c>
      <c r="J24" s="46">
        <f t="shared" si="1"/>
        <v>13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25</v>
      </c>
      <c r="P24" s="122">
        <f t="shared" si="3"/>
        <v>375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12</v>
      </c>
      <c r="F28" s="71">
        <v>5</v>
      </c>
      <c r="G28" s="46">
        <f t="shared" si="5"/>
        <v>17</v>
      </c>
      <c r="H28" s="78">
        <v>0</v>
      </c>
      <c r="I28" s="76">
        <v>0</v>
      </c>
      <c r="J28" s="46">
        <f t="shared" si="6"/>
        <v>12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50</v>
      </c>
      <c r="P28" s="122">
        <f t="shared" si="3"/>
        <v>450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14</v>
      </c>
      <c r="F29" s="71">
        <v>5</v>
      </c>
      <c r="G29" s="46">
        <f t="shared" si="5"/>
        <v>19</v>
      </c>
      <c r="H29" s="78">
        <v>0</v>
      </c>
      <c r="I29" s="76">
        <v>0</v>
      </c>
      <c r="J29" s="46">
        <f t="shared" si="6"/>
        <v>18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25</v>
      </c>
      <c r="P29" s="122">
        <f t="shared" si="3"/>
        <v>75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22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125</v>
      </c>
      <c r="P31" s="122">
        <f t="shared" si="3"/>
        <v>575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9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+'11'!J42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+'11'!J43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2">
        <f t="shared" si="3"/>
        <v>170</v>
      </c>
      <c r="Q55" s="121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4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22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7</v>
      </c>
      <c r="F74" s="71">
        <v>5</v>
      </c>
      <c r="G74" s="46">
        <f t="shared" si="5"/>
        <v>12</v>
      </c>
      <c r="H74" s="78">
        <v>0</v>
      </c>
      <c r="I74" s="76">
        <v>0</v>
      </c>
      <c r="J74" s="46">
        <f t="shared" si="6"/>
        <v>4</v>
      </c>
      <c r="K74" s="72">
        <v>8</v>
      </c>
      <c r="L74" s="21">
        <v>50</v>
      </c>
      <c r="M74" s="65">
        <f t="shared" si="2"/>
        <v>400</v>
      </c>
      <c r="N74" s="17" t="s">
        <v>16</v>
      </c>
      <c r="O74" s="18">
        <v>25</v>
      </c>
      <c r="P74" s="122">
        <f t="shared" si="7"/>
        <v>375</v>
      </c>
      <c r="Q74" s="90">
        <v>17.09</v>
      </c>
      <c r="R74" s="43">
        <f t="shared" si="4"/>
        <v>136.72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11</v>
      </c>
      <c r="F77" s="71">
        <v>5</v>
      </c>
      <c r="G77" s="46">
        <f t="shared" si="5"/>
        <v>16</v>
      </c>
      <c r="H77" s="78">
        <v>0</v>
      </c>
      <c r="I77" s="76">
        <v>0</v>
      </c>
      <c r="J77" s="46">
        <f t="shared" si="6"/>
        <v>16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7</v>
      </c>
      <c r="F80" s="71">
        <v>2</v>
      </c>
      <c r="G80" s="46">
        <f t="shared" si="5"/>
        <v>9</v>
      </c>
      <c r="H80" s="78">
        <v>0</v>
      </c>
      <c r="I80" s="76">
        <v>0</v>
      </c>
      <c r="J80" s="46">
        <f t="shared" si="6"/>
        <v>9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26</v>
      </c>
      <c r="F110" s="71"/>
      <c r="G110" s="46">
        <f t="shared" si="20"/>
        <v>26</v>
      </c>
      <c r="H110" s="78">
        <v>0</v>
      </c>
      <c r="I110" s="76">
        <v>0</v>
      </c>
      <c r="J110" s="46">
        <f t="shared" si="21"/>
        <v>24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70</v>
      </c>
      <c r="P110" s="122">
        <f t="shared" si="7"/>
        <v>170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4</v>
      </c>
      <c r="F112" s="71"/>
      <c r="G112" s="46">
        <f t="shared" si="20"/>
        <v>4</v>
      </c>
      <c r="H112" s="78">
        <v>0</v>
      </c>
      <c r="I112" s="76">
        <v>0</v>
      </c>
      <c r="J112" s="46">
        <f t="shared" si="21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22</v>
      </c>
      <c r="F115" s="71"/>
      <c r="G115" s="46">
        <f t="shared" si="20"/>
        <v>22</v>
      </c>
      <c r="H115" s="78">
        <v>0</v>
      </c>
      <c r="I115" s="76">
        <v>0</v>
      </c>
      <c r="J115" s="46">
        <f t="shared" si="21"/>
        <v>20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60</v>
      </c>
      <c r="P115" s="122">
        <f t="shared" si="7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7</v>
      </c>
      <c r="F131" s="71">
        <v>5</v>
      </c>
      <c r="G131" s="46">
        <f t="shared" si="20"/>
        <v>12</v>
      </c>
      <c r="H131" s="78">
        <v>0</v>
      </c>
      <c r="I131" s="76">
        <v>0</v>
      </c>
      <c r="J131" s="46">
        <f t="shared" si="21"/>
        <v>10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2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12</v>
      </c>
      <c r="F133" s="71">
        <v>5</v>
      </c>
      <c r="G133" s="46">
        <f t="shared" si="20"/>
        <v>17</v>
      </c>
      <c r="H133" s="78">
        <v>0</v>
      </c>
      <c r="I133" s="76">
        <v>0</v>
      </c>
      <c r="J133" s="46">
        <f t="shared" si="21"/>
        <v>16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10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7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4</v>
      </c>
      <c r="F198" s="71">
        <v>5</v>
      </c>
      <c r="G198" s="46">
        <f t="shared" si="28"/>
        <v>9</v>
      </c>
      <c r="H198" s="78">
        <v>0</v>
      </c>
      <c r="I198" s="76">
        <v>0</v>
      </c>
      <c r="J198" s="46">
        <f t="shared" si="29"/>
        <v>8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/>
      <c r="P198" s="122">
        <f t="shared" ref="P198:P272" si="36">SUM(M198-O198)</f>
        <v>150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13</v>
      </c>
      <c r="F205" s="71"/>
      <c r="G205" s="46">
        <f t="shared" si="28"/>
        <v>13</v>
      </c>
      <c r="H205" s="78">
        <v>0</v>
      </c>
      <c r="I205" s="76">
        <v>0</v>
      </c>
      <c r="J205" s="46">
        <f t="shared" si="29"/>
        <v>13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2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71" si="38">E231+F231</f>
        <v>0</v>
      </c>
      <c r="H231" s="78">
        <v>0</v>
      </c>
      <c r="I231" s="76">
        <v>0</v>
      </c>
      <c r="J231" s="46">
        <f t="shared" ref="J231:J271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9" si="40">E235+F235</f>
        <v>0</v>
      </c>
      <c r="H235" s="78">
        <v>0</v>
      </c>
      <c r="I235" s="76">
        <v>0</v>
      </c>
      <c r="J235" s="46">
        <f t="shared" ref="J235:J258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62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9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5</v>
      </c>
      <c r="F248" s="71">
        <v>5</v>
      </c>
      <c r="G248" s="46">
        <f t="shared" si="40"/>
        <v>10</v>
      </c>
      <c r="H248" s="78">
        <v>0</v>
      </c>
      <c r="I248" s="76">
        <v>0</v>
      </c>
      <c r="J248" s="46">
        <f t="shared" si="41"/>
        <v>9</v>
      </c>
      <c r="K248" s="72">
        <v>1</v>
      </c>
      <c r="L248" s="20">
        <v>50</v>
      </c>
      <c r="M248" s="65">
        <f t="shared" si="44"/>
        <v>50</v>
      </c>
      <c r="N248" s="17" t="s">
        <v>16</v>
      </c>
      <c r="O248" s="18"/>
      <c r="P248" s="122">
        <f t="shared" si="36"/>
        <v>50</v>
      </c>
      <c r="Q248" s="90"/>
      <c r="R248" s="43">
        <f t="shared" si="4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3</v>
      </c>
      <c r="F249" s="71">
        <v>5</v>
      </c>
      <c r="G249" s="46">
        <f t="shared" si="40"/>
        <v>8</v>
      </c>
      <c r="H249" s="78">
        <v>0</v>
      </c>
      <c r="I249" s="76">
        <v>0</v>
      </c>
      <c r="J249" s="46">
        <f t="shared" si="41"/>
        <v>8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+'11'!J251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35</v>
      </c>
      <c r="M251" s="65">
        <f t="shared" si="44"/>
        <v>0</v>
      </c>
      <c r="N251" s="17"/>
      <c r="O251" s="18"/>
      <c r="P251" s="23">
        <f t="shared" si="36"/>
        <v>0</v>
      </c>
      <c r="Q251" s="90"/>
      <c r="R251" s="43">
        <f t="shared" si="43"/>
        <v>0</v>
      </c>
    </row>
    <row r="252" spans="1:18" ht="25.5" x14ac:dyDescent="0.55000000000000004">
      <c r="A252" s="10"/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/>
      <c r="O252" s="18"/>
      <c r="P252" s="23">
        <f t="shared" si="36"/>
        <v>0</v>
      </c>
      <c r="Q252" s="90"/>
      <c r="R252" s="43">
        <f t="shared" si="43"/>
        <v>0</v>
      </c>
    </row>
    <row r="253" spans="1:18" ht="25.5" x14ac:dyDescent="0.55000000000000004">
      <c r="A253" s="10"/>
      <c r="B253" s="10"/>
      <c r="C253" s="19"/>
      <c r="D253" s="10"/>
      <c r="E253" s="64">
        <f>+'11'!J253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/>
      <c r="O253" s="18"/>
      <c r="P253" s="23">
        <f t="shared" si="36"/>
        <v>0</v>
      </c>
      <c r="Q253" s="90"/>
      <c r="R253" s="43">
        <f t="shared" si="43"/>
        <v>0</v>
      </c>
    </row>
    <row r="254" spans="1:18" ht="25.5" x14ac:dyDescent="0.55000000000000004">
      <c r="A254" s="10"/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/>
      <c r="O254" s="18"/>
      <c r="P254" s="23">
        <f t="shared" si="36"/>
        <v>0</v>
      </c>
      <c r="Q254" s="90"/>
      <c r="R254" s="43">
        <f t="shared" si="43"/>
        <v>0</v>
      </c>
    </row>
    <row r="255" spans="1:18" ht="25.5" x14ac:dyDescent="0.55000000000000004">
      <c r="A255" s="10"/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/>
      <c r="O255" s="18"/>
      <c r="P255" s="23">
        <f t="shared" si="36"/>
        <v>0</v>
      </c>
      <c r="Q255" s="90"/>
      <c r="R255" s="43">
        <f t="shared" si="43"/>
        <v>0</v>
      </c>
    </row>
    <row r="256" spans="1:18" ht="25.5" x14ac:dyDescent="0.55000000000000004">
      <c r="A256" s="10"/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44"/>
        <v>0</v>
      </c>
      <c r="N256" s="17"/>
      <c r="O256" s="18"/>
      <c r="P256" s="23">
        <f t="shared" si="36"/>
        <v>0</v>
      </c>
      <c r="Q256" s="90"/>
      <c r="R256" s="43">
        <f t="shared" si="43"/>
        <v>0</v>
      </c>
    </row>
    <row r="257" spans="1:18" ht="25.5" x14ac:dyDescent="0.55000000000000004">
      <c r="A257" s="10"/>
      <c r="B257" s="10"/>
      <c r="C257" s="19"/>
      <c r="D257" s="10"/>
      <c r="E257" s="64">
        <f>+'11'!J257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44"/>
        <v>0</v>
      </c>
      <c r="N257" s="17"/>
      <c r="O257" s="18"/>
      <c r="P257" s="23">
        <f t="shared" si="36"/>
        <v>0</v>
      </c>
      <c r="Q257" s="90"/>
      <c r="R257" s="43">
        <f t="shared" si="43"/>
        <v>0</v>
      </c>
    </row>
    <row r="258" spans="1:18" ht="25.5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44"/>
        <v>0</v>
      </c>
      <c r="N258" s="17"/>
      <c r="O258" s="18"/>
      <c r="P258" s="23">
        <f t="shared" si="36"/>
        <v>0</v>
      </c>
      <c r="Q258" s="90"/>
      <c r="R258" s="43">
        <f t="shared" si="43"/>
        <v>0</v>
      </c>
    </row>
    <row r="259" spans="1:18" ht="25.5" x14ac:dyDescent="0.55000000000000004">
      <c r="A259" s="10"/>
      <c r="B259" s="10"/>
      <c r="C259" s="19"/>
      <c r="D259" s="10"/>
      <c r="E259" s="64">
        <f>+'11'!J259</f>
        <v>0</v>
      </c>
      <c r="F259" s="71"/>
      <c r="G259" s="46">
        <f t="shared" si="40"/>
        <v>0</v>
      </c>
      <c r="H259" s="78"/>
      <c r="I259" s="76">
        <v>0</v>
      </c>
      <c r="J259" s="46"/>
      <c r="K259" s="72"/>
      <c r="L259" s="20"/>
      <c r="M259" s="65">
        <f t="shared" si="44"/>
        <v>0</v>
      </c>
      <c r="N259" s="17"/>
      <c r="O259" s="18"/>
      <c r="P259" s="23">
        <f t="shared" si="36"/>
        <v>0</v>
      </c>
      <c r="Q259" s="90"/>
      <c r="R259" s="43">
        <f t="shared" si="43"/>
        <v>0</v>
      </c>
    </row>
    <row r="260" spans="1:18" ht="25.5" x14ac:dyDescent="0.55000000000000004">
      <c r="A260" s="10"/>
      <c r="B260" s="10"/>
      <c r="C260" s="19"/>
      <c r="D260" s="10"/>
      <c r="E260" s="64">
        <f>+'11'!J260</f>
        <v>0</v>
      </c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>
        <f t="shared" si="36"/>
        <v>0</v>
      </c>
      <c r="Q260" s="90"/>
      <c r="R260" s="43">
        <f t="shared" si="43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>
        <f t="shared" si="36"/>
        <v>0</v>
      </c>
      <c r="Q261" s="90"/>
      <c r="R261" s="43">
        <f t="shared" si="43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>
        <f t="shared" si="43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4" customHeight="1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49">+K268*Q268</f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ref="G272" si="50">E272+F272</f>
        <v>0</v>
      </c>
      <c r="H272" s="78">
        <v>0</v>
      </c>
      <c r="I272" s="76">
        <v>0</v>
      </c>
      <c r="J272" s="46">
        <f t="shared" ref="J272" si="51">+G272-H272-K272-I272</f>
        <v>0</v>
      </c>
      <c r="K272" s="72"/>
      <c r="L272" s="20"/>
      <c r="M272" s="65">
        <f t="shared" ref="M272" si="52">+L272*K272</f>
        <v>0</v>
      </c>
      <c r="N272" s="17" t="s">
        <v>16</v>
      </c>
      <c r="O272" s="18"/>
      <c r="P272" s="23">
        <f t="shared" si="36"/>
        <v>0</v>
      </c>
      <c r="Q272" s="90"/>
      <c r="R272" s="43">
        <f t="shared" ref="R272" si="53">+K272*Q272</f>
        <v>0</v>
      </c>
    </row>
    <row r="273" spans="1:25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1662.9299999999998</v>
      </c>
      <c r="S273" s="75"/>
    </row>
    <row r="274" spans="1:25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25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4935</v>
      </c>
    </row>
    <row r="276" spans="1:25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25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2315</v>
      </c>
      <c r="O277" s="2">
        <v>250</v>
      </c>
      <c r="P277" s="2">
        <v>150</v>
      </c>
      <c r="Q277" s="88">
        <v>105</v>
      </c>
      <c r="R277" s="2">
        <v>250</v>
      </c>
      <c r="S277" s="2">
        <v>100</v>
      </c>
      <c r="T277" s="2">
        <v>430</v>
      </c>
      <c r="U277" s="2">
        <v>60</v>
      </c>
      <c r="V277" s="2">
        <v>250</v>
      </c>
      <c r="W277" s="2">
        <v>520</v>
      </c>
      <c r="X277" s="2">
        <v>100</v>
      </c>
      <c r="Y277" s="2">
        <v>100</v>
      </c>
    </row>
    <row r="278" spans="1:25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25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25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705</v>
      </c>
    </row>
    <row r="281" spans="1:25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1915</v>
      </c>
    </row>
    <row r="282" spans="1:25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1915</v>
      </c>
    </row>
    <row r="283" spans="1:25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25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25" x14ac:dyDescent="0.5">
      <c r="J285" s="2"/>
      <c r="L285" s="2"/>
    </row>
    <row r="286" spans="1:25" ht="25.5" x14ac:dyDescent="0.55000000000000004">
      <c r="J286" s="2"/>
      <c r="L286" s="73" t="s">
        <v>272</v>
      </c>
      <c r="M286" s="2" t="s">
        <v>307</v>
      </c>
    </row>
    <row r="287" spans="1:25" x14ac:dyDescent="0.5">
      <c r="J287" s="2"/>
      <c r="L287" s="2"/>
    </row>
    <row r="288" spans="1:2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9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7</v>
      </c>
      <c r="F5" s="71"/>
      <c r="G5" s="46">
        <f t="shared" ref="G5:G26" si="0">E5+F5</f>
        <v>7</v>
      </c>
      <c r="H5" s="78">
        <v>1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2">
        <f>SUM(M5-O5)</f>
        <v>25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20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13</v>
      </c>
      <c r="F15" s="71"/>
      <c r="G15" s="46">
        <f t="shared" si="0"/>
        <v>13</v>
      </c>
      <c r="H15" s="78">
        <v>0</v>
      </c>
      <c r="I15" s="76">
        <v>0</v>
      </c>
      <c r="J15" s="46">
        <f t="shared" si="1"/>
        <v>12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25</v>
      </c>
      <c r="P15" s="122">
        <f t="shared" si="3"/>
        <v>25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12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>
        <v>75</v>
      </c>
      <c r="P18" s="122">
        <f t="shared" si="3"/>
        <v>75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5</v>
      </c>
      <c r="F20" s="71"/>
      <c r="G20" s="46">
        <f t="shared" si="0"/>
        <v>5</v>
      </c>
      <c r="H20" s="78">
        <v>1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60</v>
      </c>
      <c r="P20" s="122">
        <f t="shared" si="3"/>
        <v>70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18</v>
      </c>
      <c r="F29" s="71"/>
      <c r="G29" s="46">
        <f t="shared" si="5"/>
        <v>18</v>
      </c>
      <c r="H29" s="78">
        <v>0</v>
      </c>
      <c r="I29" s="76">
        <v>0</v>
      </c>
      <c r="J29" s="46">
        <f t="shared" si="6"/>
        <v>18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+'12'!J42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+'12'!J43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16</v>
      </c>
      <c r="F77" s="71"/>
      <c r="G77" s="46">
        <f t="shared" si="5"/>
        <v>16</v>
      </c>
      <c r="H77" s="78">
        <v>3</v>
      </c>
      <c r="I77" s="76">
        <v>0</v>
      </c>
      <c r="J77" s="46">
        <f t="shared" si="6"/>
        <v>11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9</v>
      </c>
      <c r="F80" s="71"/>
      <c r="G80" s="46">
        <f t="shared" si="5"/>
        <v>9</v>
      </c>
      <c r="H80" s="78">
        <v>0</v>
      </c>
      <c r="I80" s="76">
        <v>0</v>
      </c>
      <c r="J80" s="46">
        <f t="shared" si="6"/>
        <v>9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24</v>
      </c>
      <c r="F110" s="71"/>
      <c r="G110" s="46">
        <f t="shared" si="20"/>
        <v>24</v>
      </c>
      <c r="H110" s="78">
        <v>0</v>
      </c>
      <c r="I110" s="76">
        <v>0</v>
      </c>
      <c r="J110" s="46">
        <f t="shared" si="21"/>
        <v>21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22">
        <f t="shared" si="7"/>
        <v>360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10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7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2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8</v>
      </c>
      <c r="F198" s="71"/>
      <c r="G198" s="46">
        <f t="shared" si="28"/>
        <v>8</v>
      </c>
      <c r="H198" s="78">
        <v>0</v>
      </c>
      <c r="I198" s="76">
        <v>0</v>
      </c>
      <c r="J198" s="46">
        <f t="shared" si="29"/>
        <v>8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13</v>
      </c>
      <c r="F205" s="71"/>
      <c r="G205" s="46">
        <f t="shared" si="28"/>
        <v>13</v>
      </c>
      <c r="H205" s="78">
        <v>0</v>
      </c>
      <c r="I205" s="76">
        <v>0</v>
      </c>
      <c r="J205" s="46">
        <f t="shared" si="29"/>
        <v>13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71" si="38">E231+F231</f>
        <v>0</v>
      </c>
      <c r="H231" s="78">
        <v>0</v>
      </c>
      <c r="I231" s="76">
        <v>0</v>
      </c>
      <c r="J231" s="46">
        <f t="shared" ref="J231:J271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9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8</v>
      </c>
      <c r="F249" s="71"/>
      <c r="G249" s="46">
        <f t="shared" si="40"/>
        <v>8</v>
      </c>
      <c r="H249" s="78">
        <v>0</v>
      </c>
      <c r="I249" s="76">
        <v>0</v>
      </c>
      <c r="J249" s="46">
        <f t="shared" si="41"/>
        <v>8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+'12'!J251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4" customHeight="1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49">+K268*Q268</f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ref="G272" si="50">E272+F272</f>
        <v>0</v>
      </c>
      <c r="H272" s="78">
        <v>0</v>
      </c>
      <c r="I272" s="76">
        <v>0</v>
      </c>
      <c r="J272" s="46">
        <f t="shared" ref="J272" si="51">+G272-H272-K272-I272</f>
        <v>0</v>
      </c>
      <c r="K272" s="72"/>
      <c r="L272" s="20"/>
      <c r="M272" s="65">
        <f t="shared" ref="M272" si="52">+L272*K272</f>
        <v>0</v>
      </c>
      <c r="N272" s="17" t="s">
        <v>16</v>
      </c>
      <c r="O272" s="18"/>
      <c r="P272" s="23">
        <f t="shared" si="36"/>
        <v>0</v>
      </c>
      <c r="Q272" s="90"/>
      <c r="R272" s="43">
        <f t="shared" ref="R272" si="53">+K272*Q272</f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426.4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1390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440</v>
      </c>
      <c r="O277" s="2">
        <v>120</v>
      </c>
      <c r="P277" s="2">
        <v>100</v>
      </c>
      <c r="Q277" s="88">
        <v>100</v>
      </c>
      <c r="R277" s="2">
        <v>120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260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690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690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9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15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25</v>
      </c>
      <c r="P11" s="122">
        <f t="shared" si="3"/>
        <v>75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12</v>
      </c>
      <c r="F15" s="71"/>
      <c r="G15" s="46">
        <f t="shared" si="0"/>
        <v>12</v>
      </c>
      <c r="H15" s="78">
        <v>0</v>
      </c>
      <c r="I15" s="76">
        <v>0</v>
      </c>
      <c r="J15" s="46">
        <f t="shared" si="1"/>
        <v>9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75</v>
      </c>
      <c r="P15" s="122">
        <f t="shared" si="3"/>
        <v>75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25</v>
      </c>
      <c r="P18" s="122">
        <f t="shared" si="3"/>
        <v>75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5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18</v>
      </c>
      <c r="F29" s="71"/>
      <c r="G29" s="46">
        <f t="shared" si="5"/>
        <v>18</v>
      </c>
      <c r="H29" s="78">
        <v>0</v>
      </c>
      <c r="I29" s="76">
        <v>0</v>
      </c>
      <c r="J29" s="46">
        <f t="shared" si="6"/>
        <v>16</v>
      </c>
      <c r="K29" s="72">
        <v>2</v>
      </c>
      <c r="L29" s="15">
        <v>100</v>
      </c>
      <c r="M29" s="65">
        <f t="shared" si="2"/>
        <v>200</v>
      </c>
      <c r="N29" s="17" t="s">
        <v>16</v>
      </c>
      <c r="O29" s="18">
        <v>50</v>
      </c>
      <c r="P29" s="122">
        <f t="shared" si="3"/>
        <v>150</v>
      </c>
      <c r="Q29" s="121">
        <v>27.24</v>
      </c>
      <c r="R29" s="43">
        <f t="shared" si="4"/>
        <v>54.48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22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+'13'!J42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+'13'!J43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2">
        <f t="shared" si="3"/>
        <v>60</v>
      </c>
      <c r="Q55" s="121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5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22">
        <f t="shared" si="3"/>
        <v>60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2">
        <f t="shared" si="3"/>
        <v>60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3</v>
      </c>
      <c r="F59" s="71"/>
      <c r="G59" s="46">
        <f t="shared" si="5"/>
        <v>3</v>
      </c>
      <c r="H59" s="78">
        <v>0</v>
      </c>
      <c r="I59" s="76">
        <v>0</v>
      </c>
      <c r="J59" s="46">
        <f t="shared" si="6"/>
        <v>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120</v>
      </c>
      <c r="P59" s="122">
        <f t="shared" si="3"/>
        <v>120</v>
      </c>
      <c r="Q59" s="121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8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75</v>
      </c>
      <c r="P77" s="122">
        <f t="shared" si="7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9</v>
      </c>
      <c r="F80" s="71"/>
      <c r="G80" s="46">
        <f t="shared" si="5"/>
        <v>9</v>
      </c>
      <c r="H80" s="78">
        <v>0</v>
      </c>
      <c r="I80" s="76">
        <v>0</v>
      </c>
      <c r="J80" s="46">
        <f t="shared" si="6"/>
        <v>9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21</v>
      </c>
      <c r="F110" s="71"/>
      <c r="G110" s="46">
        <f t="shared" si="20"/>
        <v>21</v>
      </c>
      <c r="H110" s="78">
        <v>0</v>
      </c>
      <c r="I110" s="76">
        <v>0</v>
      </c>
      <c r="J110" s="46">
        <f t="shared" si="21"/>
        <v>20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8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20</v>
      </c>
      <c r="P131" s="122">
        <f t="shared" si="7"/>
        <v>80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10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7</v>
      </c>
      <c r="F193" s="71"/>
      <c r="G193" s="46">
        <f t="shared" si="28"/>
        <v>7</v>
      </c>
      <c r="H193" s="78">
        <v>0</v>
      </c>
      <c r="I193" s="76">
        <v>0</v>
      </c>
      <c r="J193" s="46">
        <f t="shared" si="29"/>
        <v>6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22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</v>
      </c>
      <c r="F194" s="71"/>
      <c r="G194" s="46">
        <f t="shared" si="28"/>
        <v>2</v>
      </c>
      <c r="H194" s="78">
        <v>0</v>
      </c>
      <c r="I194" s="76">
        <v>0</v>
      </c>
      <c r="J194" s="46">
        <f t="shared" si="29"/>
        <v>1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8</v>
      </c>
      <c r="F198" s="71"/>
      <c r="G198" s="46">
        <f t="shared" si="28"/>
        <v>8</v>
      </c>
      <c r="H198" s="78">
        <v>0</v>
      </c>
      <c r="I198" s="76">
        <v>0</v>
      </c>
      <c r="J198" s="46">
        <f t="shared" si="29"/>
        <v>5</v>
      </c>
      <c r="K198" s="72">
        <v>3</v>
      </c>
      <c r="L198" s="20">
        <v>150</v>
      </c>
      <c r="M198" s="65">
        <f t="shared" si="32"/>
        <v>450</v>
      </c>
      <c r="N198" s="17" t="s">
        <v>16</v>
      </c>
      <c r="O198" s="18">
        <v>225</v>
      </c>
      <c r="P198" s="122">
        <f t="shared" ref="P198:P272" si="36">SUM(M198-O198)</f>
        <v>225</v>
      </c>
      <c r="Q198" s="90">
        <v>64.38</v>
      </c>
      <c r="R198" s="43">
        <f t="shared" si="33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13</v>
      </c>
      <c r="F205" s="71"/>
      <c r="G205" s="46">
        <f t="shared" si="28"/>
        <v>13</v>
      </c>
      <c r="H205" s="78">
        <v>0</v>
      </c>
      <c r="I205" s="76">
        <v>0</v>
      </c>
      <c r="J205" s="46">
        <f t="shared" si="29"/>
        <v>12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5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9</v>
      </c>
      <c r="F248" s="71"/>
      <c r="G248" s="46">
        <f t="shared" si="40"/>
        <v>9</v>
      </c>
      <c r="H248" s="78">
        <v>0</v>
      </c>
      <c r="I248" s="76">
        <v>0</v>
      </c>
      <c r="J248" s="46">
        <f t="shared" si="41"/>
        <v>7</v>
      </c>
      <c r="K248" s="72">
        <v>2</v>
      </c>
      <c r="L248" s="20">
        <v>50</v>
      </c>
      <c r="M248" s="65">
        <f t="shared" si="44"/>
        <v>100</v>
      </c>
      <c r="N248" s="17" t="s">
        <v>16</v>
      </c>
      <c r="O248" s="18">
        <v>10</v>
      </c>
      <c r="P248" s="122">
        <f t="shared" si="36"/>
        <v>90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8</v>
      </c>
      <c r="F249" s="71"/>
      <c r="G249" s="46">
        <f t="shared" si="40"/>
        <v>8</v>
      </c>
      <c r="H249" s="78">
        <v>0</v>
      </c>
      <c r="I249" s="76">
        <v>0</v>
      </c>
      <c r="J249" s="46">
        <f t="shared" si="41"/>
        <v>6</v>
      </c>
      <c r="K249" s="72">
        <v>2</v>
      </c>
      <c r="L249" s="20">
        <v>50</v>
      </c>
      <c r="M249" s="65">
        <f t="shared" si="44"/>
        <v>100</v>
      </c>
      <c r="N249" s="17" t="s">
        <v>16</v>
      </c>
      <c r="O249" s="18">
        <v>10</v>
      </c>
      <c r="P249" s="122">
        <f t="shared" si="36"/>
        <v>90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+'13'!J251</f>
        <v>4</v>
      </c>
      <c r="F251" s="71"/>
      <c r="G251" s="46">
        <f t="shared" si="40"/>
        <v>4</v>
      </c>
      <c r="H251" s="78">
        <v>0</v>
      </c>
      <c r="I251" s="76">
        <v>0</v>
      </c>
      <c r="J251" s="46">
        <f t="shared" si="41"/>
        <v>4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+'13'!J253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ref="J255" si="46">+G268-H255-K255-I255</f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/>
      <c r="I256" s="76">
        <v>0</v>
      </c>
      <c r="J256" s="46"/>
      <c r="K256" s="72"/>
      <c r="L256" s="20"/>
      <c r="M256" s="65"/>
      <c r="N256" s="17"/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+'13'!J257</f>
        <v>0</v>
      </c>
      <c r="F257" s="71"/>
      <c r="G257" s="46">
        <f>E244+F244</f>
        <v>0</v>
      </c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+'13'!J258</f>
        <v>0</v>
      </c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+'13'!J259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+'13'!J260</f>
        <v>0</v>
      </c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>
        <f>+'13'!J261</f>
        <v>0</v>
      </c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>
        <f>+'13'!J262</f>
        <v>0</v>
      </c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>
        <f>+'13'!J263</f>
        <v>0</v>
      </c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4" customHeight="1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ref="G269" si="47">E269+F269</f>
        <v>0</v>
      </c>
      <c r="H269" s="78">
        <v>0</v>
      </c>
      <c r="I269" s="76">
        <v>0</v>
      </c>
      <c r="J269" s="46">
        <f t="shared" ref="J269" si="48">+G269-H269-K269-I269</f>
        <v>0</v>
      </c>
      <c r="K269" s="72"/>
      <c r="L269" s="20"/>
      <c r="M269" s="65">
        <f t="shared" ref="M269" si="49">+L269*K269</f>
        <v>0</v>
      </c>
      <c r="N269" s="17" t="s">
        <v>16</v>
      </c>
      <c r="O269" s="18"/>
      <c r="P269" s="23">
        <f t="shared" si="36"/>
        <v>0</v>
      </c>
      <c r="Q269" s="90"/>
      <c r="R269" s="43">
        <f t="shared" ref="R269" si="50">+K269*Q269</f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1209.5500000000002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3575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930</v>
      </c>
      <c r="O277" s="2">
        <v>40</v>
      </c>
      <c r="P277" s="2">
        <v>180</v>
      </c>
      <c r="Q277" s="88">
        <v>275</v>
      </c>
      <c r="R277" s="2">
        <v>250</v>
      </c>
      <c r="S277" s="2">
        <v>185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825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1820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1820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9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H15" sqref="H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15</v>
      </c>
      <c r="F6" s="71"/>
      <c r="G6" s="46">
        <f t="shared" si="0"/>
        <v>15</v>
      </c>
      <c r="H6" s="78">
        <v>0</v>
      </c>
      <c r="I6" s="76">
        <v>0</v>
      </c>
      <c r="J6" s="46">
        <f t="shared" si="1"/>
        <v>15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16</v>
      </c>
      <c r="F29" s="71"/>
      <c r="G29" s="46">
        <f t="shared" si="5"/>
        <v>16</v>
      </c>
      <c r="H29" s="78">
        <v>0</v>
      </c>
      <c r="I29" s="76">
        <v>0</v>
      </c>
      <c r="J29" s="46">
        <f t="shared" si="6"/>
        <v>16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2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80</v>
      </c>
      <c r="P40" s="122">
        <f t="shared" si="3"/>
        <v>170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+'14'!J42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+'14'!J43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2">
        <f t="shared" si="3"/>
        <v>60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9</v>
      </c>
      <c r="F80" s="71"/>
      <c r="G80" s="46">
        <f t="shared" si="5"/>
        <v>9</v>
      </c>
      <c r="H80" s="78">
        <v>0</v>
      </c>
      <c r="I80" s="76">
        <v>0</v>
      </c>
      <c r="J80" s="46">
        <f t="shared" si="6"/>
        <v>9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20</v>
      </c>
      <c r="F110" s="71"/>
      <c r="G110" s="46">
        <f t="shared" si="20"/>
        <v>20</v>
      </c>
      <c r="H110" s="78">
        <v>0</v>
      </c>
      <c r="I110" s="76">
        <v>0</v>
      </c>
      <c r="J110" s="46">
        <f t="shared" si="21"/>
        <v>10</v>
      </c>
      <c r="K110" s="72">
        <v>10</v>
      </c>
      <c r="L110" s="22">
        <v>120</v>
      </c>
      <c r="M110" s="65">
        <f t="shared" si="8"/>
        <v>1200</v>
      </c>
      <c r="N110" s="17" t="s">
        <v>16</v>
      </c>
      <c r="O110" s="18">
        <v>600</v>
      </c>
      <c r="P110" s="122">
        <f t="shared" si="7"/>
        <v>600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180</v>
      </c>
      <c r="P111" s="122">
        <f t="shared" si="7"/>
        <v>70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100</v>
      </c>
      <c r="P112" s="122">
        <f t="shared" si="7"/>
        <v>100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7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6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2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15</v>
      </c>
      <c r="F133" s="71"/>
      <c r="G133" s="46">
        <f t="shared" si="20"/>
        <v>15</v>
      </c>
      <c r="H133" s="78">
        <v>0</v>
      </c>
      <c r="I133" s="76">
        <v>0</v>
      </c>
      <c r="J133" s="46">
        <f t="shared" si="21"/>
        <v>12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75</v>
      </c>
      <c r="P133" s="122">
        <f t="shared" si="7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9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2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</v>
      </c>
      <c r="F194" s="71"/>
      <c r="G194" s="46">
        <f t="shared" si="28"/>
        <v>1</v>
      </c>
      <c r="H194" s="78">
        <v>0</v>
      </c>
      <c r="I194" s="76">
        <v>0</v>
      </c>
      <c r="J194" s="46">
        <f t="shared" si="29"/>
        <v>1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71" si="38">E231+F231</f>
        <v>0</v>
      </c>
      <c r="H231" s="78">
        <v>0</v>
      </c>
      <c r="I231" s="76">
        <v>0</v>
      </c>
      <c r="J231" s="46">
        <f t="shared" ref="J231:J271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2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7</v>
      </c>
      <c r="F248" s="71"/>
      <c r="G248" s="46">
        <f t="shared" si="40"/>
        <v>7</v>
      </c>
      <c r="H248" s="78">
        <v>0</v>
      </c>
      <c r="I248" s="76">
        <v>0</v>
      </c>
      <c r="J248" s="46">
        <f t="shared" si="41"/>
        <v>4</v>
      </c>
      <c r="K248" s="72">
        <v>3</v>
      </c>
      <c r="L248" s="20">
        <v>50</v>
      </c>
      <c r="M248" s="65">
        <f t="shared" si="32"/>
        <v>150</v>
      </c>
      <c r="N248" s="17" t="s">
        <v>16</v>
      </c>
      <c r="O248" s="18">
        <v>75</v>
      </c>
      <c r="P248" s="122">
        <f t="shared" si="36"/>
        <v>75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6</v>
      </c>
      <c r="F249" s="71"/>
      <c r="G249" s="46">
        <f t="shared" si="40"/>
        <v>6</v>
      </c>
      <c r="H249" s="78">
        <v>0</v>
      </c>
      <c r="I249" s="76">
        <v>0</v>
      </c>
      <c r="J249" s="46">
        <f t="shared" si="41"/>
        <v>4</v>
      </c>
      <c r="K249" s="72">
        <v>2</v>
      </c>
      <c r="L249" s="20">
        <v>50</v>
      </c>
      <c r="M249" s="65">
        <f t="shared" si="32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+'14'!J251</f>
        <v>4</v>
      </c>
      <c r="F251" s="71"/>
      <c r="G251" s="46"/>
      <c r="H251" s="78"/>
      <c r="I251" s="76"/>
      <c r="J251" s="46">
        <f t="shared" si="41"/>
        <v>0</v>
      </c>
      <c r="K251" s="72"/>
      <c r="L251" s="20">
        <v>35</v>
      </c>
      <c r="M251" s="65"/>
      <c r="N251" s="17"/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+'14'!J252</f>
        <v>0</v>
      </c>
      <c r="F252" s="71"/>
      <c r="G252" s="46"/>
      <c r="H252" s="78"/>
      <c r="I252" s="76"/>
      <c r="J252" s="46">
        <f t="shared" si="41"/>
        <v>0</v>
      </c>
      <c r="K252" s="72"/>
      <c r="L252" s="20"/>
      <c r="M252" s="65"/>
      <c r="N252" s="17"/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/>
      <c r="F253" s="71"/>
      <c r="G253" s="46"/>
      <c r="H253" s="78"/>
      <c r="I253" s="76"/>
      <c r="J253" s="46"/>
      <c r="K253" s="72"/>
      <c r="L253" s="20"/>
      <c r="M253" s="65"/>
      <c r="N253" s="17"/>
      <c r="O253" s="18"/>
      <c r="P253" s="23"/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4" customHeight="1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49">+K268*Q268</f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ref="G272" si="50">E272+F272</f>
        <v>0</v>
      </c>
      <c r="H272" s="78">
        <v>0</v>
      </c>
      <c r="I272" s="76">
        <v>0</v>
      </c>
      <c r="J272" s="46">
        <f t="shared" ref="J272" si="51">+G272-H272-K272-I272</f>
        <v>0</v>
      </c>
      <c r="K272" s="72"/>
      <c r="L272" s="20"/>
      <c r="M272" s="65">
        <f t="shared" ref="M272" si="52">+L272*K272</f>
        <v>0</v>
      </c>
      <c r="N272" s="17" t="s">
        <v>16</v>
      </c>
      <c r="O272" s="18"/>
      <c r="P272" s="23">
        <f t="shared" si="36"/>
        <v>0</v>
      </c>
      <c r="Q272" s="90"/>
      <c r="R272" s="43">
        <f t="shared" ref="R272" si="53">+K272*Q272</f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453.25999999999993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2825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300</v>
      </c>
      <c r="O277" s="2">
        <v>60</v>
      </c>
      <c r="P277" s="2">
        <v>180</v>
      </c>
      <c r="Q277" s="88">
        <v>60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1245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1280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1280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9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5</v>
      </c>
      <c r="F5" s="71">
        <v>5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15</v>
      </c>
      <c r="F6" s="71">
        <v>10</v>
      </c>
      <c r="G6" s="46">
        <f t="shared" si="0"/>
        <v>25</v>
      </c>
      <c r="H6" s="78">
        <v>0</v>
      </c>
      <c r="I6" s="76">
        <v>0</v>
      </c>
      <c r="J6" s="46">
        <f t="shared" si="1"/>
        <v>24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5</v>
      </c>
      <c r="F21" s="71">
        <v>2</v>
      </c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15</v>
      </c>
      <c r="F22" s="71">
        <v>5</v>
      </c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13</v>
      </c>
      <c r="F24" s="71">
        <v>5</v>
      </c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11</v>
      </c>
      <c r="F28" s="71">
        <v>5</v>
      </c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16</v>
      </c>
      <c r="F29" s="71"/>
      <c r="G29" s="46">
        <f t="shared" si="5"/>
        <v>16</v>
      </c>
      <c r="H29" s="78">
        <v>0</v>
      </c>
      <c r="I29" s="76">
        <v>0</v>
      </c>
      <c r="J29" s="46">
        <f t="shared" si="6"/>
        <v>16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19</v>
      </c>
      <c r="F31" s="71">
        <v>5</v>
      </c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11</v>
      </c>
      <c r="K39" s="72">
        <v>1</v>
      </c>
      <c r="L39" s="15"/>
      <c r="M39" s="65">
        <f t="shared" si="2"/>
        <v>0</v>
      </c>
      <c r="N39" s="17" t="s">
        <v>1433</v>
      </c>
      <c r="O39" s="18"/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4</v>
      </c>
      <c r="F41" s="71">
        <v>5</v>
      </c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+'15'!J42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+'15'!J43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8</v>
      </c>
      <c r="F46" s="71">
        <v>5</v>
      </c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7</v>
      </c>
      <c r="F47" s="71">
        <v>5</v>
      </c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8</v>
      </c>
      <c r="F49" s="71">
        <v>5</v>
      </c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8</v>
      </c>
      <c r="F50" s="71">
        <v>5</v>
      </c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2">
        <f t="shared" si="3"/>
        <v>60</v>
      </c>
      <c r="Q59" s="121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3</v>
      </c>
      <c r="F64" s="71">
        <v>3</v>
      </c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>
        <v>3</v>
      </c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6</v>
      </c>
      <c r="F77" s="71">
        <v>5</v>
      </c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9</v>
      </c>
      <c r="F80" s="71">
        <v>3</v>
      </c>
      <c r="G80" s="46">
        <f t="shared" si="5"/>
        <v>12</v>
      </c>
      <c r="H80" s="78">
        <v>0</v>
      </c>
      <c r="I80" s="76">
        <v>0</v>
      </c>
      <c r="J80" s="46">
        <f t="shared" si="6"/>
        <v>11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10</v>
      </c>
      <c r="F110" s="71">
        <v>15</v>
      </c>
      <c r="G110" s="46">
        <f t="shared" si="20"/>
        <v>25</v>
      </c>
      <c r="H110" s="78">
        <v>0</v>
      </c>
      <c r="I110" s="76">
        <v>0</v>
      </c>
      <c r="J110" s="46">
        <f t="shared" si="21"/>
        <v>21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>
        <v>240</v>
      </c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3</v>
      </c>
      <c r="F111" s="71">
        <v>5</v>
      </c>
      <c r="G111" s="46">
        <f t="shared" si="20"/>
        <v>8</v>
      </c>
      <c r="H111" s="78">
        <v>0</v>
      </c>
      <c r="I111" s="76">
        <v>0</v>
      </c>
      <c r="J111" s="46">
        <f t="shared" si="21"/>
        <v>6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6</v>
      </c>
      <c r="F131" s="71">
        <v>5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10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12</v>
      </c>
      <c r="F133" s="71">
        <v>4</v>
      </c>
      <c r="G133" s="46">
        <f t="shared" si="20"/>
        <v>16</v>
      </c>
      <c r="H133" s="78">
        <v>0</v>
      </c>
      <c r="I133" s="76">
        <v>0</v>
      </c>
      <c r="J133" s="46">
        <f t="shared" si="21"/>
        <v>16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9</v>
      </c>
      <c r="F178" s="71"/>
      <c r="G178" s="46">
        <f t="shared" si="28"/>
        <v>9</v>
      </c>
      <c r="H178" s="78">
        <v>0</v>
      </c>
      <c r="I178" s="76">
        <v>0</v>
      </c>
      <c r="J178" s="46">
        <f t="shared" si="29"/>
        <v>9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</v>
      </c>
      <c r="F194" s="71"/>
      <c r="G194" s="46">
        <f t="shared" si="28"/>
        <v>1</v>
      </c>
      <c r="H194" s="78">
        <v>0</v>
      </c>
      <c r="I194" s="76">
        <v>0</v>
      </c>
      <c r="J194" s="46">
        <f t="shared" si="29"/>
        <v>0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2</v>
      </c>
      <c r="F209" s="71">
        <v>5</v>
      </c>
      <c r="G209" s="46">
        <f t="shared" si="28"/>
        <v>7</v>
      </c>
      <c r="H209" s="78">
        <v>0</v>
      </c>
      <c r="I209" s="76">
        <v>0</v>
      </c>
      <c r="J209" s="46">
        <f t="shared" si="29"/>
        <v>5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>
        <v>120</v>
      </c>
      <c r="P209" s="122">
        <f t="shared" si="36"/>
        <v>120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4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41"/>
        <v>3</v>
      </c>
      <c r="K248" s="72">
        <v>1</v>
      </c>
      <c r="L248" s="20">
        <v>50</v>
      </c>
      <c r="M248" s="65">
        <f t="shared" si="44"/>
        <v>50</v>
      </c>
      <c r="N248" s="17" t="s">
        <v>16</v>
      </c>
      <c r="O248" s="18">
        <v>25</v>
      </c>
      <c r="P248" s="122">
        <f t="shared" si="36"/>
        <v>25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+'15'!J251</f>
        <v>0</v>
      </c>
      <c r="F251" s="71">
        <v>4</v>
      </c>
      <c r="G251" s="46">
        <f t="shared" si="40"/>
        <v>4</v>
      </c>
      <c r="H251" s="78">
        <v>0</v>
      </c>
      <c r="I251" s="76">
        <v>0</v>
      </c>
      <c r="J251" s="46">
        <f t="shared" si="41"/>
        <v>1</v>
      </c>
      <c r="K251" s="72">
        <v>3</v>
      </c>
      <c r="L251" s="20">
        <v>35</v>
      </c>
      <c r="M251" s="65">
        <f t="shared" si="44"/>
        <v>105</v>
      </c>
      <c r="N251" s="17" t="s">
        <v>16</v>
      </c>
      <c r="O251" s="18">
        <v>15</v>
      </c>
      <c r="P251" s="122">
        <f t="shared" si="36"/>
        <v>90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 t="s">
        <v>16</v>
      </c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 t="s">
        <v>16</v>
      </c>
      <c r="O257" s="18"/>
      <c r="P257" s="23">
        <f t="shared" si="36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38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3"/>
        <v>0</v>
      </c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6">E267+F267</f>
        <v>0</v>
      </c>
      <c r="H267" s="78">
        <v>0</v>
      </c>
      <c r="I267" s="76">
        <v>0</v>
      </c>
      <c r="J267" s="46">
        <f t="shared" ref="J267" si="47">+G267-H267-K267-I267</f>
        <v>0</v>
      </c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9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0">E271+F271</f>
        <v>0</v>
      </c>
      <c r="H271" s="78">
        <v>0</v>
      </c>
      <c r="I271" s="76">
        <v>0</v>
      </c>
      <c r="J271" s="46">
        <f t="shared" ref="J271" si="51">+G271-H271-K271-I271</f>
        <v>0</v>
      </c>
      <c r="K271" s="72"/>
      <c r="L271" s="20"/>
      <c r="M271" s="65">
        <f t="shared" ref="M271" si="52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3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762.64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2695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1090</v>
      </c>
      <c r="O277" s="2">
        <v>120</v>
      </c>
      <c r="P277" s="2">
        <v>500</v>
      </c>
      <c r="Q277" s="88">
        <v>220</v>
      </c>
      <c r="R277" s="2">
        <v>150</v>
      </c>
      <c r="S277" s="2">
        <v>100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685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920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920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59"/>
  <sheetViews>
    <sheetView zoomScale="80" zoomScaleNormal="80" workbookViewId="0">
      <pane xSplit="10" ySplit="4" topLeftCell="K77" activePane="bottomRight" state="frozen"/>
      <selection activeCell="A2" sqref="A2:O2"/>
      <selection pane="topRight" activeCell="A2" sqref="A2:O2"/>
      <selection pane="bottomLeft" activeCell="A2" sqref="A2:O2"/>
      <selection pane="bottomRight" activeCell="T194" sqref="T19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16</v>
      </c>
      <c r="F29" s="71"/>
      <c r="G29" s="46">
        <f t="shared" si="5"/>
        <v>16</v>
      </c>
      <c r="H29" s="78">
        <v>0</v>
      </c>
      <c r="I29" s="76">
        <v>0</v>
      </c>
      <c r="J29" s="46">
        <f t="shared" si="6"/>
        <v>16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+'16'!J42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+'16'!J43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9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3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 t="shared" si="3"/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11</v>
      </c>
      <c r="F80" s="71"/>
      <c r="G80" s="46">
        <f t="shared" si="5"/>
        <v>11</v>
      </c>
      <c r="H80" s="78">
        <v>0</v>
      </c>
      <c r="I80" s="76">
        <v>0</v>
      </c>
      <c r="J80" s="46">
        <f t="shared" si="6"/>
        <v>11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21</v>
      </c>
      <c r="F110" s="71"/>
      <c r="G110" s="46">
        <f t="shared" si="20"/>
        <v>21</v>
      </c>
      <c r="H110" s="78">
        <v>0</v>
      </c>
      <c r="I110" s="76">
        <v>0</v>
      </c>
      <c r="J110" s="46">
        <f t="shared" si="21"/>
        <v>18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>
        <v>120</v>
      </c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5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25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25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21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0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0" si="33">+K177*Q177</f>
        <v>0</v>
      </c>
    </row>
    <row r="178" spans="1:21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9</v>
      </c>
      <c r="F178" s="71"/>
      <c r="G178" s="46">
        <f t="shared" si="28"/>
        <v>9</v>
      </c>
      <c r="H178" s="78">
        <v>0</v>
      </c>
      <c r="I178" s="76">
        <v>0</v>
      </c>
      <c r="J178" s="46">
        <f t="shared" si="29"/>
        <v>9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21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21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21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21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21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21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21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  <c r="U185" s="2" t="s">
        <v>1439</v>
      </c>
    </row>
    <row r="186" spans="1:21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21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21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21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21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21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21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70" si="38">E231+F231</f>
        <v>0</v>
      </c>
      <c r="H231" s="78">
        <v>0</v>
      </c>
      <c r="I231" s="76">
        <v>0</v>
      </c>
      <c r="J231" s="46">
        <f t="shared" ref="J231:J270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3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3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>
        <v>25</v>
      </c>
      <c r="P249" s="122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+'16'!J251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1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/>
      <c r="J254" s="46">
        <f t="shared" si="41"/>
        <v>0</v>
      </c>
      <c r="K254" s="72"/>
      <c r="L254" s="20"/>
      <c r="M254" s="65"/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>
        <f t="shared" si="36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36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38"/>
        <v>0</v>
      </c>
      <c r="H259" s="78">
        <v>0</v>
      </c>
      <c r="I259" s="76">
        <v>0</v>
      </c>
      <c r="J259" s="46">
        <f t="shared" si="39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8" ht="24" customHeight="1" x14ac:dyDescent="0.55000000000000004">
      <c r="A260" s="10"/>
      <c r="B260" s="10"/>
      <c r="C260" s="19"/>
      <c r="D260" s="10"/>
      <c r="E260" s="64"/>
      <c r="F260" s="71"/>
      <c r="G260" s="46">
        <f t="shared" si="38"/>
        <v>0</v>
      </c>
      <c r="H260" s="78">
        <v>0</v>
      </c>
      <c r="I260" s="76">
        <v>0</v>
      </c>
      <c r="J260" s="46">
        <f t="shared" si="39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ref="G261" si="46">E261+F261</f>
        <v>0</v>
      </c>
      <c r="H261" s="78">
        <v>0</v>
      </c>
      <c r="I261" s="76">
        <v>0</v>
      </c>
      <c r="J261" s="46">
        <f t="shared" ref="J261" si="47">+G261-H261-K261-I261</f>
        <v>0</v>
      </c>
      <c r="K261" s="72"/>
      <c r="L261" s="20"/>
      <c r="M261" s="65">
        <f t="shared" ref="M261" si="48">+L261*K261</f>
        <v>0</v>
      </c>
      <c r="N261" s="17" t="s">
        <v>16</v>
      </c>
      <c r="O261" s="18"/>
      <c r="P261" s="23">
        <f t="shared" si="36"/>
        <v>0</v>
      </c>
      <c r="Q261" s="90"/>
      <c r="R261" s="43">
        <f t="shared" ref="R261" si="49">+K261*Q261</f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38"/>
        <v>0</v>
      </c>
      <c r="H262" s="78">
        <v>0</v>
      </c>
      <c r="I262" s="76">
        <v>0</v>
      </c>
      <c r="J262" s="46">
        <f t="shared" si="39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33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ref="G269" si="50">E269+F269</f>
        <v>0</v>
      </c>
      <c r="H269" s="78">
        <v>0</v>
      </c>
      <c r="I269" s="76">
        <v>0</v>
      </c>
      <c r="J269" s="46">
        <f t="shared" ref="J269" si="51">+G269-H269-K269-I269</f>
        <v>0</v>
      </c>
      <c r="K269" s="72"/>
      <c r="L269" s="20"/>
      <c r="M269" s="65">
        <f t="shared" ref="M269" si="52">+L269*K269</f>
        <v>0</v>
      </c>
      <c r="N269" s="17" t="s">
        <v>16</v>
      </c>
      <c r="O269" s="18"/>
      <c r="P269" s="23">
        <f t="shared" si="36"/>
        <v>0</v>
      </c>
      <c r="Q269" s="90"/>
      <c r="R269" s="43">
        <f t="shared" ref="R269" si="53">+K269*Q269</f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4" customHeight="1" x14ac:dyDescent="0.55000000000000004">
      <c r="A272" s="10"/>
      <c r="B272" s="10"/>
      <c r="C272" s="19"/>
      <c r="D272" s="10"/>
      <c r="E272" s="64"/>
      <c r="F272" s="71"/>
      <c r="G272" s="46">
        <f t="shared" ref="G272" si="54">E272+F272</f>
        <v>0</v>
      </c>
      <c r="H272" s="78">
        <v>0</v>
      </c>
      <c r="I272" s="76">
        <v>0</v>
      </c>
      <c r="J272" s="46">
        <f t="shared" ref="J272" si="55">+G272-H272-K272-I272</f>
        <v>0</v>
      </c>
      <c r="K272" s="72"/>
      <c r="L272" s="20"/>
      <c r="M272" s="65">
        <f t="shared" ref="M272" si="56">+L272*K272</f>
        <v>0</v>
      </c>
      <c r="N272" s="17" t="s">
        <v>16</v>
      </c>
      <c r="O272" s="18"/>
      <c r="P272" s="23">
        <f t="shared" si="36"/>
        <v>0</v>
      </c>
      <c r="Q272" s="90"/>
      <c r="R272" s="43">
        <f t="shared" ref="R272" si="57">+K272*Q272</f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203.83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1160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370</v>
      </c>
      <c r="O277" s="2">
        <v>120</v>
      </c>
      <c r="P277" s="2">
        <v>250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145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645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645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60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22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7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16</v>
      </c>
      <c r="F29" s="71"/>
      <c r="G29" s="46">
        <f t="shared" si="5"/>
        <v>16</v>
      </c>
      <c r="H29" s="78">
        <v>0</v>
      </c>
      <c r="I29" s="76">
        <v>0</v>
      </c>
      <c r="J29" s="46">
        <f t="shared" si="6"/>
        <v>16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10</v>
      </c>
      <c r="P39" s="122">
        <f t="shared" si="3"/>
        <v>90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1433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+'17'!J42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6"/>
        <v>1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+'17'!J43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6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11</v>
      </c>
      <c r="F80" s="71"/>
      <c r="G80" s="46">
        <f t="shared" si="5"/>
        <v>11</v>
      </c>
      <c r="H80" s="78">
        <v>0</v>
      </c>
      <c r="I80" s="76">
        <v>0</v>
      </c>
      <c r="J80" s="46">
        <f t="shared" si="6"/>
        <v>10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15</v>
      </c>
      <c r="P80" s="122">
        <f t="shared" si="7"/>
        <v>40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18</v>
      </c>
      <c r="F110" s="71"/>
      <c r="G110" s="46">
        <f t="shared" si="20"/>
        <v>18</v>
      </c>
      <c r="H110" s="78">
        <v>0</v>
      </c>
      <c r="I110" s="76">
        <v>0</v>
      </c>
      <c r="J110" s="46">
        <f t="shared" si="21"/>
        <v>11</v>
      </c>
      <c r="K110" s="72">
        <v>7</v>
      </c>
      <c r="L110" s="22">
        <v>120</v>
      </c>
      <c r="M110" s="65">
        <f t="shared" si="8"/>
        <v>840</v>
      </c>
      <c r="N110" s="17" t="s">
        <v>16</v>
      </c>
      <c r="O110" s="18">
        <v>60</v>
      </c>
      <c r="P110" s="122">
        <f t="shared" si="7"/>
        <v>780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2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>
        <v>150</v>
      </c>
      <c r="P111" s="122">
        <f t="shared" si="7"/>
        <v>600</v>
      </c>
      <c r="Q111" s="90"/>
      <c r="R111" s="43">
        <f t="shared" si="26"/>
        <v>102.75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22">
        <f t="shared" si="7"/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9</v>
      </c>
      <c r="F178" s="71"/>
      <c r="G178" s="46">
        <f t="shared" si="28"/>
        <v>9</v>
      </c>
      <c r="H178" s="78">
        <v>0</v>
      </c>
      <c r="I178" s="76">
        <v>0</v>
      </c>
      <c r="J178" s="46">
        <f t="shared" si="29"/>
        <v>8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/>
      <c r="P178" s="122">
        <f t="shared" si="2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10</v>
      </c>
      <c r="F185" s="71"/>
      <c r="G185" s="46">
        <f t="shared" si="28"/>
        <v>10</v>
      </c>
      <c r="H185" s="78">
        <v>0</v>
      </c>
      <c r="I185" s="76">
        <v>0</v>
      </c>
      <c r="J185" s="46">
        <f t="shared" si="29"/>
        <v>10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6</v>
      </c>
      <c r="F193" s="71"/>
      <c r="G193" s="46">
        <f t="shared" si="28"/>
        <v>6</v>
      </c>
      <c r="H193" s="78">
        <v>0</v>
      </c>
      <c r="I193" s="76">
        <v>0</v>
      </c>
      <c r="J193" s="46">
        <f t="shared" si="29"/>
        <v>6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9"/>
        <v>3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5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56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3</v>
      </c>
      <c r="F248" s="71"/>
      <c r="G248" s="46">
        <f t="shared" si="40"/>
        <v>3</v>
      </c>
      <c r="H248" s="78">
        <v>0</v>
      </c>
      <c r="I248" s="76">
        <v>0</v>
      </c>
      <c r="J248" s="46">
        <f t="shared" si="41"/>
        <v>3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3</v>
      </c>
      <c r="K249" s="72"/>
      <c r="L249" s="20">
        <v>50</v>
      </c>
      <c r="M249" s="65">
        <f t="shared" si="4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+'17'!J251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1</v>
      </c>
      <c r="K251" s="72"/>
      <c r="L251" s="20">
        <v>35</v>
      </c>
      <c r="M251" s="65">
        <f t="shared" si="42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2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2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>
        <v>0</v>
      </c>
      <c r="J256" s="46"/>
      <c r="K256" s="72"/>
      <c r="L256" s="20"/>
      <c r="M256" s="65">
        <f t="shared" si="42"/>
        <v>0</v>
      </c>
      <c r="N256" s="17"/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38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3"/>
        <v>0</v>
      </c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6">E267+F267</f>
        <v>0</v>
      </c>
      <c r="H267" s="78">
        <v>0</v>
      </c>
      <c r="I267" s="76">
        <v>0</v>
      </c>
      <c r="J267" s="46">
        <f t="shared" ref="J267" si="47">+G267-H267-K267-I267</f>
        <v>0</v>
      </c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9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0">E271+F271</f>
        <v>0</v>
      </c>
      <c r="H271" s="78">
        <v>0</v>
      </c>
      <c r="I271" s="76">
        <v>0</v>
      </c>
      <c r="J271" s="46">
        <f t="shared" ref="J271" si="51">+G271-H271-K271-I271</f>
        <v>0</v>
      </c>
      <c r="K271" s="72"/>
      <c r="L271" s="20"/>
      <c r="M271" s="65">
        <f t="shared" ref="M271" si="52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3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4">E273+F273</f>
        <v>0</v>
      </c>
      <c r="H273" s="78">
        <v>0</v>
      </c>
      <c r="I273" s="76">
        <v>0</v>
      </c>
      <c r="J273" s="46">
        <f t="shared" ref="J273" si="55">+G273-H273-K273-I273</f>
        <v>0</v>
      </c>
      <c r="K273" s="72"/>
      <c r="L273" s="20"/>
      <c r="M273" s="65">
        <f t="shared" ref="M273" si="56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7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Q274" s="91"/>
      <c r="R274" s="75">
        <f>SUM(R5:R273)</f>
        <v>438.53999999999996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73" t="s">
        <v>212</v>
      </c>
      <c r="L275" s="174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95" t="s">
        <v>202</v>
      </c>
      <c r="M276" s="95"/>
      <c r="N276" s="33">
        <f>SUM(M5:M275)</f>
        <v>2550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120</v>
      </c>
      <c r="O278" s="2">
        <v>120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295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2135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2135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6">
    <mergeCell ref="Q3:Q4"/>
    <mergeCell ref="R3:R4"/>
    <mergeCell ref="K275:L27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59"/>
  <sheetViews>
    <sheetView zoomScale="80" zoomScaleNormal="8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M120" sqref="M12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9</v>
      </c>
      <c r="F5" s="71">
        <v>10</v>
      </c>
      <c r="G5" s="46">
        <f t="shared" ref="G5:G26" si="0">E5+F5</f>
        <v>19</v>
      </c>
      <c r="H5" s="78">
        <v>0</v>
      </c>
      <c r="I5" s="76">
        <v>0</v>
      </c>
      <c r="J5" s="46">
        <f t="shared" ref="J5:J68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22</v>
      </c>
      <c r="F6" s="71">
        <v>15</v>
      </c>
      <c r="G6" s="46">
        <f t="shared" si="0"/>
        <v>37</v>
      </c>
      <c r="H6" s="78">
        <v>0</v>
      </c>
      <c r="I6" s="76">
        <v>0</v>
      </c>
      <c r="J6" s="46">
        <f t="shared" si="1"/>
        <v>36</v>
      </c>
      <c r="K6" s="72">
        <v>1</v>
      </c>
      <c r="L6" s="15">
        <v>100</v>
      </c>
      <c r="M6" s="65">
        <f>+L6*K6</f>
        <v>100</v>
      </c>
      <c r="N6" s="17" t="s">
        <v>16</v>
      </c>
      <c r="O6" s="18"/>
      <c r="P6" s="122">
        <f t="shared" ref="P6:P69" si="2">SUM(M6-O6)</f>
        <v>100</v>
      </c>
      <c r="Q6" s="121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2</v>
      </c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122">
        <f t="shared" si="2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6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22">
        <f t="shared" si="2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15</v>
      </c>
      <c r="F22" s="71">
        <v>10</v>
      </c>
      <c r="G22" s="46">
        <f t="shared" si="0"/>
        <v>25</v>
      </c>
      <c r="H22" s="78">
        <v>0</v>
      </c>
      <c r="I22" s="76">
        <v>0</v>
      </c>
      <c r="J22" s="46">
        <f t="shared" si="1"/>
        <v>22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122">
        <f t="shared" si="2"/>
        <v>300</v>
      </c>
      <c r="Q22" s="121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15</v>
      </c>
      <c r="F24" s="71">
        <v>5</v>
      </c>
      <c r="G24" s="46">
        <f t="shared" si="0"/>
        <v>20</v>
      </c>
      <c r="H24" s="78">
        <v>0</v>
      </c>
      <c r="I24" s="76">
        <v>0</v>
      </c>
      <c r="J24" s="46">
        <f t="shared" si="1"/>
        <v>19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22">
        <f t="shared" si="2"/>
        <v>100</v>
      </c>
      <c r="Q24" s="121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15</v>
      </c>
      <c r="F28" s="71">
        <v>5</v>
      </c>
      <c r="G28" s="46">
        <f t="shared" si="5"/>
        <v>20</v>
      </c>
      <c r="H28" s="78">
        <v>0</v>
      </c>
      <c r="I28" s="76">
        <v>0</v>
      </c>
      <c r="J28" s="46">
        <f t="shared" si="1"/>
        <v>18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122">
        <f t="shared" si="2"/>
        <v>200</v>
      </c>
      <c r="Q28" s="121">
        <v>30.86</v>
      </c>
      <c r="R28" s="43">
        <f t="shared" si="3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16</v>
      </c>
      <c r="F29" s="71"/>
      <c r="G29" s="46">
        <f t="shared" si="5"/>
        <v>16</v>
      </c>
      <c r="H29" s="78">
        <v>0</v>
      </c>
      <c r="I29" s="76">
        <v>0</v>
      </c>
      <c r="J29" s="46">
        <f t="shared" si="1"/>
        <v>16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22</v>
      </c>
      <c r="F31" s="71">
        <v>10</v>
      </c>
      <c r="G31" s="46">
        <f t="shared" si="5"/>
        <v>32</v>
      </c>
      <c r="H31" s="78">
        <v>0</v>
      </c>
      <c r="I31" s="76">
        <v>0</v>
      </c>
      <c r="J31" s="46">
        <f t="shared" si="1"/>
        <v>32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1"/>
        <v>0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122">
        <f t="shared" si="2"/>
        <v>260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1"/>
        <v>2</v>
      </c>
      <c r="K35" s="72">
        <v>1</v>
      </c>
      <c r="L35" s="15">
        <v>130</v>
      </c>
      <c r="M35" s="65">
        <f t="shared" si="4"/>
        <v>130</v>
      </c>
      <c r="N35" s="17" t="s">
        <v>16</v>
      </c>
      <c r="O35" s="18"/>
      <c r="P35" s="122">
        <f t="shared" si="2"/>
        <v>130</v>
      </c>
      <c r="Q35" s="90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9</v>
      </c>
      <c r="F39" s="71">
        <v>5</v>
      </c>
      <c r="G39" s="46">
        <f t="shared" si="5"/>
        <v>14</v>
      </c>
      <c r="H39" s="78">
        <v>0</v>
      </c>
      <c r="I39" s="76">
        <v>0</v>
      </c>
      <c r="J39" s="46">
        <f t="shared" si="1"/>
        <v>12</v>
      </c>
      <c r="K39" s="72">
        <v>2</v>
      </c>
      <c r="L39" s="15">
        <v>50</v>
      </c>
      <c r="M39" s="65">
        <f t="shared" si="4"/>
        <v>100</v>
      </c>
      <c r="N39" s="17" t="s">
        <v>16</v>
      </c>
      <c r="O39" s="18">
        <v>50</v>
      </c>
      <c r="P39" s="122">
        <f t="shared" si="2"/>
        <v>50</v>
      </c>
      <c r="Q39" s="90">
        <v>27.84</v>
      </c>
      <c r="R39" s="43">
        <f t="shared" si="3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6</v>
      </c>
      <c r="F40" s="71">
        <v>5</v>
      </c>
      <c r="G40" s="46">
        <f t="shared" si="5"/>
        <v>11</v>
      </c>
      <c r="H40" s="78">
        <v>0</v>
      </c>
      <c r="I40" s="76">
        <v>0</v>
      </c>
      <c r="J40" s="46">
        <f t="shared" si="1"/>
        <v>10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22">
        <f t="shared" si="2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8</v>
      </c>
      <c r="F41" s="71">
        <v>5</v>
      </c>
      <c r="G41" s="46">
        <f t="shared" si="5"/>
        <v>13</v>
      </c>
      <c r="H41" s="78">
        <v>0</v>
      </c>
      <c r="I41" s="76">
        <v>0</v>
      </c>
      <c r="J41" s="46">
        <f t="shared" si="1"/>
        <v>10</v>
      </c>
      <c r="K41" s="72">
        <v>3</v>
      </c>
      <c r="L41" s="15">
        <v>50</v>
      </c>
      <c r="M41" s="65">
        <f t="shared" si="4"/>
        <v>150</v>
      </c>
      <c r="N41" s="17" t="s">
        <v>16</v>
      </c>
      <c r="O41" s="18">
        <v>75</v>
      </c>
      <c r="P41" s="122">
        <f t="shared" si="2"/>
        <v>75</v>
      </c>
      <c r="Q41" s="90">
        <v>15.42</v>
      </c>
      <c r="R41" s="43">
        <f t="shared" si="3"/>
        <v>46.26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+'18'!J42</f>
        <v>1</v>
      </c>
      <c r="F42" s="71"/>
      <c r="G42" s="46">
        <f t="shared" si="5"/>
        <v>1</v>
      </c>
      <c r="H42" s="78">
        <v>0</v>
      </c>
      <c r="I42" s="76">
        <v>0</v>
      </c>
      <c r="J42" s="46">
        <f t="shared" si="1"/>
        <v>1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+'18'!J43</f>
        <v>2</v>
      </c>
      <c r="F43" s="71"/>
      <c r="G43" s="46">
        <f t="shared" si="5"/>
        <v>2</v>
      </c>
      <c r="H43" s="78">
        <v>0</v>
      </c>
      <c r="I43" s="76">
        <v>0</v>
      </c>
      <c r="J43" s="46">
        <f t="shared" si="1"/>
        <v>2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1"/>
        <v>13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1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1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2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1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1"/>
        <v>13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1"/>
        <v>10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 t="shared" si="2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5</v>
      </c>
      <c r="F56" s="71">
        <v>2</v>
      </c>
      <c r="G56" s="46">
        <f t="shared" si="5"/>
        <v>7</v>
      </c>
      <c r="H56" s="78">
        <v>0</v>
      </c>
      <c r="I56" s="76">
        <v>0</v>
      </c>
      <c r="J56" s="46">
        <f t="shared" si="1"/>
        <v>7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 t="shared" si="2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>
        <v>2</v>
      </c>
      <c r="G57" s="46">
        <f t="shared" si="5"/>
        <v>5</v>
      </c>
      <c r="H57" s="78">
        <v>0</v>
      </c>
      <c r="I57" s="76">
        <v>0</v>
      </c>
      <c r="J57" s="46">
        <f t="shared" si="1"/>
        <v>4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122">
        <f t="shared" si="2"/>
        <v>85</v>
      </c>
      <c r="Q57" s="121">
        <v>31.29</v>
      </c>
      <c r="R57" s="43">
        <f t="shared" si="3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5</v>
      </c>
      <c r="F58" s="71">
        <v>2</v>
      </c>
      <c r="G58" s="46">
        <f t="shared" si="5"/>
        <v>7</v>
      </c>
      <c r="H58" s="78">
        <v>0</v>
      </c>
      <c r="I58" s="76">
        <v>0</v>
      </c>
      <c r="J58" s="46">
        <f t="shared" si="1"/>
        <v>7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1"/>
        <v>4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35</v>
      </c>
      <c r="P62" s="122">
        <f t="shared" si="2"/>
        <v>85</v>
      </c>
      <c r="Q62" s="121">
        <v>26.69</v>
      </c>
      <c r="R62" s="43">
        <f t="shared" si="3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5</v>
      </c>
      <c r="F64" s="71">
        <v>2</v>
      </c>
      <c r="G64" s="46">
        <f t="shared" si="5"/>
        <v>7</v>
      </c>
      <c r="H64" s="78">
        <v>0</v>
      </c>
      <c r="I64" s="76">
        <v>0</v>
      </c>
      <c r="J64" s="46">
        <f t="shared" si="1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4</v>
      </c>
      <c r="F66" s="71">
        <v>2</v>
      </c>
      <c r="G66" s="46">
        <f t="shared" si="5"/>
        <v>6</v>
      </c>
      <c r="H66" s="78">
        <v>0</v>
      </c>
      <c r="I66" s="76">
        <v>0</v>
      </c>
      <c r="J66" s="46">
        <f t="shared" si="1"/>
        <v>6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8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>
        <v>10</v>
      </c>
      <c r="G74" s="46">
        <f t="shared" si="5"/>
        <v>13</v>
      </c>
      <c r="H74" s="78">
        <v>0</v>
      </c>
      <c r="I74" s="76">
        <v>0</v>
      </c>
      <c r="J74" s="46">
        <f t="shared" si="7"/>
        <v>12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22">
        <f t="shared" si="8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10</v>
      </c>
      <c r="F77" s="71">
        <v>5</v>
      </c>
      <c r="G77" s="46">
        <f t="shared" si="5"/>
        <v>15</v>
      </c>
      <c r="H77" s="78">
        <v>0</v>
      </c>
      <c r="I77" s="76">
        <v>0</v>
      </c>
      <c r="J77" s="46">
        <f t="shared" si="7"/>
        <v>14</v>
      </c>
      <c r="K77" s="72">
        <v>1</v>
      </c>
      <c r="L77" s="21">
        <v>50</v>
      </c>
      <c r="M77" s="65">
        <f t="shared" si="4"/>
        <v>50</v>
      </c>
      <c r="N77" s="17" t="s">
        <v>16</v>
      </c>
      <c r="O77" s="18">
        <v>25</v>
      </c>
      <c r="P77" s="122">
        <f t="shared" si="8"/>
        <v>25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8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10</v>
      </c>
      <c r="F80" s="71">
        <v>3</v>
      </c>
      <c r="G80" s="46">
        <f t="shared" si="5"/>
        <v>13</v>
      </c>
      <c r="H80" s="78">
        <v>0</v>
      </c>
      <c r="I80" s="76">
        <v>0</v>
      </c>
      <c r="J80" s="46">
        <f t="shared" si="7"/>
        <v>13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5</v>
      </c>
      <c r="F81" s="71">
        <v>3</v>
      </c>
      <c r="G81" s="46">
        <f t="shared" si="5"/>
        <v>8</v>
      </c>
      <c r="H81" s="78">
        <v>0</v>
      </c>
      <c r="I81" s="76">
        <v>0</v>
      </c>
      <c r="J81" s="46">
        <f t="shared" si="7"/>
        <v>7</v>
      </c>
      <c r="K81" s="72">
        <v>1</v>
      </c>
      <c r="L81" s="20">
        <v>55</v>
      </c>
      <c r="M81" s="65">
        <f t="shared" ref="M81:M172" si="9">+L81*K81</f>
        <v>55</v>
      </c>
      <c r="N81" s="17" t="s">
        <v>16</v>
      </c>
      <c r="O81" s="18">
        <v>30</v>
      </c>
      <c r="P81" s="122">
        <f t="shared" si="8"/>
        <v>25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7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9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9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9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9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9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9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0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" si="21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9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0"/>
        <v>0</v>
      </c>
      <c r="N100" s="17" t="s">
        <v>16</v>
      </c>
      <c r="O100" s="18"/>
      <c r="P100" s="23">
        <f t="shared" si="8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9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0"/>
        <v>0</v>
      </c>
      <c r="N101" s="17" t="s">
        <v>16</v>
      </c>
      <c r="O101" s="18"/>
      <c r="P101" s="23">
        <f t="shared" si="8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2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0"/>
        <v>0</v>
      </c>
      <c r="N102" s="17" t="s">
        <v>16</v>
      </c>
      <c r="O102" s="18"/>
      <c r="P102" s="23">
        <f t="shared" si="8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0"/>
        <v>0</v>
      </c>
      <c r="N103" s="17" t="s">
        <v>16</v>
      </c>
      <c r="O103" s="18"/>
      <c r="P103" s="23">
        <f t="shared" si="8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0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ref="R104:R111" si="23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0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9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23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9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23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9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 t="shared" si="23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9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>
        <f t="shared" si="23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11</v>
      </c>
      <c r="F110" s="71"/>
      <c r="G110" s="46">
        <f t="shared" si="19"/>
        <v>11</v>
      </c>
      <c r="H110" s="78">
        <v>0</v>
      </c>
      <c r="I110" s="76">
        <v>0</v>
      </c>
      <c r="J110" s="46">
        <f t="shared" si="7"/>
        <v>8</v>
      </c>
      <c r="K110" s="72">
        <v>3</v>
      </c>
      <c r="L110" s="22">
        <v>120</v>
      </c>
      <c r="M110" s="65">
        <f t="shared" si="9"/>
        <v>360</v>
      </c>
      <c r="N110" s="17" t="s">
        <v>16</v>
      </c>
      <c r="O110" s="18">
        <v>60</v>
      </c>
      <c r="P110" s="122">
        <f t="shared" si="8"/>
        <v>300</v>
      </c>
      <c r="Q110" s="90"/>
      <c r="R110" s="43">
        <f t="shared" si="23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2</v>
      </c>
      <c r="F111" s="71"/>
      <c r="G111" s="46">
        <f t="shared" si="19"/>
        <v>2</v>
      </c>
      <c r="H111" s="78">
        <v>0</v>
      </c>
      <c r="I111" s="76">
        <v>0</v>
      </c>
      <c r="J111" s="46">
        <f t="shared" si="7"/>
        <v>2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23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</v>
      </c>
      <c r="F112" s="71">
        <v>5</v>
      </c>
      <c r="G112" s="46">
        <f t="shared" si="19"/>
        <v>6</v>
      </c>
      <c r="H112" s="78">
        <v>0</v>
      </c>
      <c r="I112" s="76">
        <v>0</v>
      </c>
      <c r="J112" s="46">
        <f t="shared" si="7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9"/>
        <v>0</v>
      </c>
      <c r="H113" s="78">
        <v>0</v>
      </c>
      <c r="I113" s="76">
        <v>0</v>
      </c>
      <c r="J113" s="46">
        <f t="shared" si="7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9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19</v>
      </c>
      <c r="F115" s="71"/>
      <c r="G115" s="46">
        <f t="shared" si="19"/>
        <v>19</v>
      </c>
      <c r="H115" s="78">
        <v>0</v>
      </c>
      <c r="I115" s="76">
        <v>0</v>
      </c>
      <c r="J115" s="46">
        <f t="shared" si="7"/>
        <v>19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7</v>
      </c>
      <c r="F116" s="71"/>
      <c r="G116" s="46">
        <f t="shared" si="19"/>
        <v>7</v>
      </c>
      <c r="H116" s="78">
        <v>0</v>
      </c>
      <c r="I116" s="76">
        <v>0</v>
      </c>
      <c r="J116" s="46">
        <f t="shared" si="7"/>
        <v>7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9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9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9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9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9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9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9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9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9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9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1</v>
      </c>
      <c r="F127" s="71"/>
      <c r="G127" s="46">
        <f t="shared" si="19"/>
        <v>1</v>
      </c>
      <c r="H127" s="78">
        <v>0</v>
      </c>
      <c r="I127" s="76">
        <v>0</v>
      </c>
      <c r="J127" s="46">
        <f t="shared" si="7"/>
        <v>1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9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9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9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10</v>
      </c>
      <c r="F131" s="71">
        <v>5</v>
      </c>
      <c r="G131" s="46">
        <f t="shared" si="19"/>
        <v>15</v>
      </c>
      <c r="H131" s="78">
        <v>0</v>
      </c>
      <c r="I131" s="76">
        <v>0</v>
      </c>
      <c r="J131" s="46">
        <f t="shared" si="7"/>
        <v>6</v>
      </c>
      <c r="K131" s="72">
        <v>9</v>
      </c>
      <c r="L131" s="22">
        <v>50</v>
      </c>
      <c r="M131" s="65">
        <f t="shared" si="9"/>
        <v>450</v>
      </c>
      <c r="N131" s="17" t="s">
        <v>16</v>
      </c>
      <c r="O131" s="18">
        <v>50</v>
      </c>
      <c r="P131" s="122">
        <f t="shared" si="8"/>
        <v>400</v>
      </c>
      <c r="Q131" s="90">
        <v>9.91</v>
      </c>
      <c r="R131" s="43">
        <f t="shared" si="10"/>
        <v>89.19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>
        <v>5</v>
      </c>
      <c r="G132" s="46">
        <f t="shared" si="19"/>
        <v>5</v>
      </c>
      <c r="H132" s="78">
        <v>0</v>
      </c>
      <c r="I132" s="76">
        <v>0</v>
      </c>
      <c r="J132" s="46">
        <f t="shared" si="7"/>
        <v>4</v>
      </c>
      <c r="K132" s="72">
        <v>1</v>
      </c>
      <c r="L132" s="22">
        <v>60</v>
      </c>
      <c r="M132" s="65">
        <f t="shared" si="9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15</v>
      </c>
      <c r="F133" s="71">
        <v>5</v>
      </c>
      <c r="G133" s="46">
        <f t="shared" si="19"/>
        <v>20</v>
      </c>
      <c r="H133" s="78">
        <v>0</v>
      </c>
      <c r="I133" s="76">
        <v>0</v>
      </c>
      <c r="J133" s="46">
        <f t="shared" ref="J133:J196" si="24">+G133-H133-K133-I133</f>
        <v>17</v>
      </c>
      <c r="K133" s="72">
        <v>3</v>
      </c>
      <c r="L133" s="20">
        <v>50</v>
      </c>
      <c r="M133" s="65">
        <f t="shared" si="9"/>
        <v>150</v>
      </c>
      <c r="N133" s="17" t="s">
        <v>16</v>
      </c>
      <c r="O133" s="18">
        <v>75</v>
      </c>
      <c r="P133" s="122">
        <f t="shared" si="8"/>
        <v>75</v>
      </c>
      <c r="Q133" s="90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9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5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9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5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9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5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9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5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9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5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9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5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9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5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9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5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9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5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9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5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9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5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9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5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9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5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9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5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9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5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9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5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9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5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9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5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9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5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9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5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9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5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9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5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9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5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9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5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9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5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9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5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9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5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9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5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6">E162+F162</f>
        <v>0</v>
      </c>
      <c r="H162" s="78">
        <v>0</v>
      </c>
      <c r="I162" s="76">
        <v>0</v>
      </c>
      <c r="J162" s="46">
        <f t="shared" si="24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5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6"/>
        <v>0</v>
      </c>
      <c r="H163" s="78">
        <v>0</v>
      </c>
      <c r="I163" s="76">
        <v>0</v>
      </c>
      <c r="J163" s="46">
        <f t="shared" si="24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5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6"/>
        <v>0</v>
      </c>
      <c r="H164" s="78">
        <v>0</v>
      </c>
      <c r="I164" s="76">
        <v>0</v>
      </c>
      <c r="J164" s="46">
        <f t="shared" si="24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5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6"/>
        <v>0</v>
      </c>
      <c r="H165" s="78">
        <v>0</v>
      </c>
      <c r="I165" s="76">
        <v>0</v>
      </c>
      <c r="J165" s="46">
        <f t="shared" si="24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5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6"/>
        <v>0</v>
      </c>
      <c r="H166" s="78">
        <v>0</v>
      </c>
      <c r="I166" s="76">
        <v>0</v>
      </c>
      <c r="J166" s="46">
        <f t="shared" si="24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5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6"/>
        <v>0</v>
      </c>
      <c r="H167" s="78">
        <v>0</v>
      </c>
      <c r="I167" s="76">
        <v>0</v>
      </c>
      <c r="J167" s="46">
        <f t="shared" si="24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5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6"/>
        <v>0</v>
      </c>
      <c r="H168" s="78">
        <v>0</v>
      </c>
      <c r="I168" s="76">
        <v>0</v>
      </c>
      <c r="J168" s="46">
        <f t="shared" si="24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5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6"/>
        <v>0</v>
      </c>
      <c r="H169" s="78">
        <v>0</v>
      </c>
      <c r="I169" s="76">
        <v>0</v>
      </c>
      <c r="J169" s="46">
        <f t="shared" si="24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5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6"/>
        <v>0</v>
      </c>
      <c r="H170" s="78">
        <v>0</v>
      </c>
      <c r="I170" s="76">
        <v>0</v>
      </c>
      <c r="J170" s="46">
        <f t="shared" si="24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5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6"/>
        <v>0</v>
      </c>
      <c r="H171" s="78">
        <v>0</v>
      </c>
      <c r="I171" s="76">
        <v>0</v>
      </c>
      <c r="J171" s="46">
        <f t="shared" si="24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5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6"/>
        <v>0</v>
      </c>
      <c r="H172" s="78">
        <v>0</v>
      </c>
      <c r="I172" s="76">
        <v>0</v>
      </c>
      <c r="J172" s="46">
        <f t="shared" si="24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5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4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5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7">E174+F174</f>
        <v>0</v>
      </c>
      <c r="H174" s="78">
        <v>0</v>
      </c>
      <c r="I174" s="76">
        <v>0</v>
      </c>
      <c r="J174" s="46">
        <f t="shared" si="24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5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0</v>
      </c>
      <c r="F175" s="71">
        <v>5</v>
      </c>
      <c r="G175" s="46">
        <f t="shared" si="26"/>
        <v>5</v>
      </c>
      <c r="H175" s="78">
        <v>0</v>
      </c>
      <c r="I175" s="76">
        <v>0</v>
      </c>
      <c r="J175" s="46">
        <f t="shared" si="24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5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6"/>
        <v>0</v>
      </c>
      <c r="H176" s="78">
        <v>0</v>
      </c>
      <c r="I176" s="76">
        <v>0</v>
      </c>
      <c r="J176" s="46">
        <f t="shared" si="24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5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6"/>
        <v>0</v>
      </c>
      <c r="H177" s="78">
        <v>0</v>
      </c>
      <c r="I177" s="76">
        <v>0</v>
      </c>
      <c r="J177" s="46">
        <f t="shared" si="24"/>
        <v>0</v>
      </c>
      <c r="K177" s="72"/>
      <c r="L177" s="20">
        <v>55</v>
      </c>
      <c r="M177" s="65">
        <f t="shared" ref="M177:M272" si="28">+L177*K177</f>
        <v>0</v>
      </c>
      <c r="N177" s="17" t="s">
        <v>16</v>
      </c>
      <c r="O177" s="18"/>
      <c r="P177" s="23">
        <f t="shared" si="25"/>
        <v>0</v>
      </c>
      <c r="Q177" s="90"/>
      <c r="R177" s="43">
        <f t="shared" ref="R177:R272" si="29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8</v>
      </c>
      <c r="F178" s="71"/>
      <c r="G178" s="46">
        <f t="shared" si="26"/>
        <v>8</v>
      </c>
      <c r="H178" s="78">
        <v>0</v>
      </c>
      <c r="I178" s="76">
        <v>0</v>
      </c>
      <c r="J178" s="46">
        <f t="shared" si="24"/>
        <v>7</v>
      </c>
      <c r="K178" s="72">
        <v>1</v>
      </c>
      <c r="L178" s="20">
        <v>55</v>
      </c>
      <c r="M178" s="65">
        <f t="shared" si="28"/>
        <v>55</v>
      </c>
      <c r="N178" s="17" t="s">
        <v>16</v>
      </c>
      <c r="O178" s="18"/>
      <c r="P178" s="122">
        <f t="shared" si="2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6"/>
        <v>0</v>
      </c>
      <c r="H179" s="78">
        <v>0</v>
      </c>
      <c r="I179" s="76">
        <v>0</v>
      </c>
      <c r="J179" s="46">
        <f t="shared" si="24"/>
        <v>0</v>
      </c>
      <c r="K179" s="72"/>
      <c r="L179" s="20">
        <v>10</v>
      </c>
      <c r="M179" s="65">
        <f t="shared" si="28"/>
        <v>0</v>
      </c>
      <c r="N179" s="17" t="s">
        <v>16</v>
      </c>
      <c r="O179" s="18"/>
      <c r="P179" s="23">
        <f t="shared" si="25"/>
        <v>0</v>
      </c>
      <c r="Q179" s="90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6"/>
        <v>0</v>
      </c>
      <c r="H180" s="78">
        <v>0</v>
      </c>
      <c r="I180" s="76">
        <v>0</v>
      </c>
      <c r="J180" s="46">
        <f t="shared" si="24"/>
        <v>0</v>
      </c>
      <c r="K180" s="72"/>
      <c r="L180" s="20">
        <v>35</v>
      </c>
      <c r="M180" s="65">
        <f t="shared" si="28"/>
        <v>0</v>
      </c>
      <c r="N180" s="17" t="s">
        <v>16</v>
      </c>
      <c r="O180" s="18"/>
      <c r="P180" s="23">
        <f t="shared" si="25"/>
        <v>0</v>
      </c>
      <c r="Q180" s="90"/>
      <c r="R180" s="43">
        <f t="shared" si="29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6"/>
        <v>0</v>
      </c>
      <c r="H181" s="78">
        <v>0</v>
      </c>
      <c r="I181" s="76">
        <v>0</v>
      </c>
      <c r="J181" s="46">
        <f t="shared" si="24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5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6"/>
        <v>0</v>
      </c>
      <c r="H182" s="78">
        <v>0</v>
      </c>
      <c r="I182" s="76">
        <v>0</v>
      </c>
      <c r="J182" s="46">
        <f t="shared" si="24"/>
        <v>0</v>
      </c>
      <c r="K182" s="72"/>
      <c r="L182" s="20">
        <v>40</v>
      </c>
      <c r="M182" s="65">
        <f t="shared" si="28"/>
        <v>0</v>
      </c>
      <c r="N182" s="17" t="s">
        <v>16</v>
      </c>
      <c r="O182" s="18"/>
      <c r="P182" s="23">
        <f t="shared" si="25"/>
        <v>0</v>
      </c>
      <c r="Q182" s="90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6"/>
        <v>0</v>
      </c>
      <c r="H183" s="78">
        <v>0</v>
      </c>
      <c r="I183" s="76">
        <v>0</v>
      </c>
      <c r="J183" s="46">
        <f t="shared" si="24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5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6"/>
        <v>0</v>
      </c>
      <c r="H184" s="78">
        <v>0</v>
      </c>
      <c r="I184" s="76">
        <v>0</v>
      </c>
      <c r="J184" s="46">
        <f t="shared" si="24"/>
        <v>0</v>
      </c>
      <c r="K184" s="72"/>
      <c r="L184" s="20">
        <v>50</v>
      </c>
      <c r="M184" s="65">
        <f t="shared" si="28"/>
        <v>0</v>
      </c>
      <c r="N184" s="17" t="s">
        <v>16</v>
      </c>
      <c r="O184" s="18"/>
      <c r="P184" s="23">
        <f t="shared" si="25"/>
        <v>0</v>
      </c>
      <c r="Q184" s="90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10</v>
      </c>
      <c r="F185" s="71"/>
      <c r="G185" s="46">
        <f t="shared" si="26"/>
        <v>10</v>
      </c>
      <c r="H185" s="78">
        <v>0</v>
      </c>
      <c r="I185" s="76">
        <v>0</v>
      </c>
      <c r="J185" s="46">
        <f t="shared" si="24"/>
        <v>9</v>
      </c>
      <c r="K185" s="72">
        <v>1</v>
      </c>
      <c r="L185" s="20">
        <v>80</v>
      </c>
      <c r="M185" s="65">
        <f t="shared" si="28"/>
        <v>80</v>
      </c>
      <c r="N185" s="17" t="s">
        <v>16</v>
      </c>
      <c r="O185" s="18"/>
      <c r="P185" s="122">
        <f t="shared" si="25"/>
        <v>80</v>
      </c>
      <c r="Q185" s="90">
        <v>63</v>
      </c>
      <c r="R185" s="43">
        <f t="shared" si="29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6"/>
        <v>0</v>
      </c>
      <c r="H186" s="78">
        <v>0</v>
      </c>
      <c r="I186" s="76">
        <v>0</v>
      </c>
      <c r="J186" s="46">
        <f t="shared" si="24"/>
        <v>0</v>
      </c>
      <c r="K186" s="72"/>
      <c r="L186" s="20">
        <v>15</v>
      </c>
      <c r="M186" s="65">
        <f t="shared" si="28"/>
        <v>0</v>
      </c>
      <c r="N186" s="17" t="s">
        <v>16</v>
      </c>
      <c r="O186" s="18"/>
      <c r="P186" s="23">
        <f t="shared" si="25"/>
        <v>0</v>
      </c>
      <c r="Q186" s="90">
        <v>3.5</v>
      </c>
      <c r="R186" s="43">
        <f t="shared" ref="R186" si="30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4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5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4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5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4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5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6"/>
        <v>0</v>
      </c>
      <c r="H190" s="78">
        <v>0</v>
      </c>
      <c r="I190" s="76">
        <v>0</v>
      </c>
      <c r="J190" s="46">
        <f t="shared" si="24"/>
        <v>0</v>
      </c>
      <c r="K190" s="72"/>
      <c r="L190" s="20">
        <v>80</v>
      </c>
      <c r="M190" s="65">
        <f t="shared" si="28"/>
        <v>0</v>
      </c>
      <c r="N190" s="17" t="s">
        <v>16</v>
      </c>
      <c r="O190" s="18"/>
      <c r="P190" s="23">
        <f t="shared" si="25"/>
        <v>0</v>
      </c>
      <c r="Q190" s="90"/>
      <c r="R190" s="43">
        <f t="shared" ref="R190" si="31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6"/>
        <v>0</v>
      </c>
      <c r="H191" s="78">
        <v>0</v>
      </c>
      <c r="I191" s="76">
        <v>0</v>
      </c>
      <c r="J191" s="46">
        <f t="shared" si="24"/>
        <v>0</v>
      </c>
      <c r="K191" s="72"/>
      <c r="L191" s="20">
        <v>35</v>
      </c>
      <c r="M191" s="65">
        <f t="shared" si="28"/>
        <v>0</v>
      </c>
      <c r="N191" s="17" t="s">
        <v>16</v>
      </c>
      <c r="O191" s="18"/>
      <c r="P191" s="23">
        <f t="shared" si="25"/>
        <v>0</v>
      </c>
      <c r="Q191" s="90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6"/>
        <v>0</v>
      </c>
      <c r="H192" s="78">
        <v>0</v>
      </c>
      <c r="I192" s="76">
        <v>0</v>
      </c>
      <c r="J192" s="46">
        <f t="shared" si="24"/>
        <v>0</v>
      </c>
      <c r="K192" s="72"/>
      <c r="L192" s="20">
        <v>35</v>
      </c>
      <c r="M192" s="65">
        <f t="shared" si="28"/>
        <v>0</v>
      </c>
      <c r="N192" s="17" t="s">
        <v>16</v>
      </c>
      <c r="O192" s="18"/>
      <c r="P192" s="23">
        <f t="shared" si="25"/>
        <v>0</v>
      </c>
      <c r="Q192" s="90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6</v>
      </c>
      <c r="F193" s="71"/>
      <c r="G193" s="46">
        <f t="shared" si="26"/>
        <v>6</v>
      </c>
      <c r="H193" s="78">
        <v>0</v>
      </c>
      <c r="I193" s="76">
        <v>0</v>
      </c>
      <c r="J193" s="46">
        <f t="shared" si="24"/>
        <v>5</v>
      </c>
      <c r="K193" s="72">
        <v>1</v>
      </c>
      <c r="L193" s="20">
        <v>60</v>
      </c>
      <c r="M193" s="65">
        <f t="shared" si="28"/>
        <v>60</v>
      </c>
      <c r="N193" s="17" t="s">
        <v>16</v>
      </c>
      <c r="O193" s="18"/>
      <c r="P193" s="122">
        <f t="shared" si="25"/>
        <v>60</v>
      </c>
      <c r="Q193" s="90">
        <v>38</v>
      </c>
      <c r="R193" s="43">
        <f t="shared" si="29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>
        <v>5</v>
      </c>
      <c r="G194" s="46">
        <f t="shared" si="26"/>
        <v>5</v>
      </c>
      <c r="H194" s="78">
        <v>0</v>
      </c>
      <c r="I194" s="76">
        <v>0</v>
      </c>
      <c r="J194" s="46">
        <f t="shared" si="24"/>
        <v>4</v>
      </c>
      <c r="K194" s="72">
        <v>1</v>
      </c>
      <c r="L194" s="20">
        <v>120</v>
      </c>
      <c r="M194" s="65">
        <f t="shared" si="28"/>
        <v>120</v>
      </c>
      <c r="N194" s="17" t="s">
        <v>16</v>
      </c>
      <c r="O194" s="18"/>
      <c r="P194" s="122">
        <f t="shared" si="25"/>
        <v>120</v>
      </c>
      <c r="Q194" s="90">
        <v>73</v>
      </c>
      <c r="R194" s="43">
        <f t="shared" si="29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3</v>
      </c>
      <c r="F195" s="71">
        <v>5</v>
      </c>
      <c r="G195" s="46">
        <f t="shared" si="26"/>
        <v>8</v>
      </c>
      <c r="H195" s="78">
        <v>0</v>
      </c>
      <c r="I195" s="76">
        <v>0</v>
      </c>
      <c r="J195" s="46">
        <f t="shared" si="24"/>
        <v>8</v>
      </c>
      <c r="K195" s="72"/>
      <c r="L195" s="20">
        <v>60</v>
      </c>
      <c r="M195" s="65">
        <f t="shared" si="28"/>
        <v>0</v>
      </c>
      <c r="N195" s="17" t="s">
        <v>16</v>
      </c>
      <c r="O195" s="18"/>
      <c r="P195" s="23">
        <f t="shared" si="25"/>
        <v>0</v>
      </c>
      <c r="Q195" s="90">
        <v>38</v>
      </c>
      <c r="R195" s="43">
        <f t="shared" si="29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6"/>
        <v>0</v>
      </c>
      <c r="H196" s="78">
        <v>0</v>
      </c>
      <c r="I196" s="76">
        <v>0</v>
      </c>
      <c r="J196" s="46">
        <f t="shared" si="24"/>
        <v>0</v>
      </c>
      <c r="K196" s="72"/>
      <c r="L196" s="20">
        <v>120</v>
      </c>
      <c r="M196" s="65">
        <f t="shared" si="28"/>
        <v>0</v>
      </c>
      <c r="N196" s="17" t="s">
        <v>16</v>
      </c>
      <c r="O196" s="18"/>
      <c r="P196" s="23">
        <f t="shared" si="25"/>
        <v>0</v>
      </c>
      <c r="Q196" s="90">
        <v>73</v>
      </c>
      <c r="R196" s="43">
        <f t="shared" si="29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6"/>
        <v>0</v>
      </c>
      <c r="H197" s="78">
        <v>0</v>
      </c>
      <c r="I197" s="76">
        <v>0</v>
      </c>
      <c r="J197" s="46">
        <f t="shared" ref="J197:J258" si="32">+G197-H197-K197-I197</f>
        <v>0</v>
      </c>
      <c r="K197" s="72"/>
      <c r="L197" s="20">
        <v>50</v>
      </c>
      <c r="M197" s="65">
        <f t="shared" si="28"/>
        <v>0</v>
      </c>
      <c r="N197" s="17" t="s">
        <v>16</v>
      </c>
      <c r="O197" s="18"/>
      <c r="P197" s="23">
        <f t="shared" si="25"/>
        <v>0</v>
      </c>
      <c r="Q197" s="90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5</v>
      </c>
      <c r="F198" s="71"/>
      <c r="G198" s="46">
        <f t="shared" si="26"/>
        <v>5</v>
      </c>
      <c r="H198" s="78">
        <v>0</v>
      </c>
      <c r="I198" s="76">
        <v>0</v>
      </c>
      <c r="J198" s="46">
        <f t="shared" si="32"/>
        <v>5</v>
      </c>
      <c r="K198" s="72"/>
      <c r="L198" s="20">
        <v>150</v>
      </c>
      <c r="M198" s="65">
        <f t="shared" si="28"/>
        <v>0</v>
      </c>
      <c r="N198" s="17" t="s">
        <v>16</v>
      </c>
      <c r="O198" s="18"/>
      <c r="P198" s="23">
        <f t="shared" ref="P198:P272" si="33">SUM(M198-O198)</f>
        <v>0</v>
      </c>
      <c r="Q198" s="90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6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6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6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6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6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6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12</v>
      </c>
      <c r="F205" s="71"/>
      <c r="G205" s="46">
        <f t="shared" si="26"/>
        <v>12</v>
      </c>
      <c r="H205" s="78">
        <v>0</v>
      </c>
      <c r="I205" s="76">
        <v>0</v>
      </c>
      <c r="J205" s="46">
        <f t="shared" si="32"/>
        <v>12</v>
      </c>
      <c r="K205" s="72"/>
      <c r="L205" s="20">
        <v>55</v>
      </c>
      <c r="M205" s="65">
        <f t="shared" si="28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2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6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2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3"/>
        <v>0</v>
      </c>
      <c r="Q207" s="90"/>
      <c r="R207" s="43">
        <f t="shared" ref="R207" si="34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6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5</v>
      </c>
      <c r="F209" s="71">
        <v>5</v>
      </c>
      <c r="G209" s="46">
        <f t="shared" si="26"/>
        <v>10</v>
      </c>
      <c r="H209" s="78">
        <v>0</v>
      </c>
      <c r="I209" s="76">
        <v>0</v>
      </c>
      <c r="J209" s="46">
        <f t="shared" si="32"/>
        <v>5</v>
      </c>
      <c r="K209" s="72">
        <v>5</v>
      </c>
      <c r="L209" s="20">
        <v>120</v>
      </c>
      <c r="M209" s="65">
        <f t="shared" si="28"/>
        <v>600</v>
      </c>
      <c r="N209" s="17" t="s">
        <v>16</v>
      </c>
      <c r="O209" s="18"/>
      <c r="P209" s="122">
        <f t="shared" si="33"/>
        <v>600</v>
      </c>
      <c r="Q209" s="90">
        <v>83</v>
      </c>
      <c r="R209" s="43">
        <f t="shared" si="29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6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3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6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28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6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28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6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28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6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3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6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3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45</v>
      </c>
      <c r="F216" s="71"/>
      <c r="G216" s="46">
        <f t="shared" si="26"/>
        <v>45</v>
      </c>
      <c r="H216" s="78">
        <v>0</v>
      </c>
      <c r="I216" s="76">
        <v>0</v>
      </c>
      <c r="J216" s="46">
        <f t="shared" si="32"/>
        <v>45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29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6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6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28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6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6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29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6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29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6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65</v>
      </c>
      <c r="F223" s="71"/>
      <c r="G223" s="46">
        <f t="shared" si="26"/>
        <v>65</v>
      </c>
      <c r="H223" s="78">
        <v>0</v>
      </c>
      <c r="I223" s="76">
        <v>0</v>
      </c>
      <c r="J223" s="46">
        <f t="shared" si="32"/>
        <v>65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280</v>
      </c>
      <c r="F224" s="71"/>
      <c r="G224" s="46">
        <f t="shared" si="26"/>
        <v>280</v>
      </c>
      <c r="H224" s="78">
        <v>0</v>
      </c>
      <c r="I224" s="76">
        <v>0</v>
      </c>
      <c r="J224" s="46">
        <f t="shared" si="32"/>
        <v>280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6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28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29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6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29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6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29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6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3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6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29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6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29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72" si="35">E231+F231</f>
        <v>0</v>
      </c>
      <c r="H231" s="78">
        <v>0</v>
      </c>
      <c r="I231" s="76">
        <v>0</v>
      </c>
      <c r="J231" s="46">
        <f t="shared" si="32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29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5"/>
        <v>0</v>
      </c>
      <c r="H232" s="78">
        <v>0</v>
      </c>
      <c r="I232" s="76">
        <v>0</v>
      </c>
      <c r="J232" s="46">
        <f t="shared" si="32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29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5"/>
        <v>0</v>
      </c>
      <c r="H233" s="78">
        <v>0</v>
      </c>
      <c r="I233" s="76">
        <v>0</v>
      </c>
      <c r="J233" s="46">
        <f t="shared" si="32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29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5"/>
        <v>0</v>
      </c>
      <c r="H234" s="78">
        <v>0</v>
      </c>
      <c r="I234" s="76">
        <v>0</v>
      </c>
      <c r="J234" s="46">
        <f t="shared" si="32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29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4" si="36">E235+F235</f>
        <v>0</v>
      </c>
      <c r="H235" s="78">
        <v>0</v>
      </c>
      <c r="I235" s="76">
        <v>0</v>
      </c>
      <c r="J235" s="46">
        <f t="shared" si="32"/>
        <v>0</v>
      </c>
      <c r="K235" s="72"/>
      <c r="L235" s="20">
        <v>100</v>
      </c>
      <c r="M235" s="65">
        <f t="shared" ref="M235:M242" si="37">+L235*K235</f>
        <v>0</v>
      </c>
      <c r="N235" s="17" t="s">
        <v>16</v>
      </c>
      <c r="O235" s="18"/>
      <c r="P235" s="23">
        <f t="shared" si="33"/>
        <v>0</v>
      </c>
      <c r="Q235" s="90"/>
      <c r="R235" s="43">
        <f t="shared" ref="R235:R247" si="3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6"/>
        <v>0</v>
      </c>
      <c r="H236" s="78">
        <v>0</v>
      </c>
      <c r="I236" s="76">
        <v>0</v>
      </c>
      <c r="J236" s="46">
        <f t="shared" si="32"/>
        <v>0</v>
      </c>
      <c r="K236" s="72"/>
      <c r="L236" s="20">
        <v>120</v>
      </c>
      <c r="M236" s="65">
        <f t="shared" si="37"/>
        <v>0</v>
      </c>
      <c r="N236" s="17" t="s">
        <v>16</v>
      </c>
      <c r="O236" s="18"/>
      <c r="P236" s="23">
        <f t="shared" si="33"/>
        <v>0</v>
      </c>
      <c r="Q236" s="90"/>
      <c r="R236" s="43">
        <f t="shared" si="3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6"/>
        <v>0</v>
      </c>
      <c r="H237" s="78">
        <v>0</v>
      </c>
      <c r="I237" s="76">
        <v>0</v>
      </c>
      <c r="J237" s="46">
        <f t="shared" si="32"/>
        <v>0</v>
      </c>
      <c r="K237" s="72"/>
      <c r="L237" s="20">
        <v>60</v>
      </c>
      <c r="M237" s="65">
        <f t="shared" si="37"/>
        <v>0</v>
      </c>
      <c r="N237" s="17" t="s">
        <v>16</v>
      </c>
      <c r="O237" s="18"/>
      <c r="P237" s="23">
        <f t="shared" si="33"/>
        <v>0</v>
      </c>
      <c r="Q237" s="90"/>
      <c r="R237" s="43">
        <f t="shared" si="3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6"/>
        <v>0</v>
      </c>
      <c r="H238" s="78">
        <v>0</v>
      </c>
      <c r="I238" s="76">
        <v>0</v>
      </c>
      <c r="J238" s="46">
        <f t="shared" si="32"/>
        <v>0</v>
      </c>
      <c r="K238" s="72"/>
      <c r="L238" s="20">
        <v>150</v>
      </c>
      <c r="M238" s="65">
        <f t="shared" si="37"/>
        <v>0</v>
      </c>
      <c r="N238" s="17" t="s">
        <v>16</v>
      </c>
      <c r="O238" s="18"/>
      <c r="P238" s="23">
        <f t="shared" si="33"/>
        <v>0</v>
      </c>
      <c r="Q238" s="90"/>
      <c r="R238" s="43">
        <f t="shared" si="3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6"/>
        <v>0</v>
      </c>
      <c r="H239" s="78">
        <v>0</v>
      </c>
      <c r="I239" s="76">
        <v>0</v>
      </c>
      <c r="J239" s="46">
        <f t="shared" si="32"/>
        <v>0</v>
      </c>
      <c r="K239" s="72"/>
      <c r="L239" s="20">
        <v>150</v>
      </c>
      <c r="M239" s="65">
        <f t="shared" si="37"/>
        <v>0</v>
      </c>
      <c r="N239" s="17" t="s">
        <v>16</v>
      </c>
      <c r="O239" s="18"/>
      <c r="P239" s="23">
        <f t="shared" si="33"/>
        <v>0</v>
      </c>
      <c r="Q239" s="90"/>
      <c r="R239" s="43">
        <f t="shared" si="3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6"/>
        <v>0</v>
      </c>
      <c r="H240" s="78">
        <v>0</v>
      </c>
      <c r="I240" s="76">
        <v>0</v>
      </c>
      <c r="J240" s="46">
        <f t="shared" si="32"/>
        <v>0</v>
      </c>
      <c r="K240" s="72"/>
      <c r="L240" s="20">
        <v>200</v>
      </c>
      <c r="M240" s="65">
        <f t="shared" si="37"/>
        <v>0</v>
      </c>
      <c r="N240" s="17" t="s">
        <v>16</v>
      </c>
      <c r="O240" s="18"/>
      <c r="P240" s="23">
        <f t="shared" si="33"/>
        <v>0</v>
      </c>
      <c r="Q240" s="90"/>
      <c r="R240" s="43">
        <f t="shared" si="3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6"/>
        <v>0</v>
      </c>
      <c r="H241" s="78">
        <v>0</v>
      </c>
      <c r="I241" s="76">
        <v>0</v>
      </c>
      <c r="J241" s="46">
        <f t="shared" si="32"/>
        <v>0</v>
      </c>
      <c r="K241" s="72"/>
      <c r="L241" s="20"/>
      <c r="M241" s="65">
        <f t="shared" si="37"/>
        <v>0</v>
      </c>
      <c r="N241" s="17" t="s">
        <v>16</v>
      </c>
      <c r="O241" s="18"/>
      <c r="P241" s="23">
        <f t="shared" si="33"/>
        <v>0</v>
      </c>
      <c r="Q241" s="90"/>
      <c r="R241" s="43">
        <f t="shared" si="3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6"/>
        <v>0</v>
      </c>
      <c r="H242" s="78">
        <v>0</v>
      </c>
      <c r="I242" s="76">
        <v>0</v>
      </c>
      <c r="J242" s="46">
        <f t="shared" si="32"/>
        <v>0</v>
      </c>
      <c r="K242" s="72"/>
      <c r="L242" s="20">
        <v>35</v>
      </c>
      <c r="M242" s="65">
        <f t="shared" si="37"/>
        <v>0</v>
      </c>
      <c r="N242" s="17" t="s">
        <v>16</v>
      </c>
      <c r="O242" s="18"/>
      <c r="P242" s="23">
        <f t="shared" si="33"/>
        <v>0</v>
      </c>
      <c r="Q242" s="90"/>
      <c r="R242" s="43">
        <f t="shared" si="3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6"/>
        <v>0</v>
      </c>
      <c r="H243" s="78">
        <v>0</v>
      </c>
      <c r="I243" s="76">
        <v>0</v>
      </c>
      <c r="J243" s="46">
        <f t="shared" si="32"/>
        <v>0</v>
      </c>
      <c r="K243" s="72"/>
      <c r="L243" s="20">
        <v>39</v>
      </c>
      <c r="M243" s="65">
        <f t="shared" ref="M243:M255" si="39">+L243*K243</f>
        <v>0</v>
      </c>
      <c r="N243" s="17" t="s">
        <v>16</v>
      </c>
      <c r="O243" s="18"/>
      <c r="P243" s="23">
        <f t="shared" si="33"/>
        <v>0</v>
      </c>
      <c r="Q243" s="90"/>
      <c r="R243" s="43">
        <f t="shared" ref="R243:R246" si="4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6"/>
        <v>0</v>
      </c>
      <c r="H244" s="78">
        <v>0</v>
      </c>
      <c r="I244" s="76">
        <v>0</v>
      </c>
      <c r="J244" s="46">
        <f t="shared" si="32"/>
        <v>0</v>
      </c>
      <c r="K244" s="72"/>
      <c r="L244" s="20">
        <v>55</v>
      </c>
      <c r="M244" s="65">
        <f t="shared" si="39"/>
        <v>0</v>
      </c>
      <c r="N244" s="17" t="s">
        <v>16</v>
      </c>
      <c r="O244" s="18"/>
      <c r="P244" s="23">
        <f t="shared" si="33"/>
        <v>0</v>
      </c>
      <c r="Q244" s="90"/>
      <c r="R244" s="43">
        <f t="shared" si="4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6"/>
        <v>0</v>
      </c>
      <c r="H245" s="78">
        <v>0</v>
      </c>
      <c r="I245" s="76">
        <v>0</v>
      </c>
      <c r="J245" s="46">
        <f t="shared" si="32"/>
        <v>0</v>
      </c>
      <c r="K245" s="72"/>
      <c r="L245" s="20">
        <v>40</v>
      </c>
      <c r="M245" s="65">
        <f t="shared" si="39"/>
        <v>0</v>
      </c>
      <c r="N245" s="17" t="s">
        <v>16</v>
      </c>
      <c r="O245" s="18"/>
      <c r="P245" s="23">
        <f t="shared" si="33"/>
        <v>0</v>
      </c>
      <c r="Q245" s="90"/>
      <c r="R245" s="43">
        <f t="shared" si="4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6"/>
        <v>0</v>
      </c>
      <c r="H246" s="78">
        <v>0</v>
      </c>
      <c r="I246" s="76">
        <v>0</v>
      </c>
      <c r="J246" s="46">
        <f t="shared" si="32"/>
        <v>0</v>
      </c>
      <c r="K246" s="72"/>
      <c r="L246" s="20">
        <v>49</v>
      </c>
      <c r="M246" s="65">
        <f t="shared" si="39"/>
        <v>0</v>
      </c>
      <c r="N246" s="17" t="s">
        <v>16</v>
      </c>
      <c r="O246" s="18"/>
      <c r="P246" s="23">
        <f t="shared" si="33"/>
        <v>0</v>
      </c>
      <c r="Q246" s="90"/>
      <c r="R246" s="43">
        <f t="shared" si="4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6"/>
        <v>0</v>
      </c>
      <c r="H247" s="78">
        <v>0</v>
      </c>
      <c r="I247" s="76">
        <v>0</v>
      </c>
      <c r="J247" s="46">
        <f t="shared" si="32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33"/>
        <v>0</v>
      </c>
      <c r="Q247" s="90"/>
      <c r="R247" s="43">
        <f t="shared" si="3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3</v>
      </c>
      <c r="F248" s="71"/>
      <c r="G248" s="46">
        <f t="shared" si="36"/>
        <v>3</v>
      </c>
      <c r="H248" s="78">
        <v>0</v>
      </c>
      <c r="I248" s="76">
        <v>0</v>
      </c>
      <c r="J248" s="46">
        <f t="shared" si="32"/>
        <v>2</v>
      </c>
      <c r="K248" s="72">
        <v>1</v>
      </c>
      <c r="L248" s="20">
        <v>50</v>
      </c>
      <c r="M248" s="65">
        <f t="shared" si="39"/>
        <v>50</v>
      </c>
      <c r="N248" s="17" t="s">
        <v>16</v>
      </c>
      <c r="O248" s="18">
        <v>25</v>
      </c>
      <c r="P248" s="122">
        <f t="shared" si="33"/>
        <v>25</v>
      </c>
      <c r="Q248" s="90"/>
      <c r="R248" s="43">
        <f t="shared" si="29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3</v>
      </c>
      <c r="F249" s="71"/>
      <c r="G249" s="46">
        <f t="shared" si="36"/>
        <v>3</v>
      </c>
      <c r="H249" s="78">
        <v>0</v>
      </c>
      <c r="I249" s="76">
        <v>0</v>
      </c>
      <c r="J249" s="46">
        <f t="shared" si="32"/>
        <v>2</v>
      </c>
      <c r="K249" s="72">
        <v>1</v>
      </c>
      <c r="L249" s="20">
        <v>50</v>
      </c>
      <c r="M249" s="65">
        <f t="shared" si="39"/>
        <v>50</v>
      </c>
      <c r="N249" s="17" t="s">
        <v>16</v>
      </c>
      <c r="O249" s="18">
        <v>25</v>
      </c>
      <c r="P249" s="122">
        <f t="shared" si="33"/>
        <v>25</v>
      </c>
      <c r="Q249" s="90"/>
      <c r="R249" s="43">
        <f t="shared" si="29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6"/>
        <v>0</v>
      </c>
      <c r="H250" s="78">
        <v>0</v>
      </c>
      <c r="I250" s="76">
        <v>0</v>
      </c>
      <c r="J250" s="46">
        <f t="shared" si="32"/>
        <v>0</v>
      </c>
      <c r="K250" s="72"/>
      <c r="L250" s="20">
        <v>35</v>
      </c>
      <c r="M250" s="65">
        <f t="shared" si="39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29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+'18'!J251</f>
        <v>1</v>
      </c>
      <c r="F251" s="71"/>
      <c r="G251" s="46">
        <f t="shared" si="36"/>
        <v>1</v>
      </c>
      <c r="H251" s="78">
        <v>0</v>
      </c>
      <c r="I251" s="76">
        <v>0</v>
      </c>
      <c r="J251" s="46">
        <f t="shared" si="32"/>
        <v>1</v>
      </c>
      <c r="K251" s="72"/>
      <c r="L251" s="20">
        <v>35</v>
      </c>
      <c r="M251" s="65">
        <f t="shared" si="39"/>
        <v>0</v>
      </c>
      <c r="N251" s="17" t="s">
        <v>16</v>
      </c>
      <c r="O251" s="18"/>
      <c r="P251" s="23">
        <f t="shared" si="33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+'18'!J252</f>
        <v>0</v>
      </c>
      <c r="F252" s="71"/>
      <c r="G252" s="46">
        <f t="shared" si="36"/>
        <v>0</v>
      </c>
      <c r="H252" s="78">
        <v>0</v>
      </c>
      <c r="I252" s="76">
        <v>0</v>
      </c>
      <c r="J252" s="46">
        <f t="shared" si="32"/>
        <v>0</v>
      </c>
      <c r="K252" s="72"/>
      <c r="L252" s="20"/>
      <c r="M252" s="65">
        <f t="shared" si="39"/>
        <v>0</v>
      </c>
      <c r="N252" s="17" t="s">
        <v>16</v>
      </c>
      <c r="O252" s="18"/>
      <c r="P252" s="23">
        <f t="shared" si="33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+'18'!J253</f>
        <v>0</v>
      </c>
      <c r="F253" s="71"/>
      <c r="G253" s="46">
        <f t="shared" si="36"/>
        <v>0</v>
      </c>
      <c r="H253" s="78">
        <v>0</v>
      </c>
      <c r="I253" s="76">
        <v>0</v>
      </c>
      <c r="J253" s="46">
        <f t="shared" si="32"/>
        <v>0</v>
      </c>
      <c r="K253" s="72"/>
      <c r="L253" s="20"/>
      <c r="M253" s="65">
        <f t="shared" si="39"/>
        <v>0</v>
      </c>
      <c r="N253" s="17" t="s">
        <v>16</v>
      </c>
      <c r="O253" s="18"/>
      <c r="P253" s="23">
        <f t="shared" si="33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+'18'!J254</f>
        <v>0</v>
      </c>
      <c r="F254" s="71"/>
      <c r="G254" s="46">
        <f t="shared" si="36"/>
        <v>0</v>
      </c>
      <c r="H254" s="78">
        <v>0</v>
      </c>
      <c r="I254" s="76">
        <v>0</v>
      </c>
      <c r="J254" s="46">
        <f t="shared" si="32"/>
        <v>0</v>
      </c>
      <c r="K254" s="72"/>
      <c r="L254" s="20"/>
      <c r="M254" s="65">
        <f t="shared" si="39"/>
        <v>0</v>
      </c>
      <c r="N254" s="17" t="s">
        <v>16</v>
      </c>
      <c r="O254" s="18"/>
      <c r="P254" s="23">
        <f t="shared" si="33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>
        <f t="shared" si="32"/>
        <v>0</v>
      </c>
      <c r="K255" s="72"/>
      <c r="L255" s="20"/>
      <c r="M255" s="65">
        <f t="shared" si="39"/>
        <v>0</v>
      </c>
      <c r="N255" s="17" t="s">
        <v>16</v>
      </c>
      <c r="O255" s="18"/>
      <c r="P255" s="23">
        <f t="shared" si="33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>
        <f t="shared" si="32"/>
        <v>0</v>
      </c>
      <c r="K256" s="72"/>
      <c r="L256" s="20"/>
      <c r="M256" s="65"/>
      <c r="N256" s="17"/>
      <c r="O256" s="18"/>
      <c r="P256" s="23">
        <f t="shared" si="33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>
        <f t="shared" si="32"/>
        <v>0</v>
      </c>
      <c r="K257" s="72"/>
      <c r="L257" s="20"/>
      <c r="M257" s="65"/>
      <c r="N257" s="17"/>
      <c r="O257" s="18"/>
      <c r="P257" s="23">
        <f t="shared" si="33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>
        <f t="shared" si="32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35"/>
        <v>0</v>
      </c>
      <c r="H265" s="78">
        <v>0</v>
      </c>
      <c r="I265" s="76">
        <v>0</v>
      </c>
      <c r="J265" s="46">
        <f t="shared" ref="J265:J272" si="41">+G265-H265-K265-I265</f>
        <v>0</v>
      </c>
      <c r="K265" s="72"/>
      <c r="L265" s="20"/>
      <c r="M265" s="65">
        <f t="shared" si="28"/>
        <v>0</v>
      </c>
      <c r="N265" s="17" t="s">
        <v>16</v>
      </c>
      <c r="O265" s="18"/>
      <c r="P265" s="23">
        <f t="shared" si="33"/>
        <v>0</v>
      </c>
      <c r="Q265" s="90"/>
      <c r="R265" s="43">
        <f t="shared" si="29"/>
        <v>0</v>
      </c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5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28"/>
        <v>0</v>
      </c>
      <c r="N266" s="17" t="s">
        <v>16</v>
      </c>
      <c r="O266" s="18"/>
      <c r="P266" s="23">
        <f t="shared" si="33"/>
        <v>0</v>
      </c>
      <c r="Q266" s="90"/>
      <c r="R266" s="43">
        <f t="shared" si="29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2">E267+F267</f>
        <v>0</v>
      </c>
      <c r="H267" s="78">
        <v>0</v>
      </c>
      <c r="I267" s="76">
        <v>0</v>
      </c>
      <c r="J267" s="46">
        <f t="shared" ref="J267" si="43">+G267-H267-K267-I267</f>
        <v>0</v>
      </c>
      <c r="K267" s="72"/>
      <c r="L267" s="20"/>
      <c r="M267" s="65">
        <f t="shared" ref="M267" si="44">+L267*K267</f>
        <v>0</v>
      </c>
      <c r="N267" s="17" t="s">
        <v>16</v>
      </c>
      <c r="O267" s="18"/>
      <c r="P267" s="23">
        <f t="shared" si="33"/>
        <v>0</v>
      </c>
      <c r="Q267" s="90"/>
      <c r="R267" s="43">
        <f t="shared" ref="R267" si="45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5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28"/>
        <v>0</v>
      </c>
      <c r="N268" s="17" t="s">
        <v>16</v>
      </c>
      <c r="O268" s="18"/>
      <c r="P268" s="23">
        <f t="shared" si="33"/>
        <v>0</v>
      </c>
      <c r="Q268" s="90"/>
      <c r="R268" s="43">
        <f t="shared" si="29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5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28"/>
        <v>0</v>
      </c>
      <c r="N269" s="17" t="s">
        <v>16</v>
      </c>
      <c r="O269" s="18"/>
      <c r="P269" s="23">
        <f t="shared" si="33"/>
        <v>0</v>
      </c>
      <c r="Q269" s="90"/>
      <c r="R269" s="43">
        <f t="shared" si="29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5"/>
        <v>0</v>
      </c>
      <c r="H270" s="78">
        <v>0</v>
      </c>
      <c r="I270" s="76">
        <v>0</v>
      </c>
      <c r="J270" s="46">
        <f t="shared" si="41"/>
        <v>0</v>
      </c>
      <c r="K270" s="72"/>
      <c r="L270" s="20"/>
      <c r="M270" s="65">
        <f t="shared" si="28"/>
        <v>0</v>
      </c>
      <c r="N270" s="17" t="s">
        <v>16</v>
      </c>
      <c r="O270" s="18"/>
      <c r="P270" s="23">
        <f t="shared" si="33"/>
        <v>0</v>
      </c>
      <c r="Q270" s="90"/>
      <c r="R270" s="43">
        <f t="shared" si="29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46">E271+F271</f>
        <v>0</v>
      </c>
      <c r="H271" s="78">
        <v>0</v>
      </c>
      <c r="I271" s="76">
        <v>0</v>
      </c>
      <c r="J271" s="46">
        <f t="shared" ref="J271" si="47">+G271-H271-K271-I271</f>
        <v>0</v>
      </c>
      <c r="K271" s="72"/>
      <c r="L271" s="20"/>
      <c r="M271" s="65">
        <f t="shared" ref="M271" si="48">+L271*K271</f>
        <v>0</v>
      </c>
      <c r="N271" s="17" t="s">
        <v>16</v>
      </c>
      <c r="O271" s="18"/>
      <c r="P271" s="23">
        <f t="shared" si="33"/>
        <v>0</v>
      </c>
      <c r="Q271" s="90"/>
      <c r="R271" s="43">
        <f t="shared" ref="R271" si="49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5"/>
        <v>0</v>
      </c>
      <c r="H272" s="78">
        <v>0</v>
      </c>
      <c r="I272" s="76">
        <v>0</v>
      </c>
      <c r="J272" s="46">
        <f t="shared" si="41"/>
        <v>0</v>
      </c>
      <c r="K272" s="72"/>
      <c r="L272" s="20"/>
      <c r="M272" s="65">
        <f t="shared" si="28"/>
        <v>0</v>
      </c>
      <c r="N272" s="17" t="s">
        <v>16</v>
      </c>
      <c r="O272" s="18"/>
      <c r="P272" s="23">
        <f t="shared" si="33"/>
        <v>0</v>
      </c>
      <c r="Q272" s="90"/>
      <c r="R272" s="43">
        <f t="shared" si="29"/>
        <v>0</v>
      </c>
    </row>
    <row r="273" spans="1:20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1448.3300000000004</v>
      </c>
      <c r="S273" s="75"/>
    </row>
    <row r="274" spans="1:20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4085</v>
      </c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1225</v>
      </c>
      <c r="O277" s="2">
        <v>200</v>
      </c>
      <c r="P277" s="2">
        <v>75</v>
      </c>
      <c r="Q277" s="88">
        <v>120</v>
      </c>
      <c r="R277" s="2">
        <v>170</v>
      </c>
      <c r="S277" s="2">
        <v>370</v>
      </c>
      <c r="T277" s="2">
        <v>290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20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510</v>
      </c>
    </row>
    <row r="281" spans="1:20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2350</v>
      </c>
    </row>
    <row r="282" spans="1:20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2350</v>
      </c>
    </row>
    <row r="283" spans="1:20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20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20" x14ac:dyDescent="0.5">
      <c r="J285" s="2"/>
      <c r="L285" s="2"/>
    </row>
    <row r="286" spans="1:20" ht="25.5" x14ac:dyDescent="0.55000000000000004">
      <c r="J286" s="2"/>
      <c r="L286" s="73" t="s">
        <v>272</v>
      </c>
      <c r="M286" s="2" t="s">
        <v>307</v>
      </c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9"/>
  <sheetViews>
    <sheetView zoomScale="80" zoomScaleNormal="80" workbookViewId="0">
      <pane xSplit="10" ySplit="4" topLeftCell="M35" activePane="bottomRight" state="frozen"/>
      <selection activeCell="A2" sqref="A2:O2"/>
      <selection pane="topRight" activeCell="A2" sqref="A2:O2"/>
      <selection pane="bottomLeft" activeCell="A2" sqref="A2:O2"/>
      <selection pane="bottomRight" activeCell="N47" sqref="N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35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22">
        <f t="shared" si="2"/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19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17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22">
        <f t="shared" si="2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16</v>
      </c>
      <c r="F29" s="71"/>
      <c r="G29" s="46">
        <f t="shared" si="5"/>
        <v>16</v>
      </c>
      <c r="H29" s="78">
        <v>0</v>
      </c>
      <c r="I29" s="76">
        <v>0</v>
      </c>
      <c r="J29" s="46">
        <f t="shared" si="6"/>
        <v>16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32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22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+'19'!J42</f>
        <v>1</v>
      </c>
      <c r="F42" s="71"/>
      <c r="G42" s="46">
        <f t="shared" si="5"/>
        <v>1</v>
      </c>
      <c r="H42" s="78">
        <v>1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+'19'!J43</f>
        <v>2</v>
      </c>
      <c r="F43" s="71"/>
      <c r="G43" s="46">
        <f t="shared" si="5"/>
        <v>2</v>
      </c>
      <c r="H43" s="78">
        <v>2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2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7</v>
      </c>
      <c r="F56" s="71"/>
      <c r="G56" s="46">
        <f t="shared" si="5"/>
        <v>7</v>
      </c>
      <c r="H56" s="78">
        <v>0</v>
      </c>
      <c r="I56" s="76">
        <v>0</v>
      </c>
      <c r="J56" s="46">
        <f t="shared" si="6"/>
        <v>6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 t="shared" si="2"/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>
        <v>35</v>
      </c>
      <c r="P62" s="122">
        <f t="shared" si="2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12</v>
      </c>
      <c r="F74" s="71"/>
      <c r="G74" s="46">
        <f t="shared" si="5"/>
        <v>12</v>
      </c>
      <c r="H74" s="78">
        <v>0</v>
      </c>
      <c r="I74" s="76">
        <v>0</v>
      </c>
      <c r="J74" s="46">
        <f t="shared" si="6"/>
        <v>10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10</v>
      </c>
      <c r="K77" s="72">
        <v>4</v>
      </c>
      <c r="L77" s="21">
        <v>50</v>
      </c>
      <c r="M77" s="65">
        <f t="shared" si="3"/>
        <v>200</v>
      </c>
      <c r="N77" s="17" t="s">
        <v>16</v>
      </c>
      <c r="O77" s="18">
        <v>100</v>
      </c>
      <c r="P77" s="122">
        <f t="shared" si="7"/>
        <v>100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13</v>
      </c>
      <c r="F80" s="71"/>
      <c r="G80" s="46">
        <f t="shared" si="5"/>
        <v>13</v>
      </c>
      <c r="H80" s="78">
        <v>0</v>
      </c>
      <c r="I80" s="76">
        <v>0</v>
      </c>
      <c r="J80" s="46">
        <f t="shared" si="6"/>
        <v>12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17</v>
      </c>
      <c r="F133" s="71"/>
      <c r="G133" s="46">
        <f t="shared" si="20"/>
        <v>17</v>
      </c>
      <c r="H133" s="78">
        <v>0</v>
      </c>
      <c r="I133" s="76">
        <v>0</v>
      </c>
      <c r="J133" s="46">
        <f t="shared" si="21"/>
        <v>17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7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8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22">
        <f t="shared" si="27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72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5</v>
      </c>
      <c r="F209" s="71"/>
      <c r="G209" s="46">
        <f t="shared" si="28"/>
        <v>5</v>
      </c>
      <c r="H209" s="78">
        <v>0</v>
      </c>
      <c r="I209" s="76">
        <v>0</v>
      </c>
      <c r="J209" s="46">
        <f t="shared" si="29"/>
        <v>4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2</v>
      </c>
      <c r="F249" s="71"/>
      <c r="G249" s="46">
        <f t="shared" si="40"/>
        <v>2</v>
      </c>
      <c r="H249" s="78">
        <v>0</v>
      </c>
      <c r="I249" s="76">
        <v>0</v>
      </c>
      <c r="J249" s="46">
        <f t="shared" si="41"/>
        <v>1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>
        <v>25</v>
      </c>
      <c r="P249" s="122">
        <f t="shared" si="36"/>
        <v>25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+'19'!J251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1</v>
      </c>
      <c r="K251" s="72"/>
      <c r="L251" s="20">
        <v>35</v>
      </c>
      <c r="M251" s="65">
        <f t="shared" si="44"/>
        <v>0</v>
      </c>
      <c r="N251" s="17"/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+'19'!J252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/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+'19'!J253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/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/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/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/>
      <c r="J256" s="46">
        <f t="shared" si="41"/>
        <v>0</v>
      </c>
      <c r="K256" s="72"/>
      <c r="L256" s="20"/>
      <c r="M256" s="65">
        <f t="shared" si="44"/>
        <v>0</v>
      </c>
      <c r="N256" s="17"/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4" customHeight="1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ref="G269" si="46">E269+F269</f>
        <v>0</v>
      </c>
      <c r="H269" s="78">
        <v>0</v>
      </c>
      <c r="I269" s="76">
        <v>0</v>
      </c>
      <c r="J269" s="46">
        <f t="shared" ref="J269" si="47">+G269-H269-K269-I269</f>
        <v>0</v>
      </c>
      <c r="K269" s="72"/>
      <c r="L269" s="20"/>
      <c r="M269" s="65">
        <f t="shared" ref="M269" si="48">+L269*K269</f>
        <v>0</v>
      </c>
      <c r="N269" s="17" t="s">
        <v>16</v>
      </c>
      <c r="O269" s="18"/>
      <c r="P269" s="23">
        <f t="shared" si="36"/>
        <v>0</v>
      </c>
      <c r="Q269" s="90"/>
      <c r="R269" s="43">
        <f t="shared" ref="R269" si="49">+K269*Q269</f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Q273" s="91"/>
      <c r="R273" s="75">
        <f>SUM(R5:R272)</f>
        <v>482.40000000000003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73" t="s">
        <v>212</v>
      </c>
      <c r="L274" s="174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1490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510</v>
      </c>
      <c r="O277" s="2">
        <v>120</v>
      </c>
      <c r="P277" s="2">
        <v>220</v>
      </c>
      <c r="Q277" s="88">
        <v>170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220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760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760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6">
    <mergeCell ref="Q3:Q4"/>
    <mergeCell ref="R3:R4"/>
    <mergeCell ref="K274:L27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9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V28" sqref="V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16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60</v>
      </c>
      <c r="P24" s="122">
        <f t="shared" si="3"/>
        <v>240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40</v>
      </c>
      <c r="P28" s="122">
        <f t="shared" si="3"/>
        <v>160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16</v>
      </c>
      <c r="F29" s="71"/>
      <c r="G29" s="46">
        <f t="shared" si="5"/>
        <v>16</v>
      </c>
      <c r="H29" s="78">
        <v>0</v>
      </c>
      <c r="I29" s="76">
        <v>0</v>
      </c>
      <c r="J29" s="46">
        <f t="shared" si="6"/>
        <v>15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20</v>
      </c>
      <c r="P29" s="122">
        <f t="shared" si="3"/>
        <v>80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27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100</v>
      </c>
      <c r="P31" s="122">
        <f t="shared" si="3"/>
        <v>400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7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20</v>
      </c>
      <c r="P41" s="122">
        <f t="shared" si="3"/>
        <v>130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20</v>
      </c>
      <c r="P46" s="122">
        <f t="shared" si="3"/>
        <v>130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4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20</v>
      </c>
      <c r="P66" s="122">
        <f t="shared" si="3"/>
        <v>80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5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25</v>
      </c>
      <c r="P74" s="122">
        <f t="shared" si="7"/>
        <v>225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22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12</v>
      </c>
      <c r="F80" s="71"/>
      <c r="G80" s="46">
        <f t="shared" si="5"/>
        <v>12</v>
      </c>
      <c r="H80" s="78">
        <v>0</v>
      </c>
      <c r="I80" s="76">
        <v>0</v>
      </c>
      <c r="J80" s="46">
        <f t="shared" si="6"/>
        <v>12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4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>
        <v>60</v>
      </c>
      <c r="P110" s="122">
        <f t="shared" si="7"/>
        <v>180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19</v>
      </c>
      <c r="F115" s="71"/>
      <c r="G115" s="46">
        <f t="shared" si="20"/>
        <v>19</v>
      </c>
      <c r="H115" s="78">
        <v>0</v>
      </c>
      <c r="I115" s="76">
        <v>0</v>
      </c>
      <c r="J115" s="46">
        <f t="shared" si="21"/>
        <v>16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2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2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>
        <v>30</v>
      </c>
      <c r="P131" s="122">
        <f t="shared" si="7"/>
        <v>120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17</v>
      </c>
      <c r="F133" s="71"/>
      <c r="G133" s="46">
        <f t="shared" si="20"/>
        <v>17</v>
      </c>
      <c r="H133" s="78">
        <v>0</v>
      </c>
      <c r="I133" s="76">
        <v>0</v>
      </c>
      <c r="J133" s="46">
        <f t="shared" si="21"/>
        <v>14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30</v>
      </c>
      <c r="P133" s="122">
        <f t="shared" si="7"/>
        <v>120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8</v>
      </c>
      <c r="F185" s="71"/>
      <c r="G185" s="46">
        <f t="shared" si="28"/>
        <v>8</v>
      </c>
      <c r="H185" s="78">
        <v>0</v>
      </c>
      <c r="I185" s="76">
        <v>0</v>
      </c>
      <c r="J185" s="46">
        <f t="shared" si="29"/>
        <v>8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3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22">
        <f t="shared" si="36"/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0" si="40">E235+F235</f>
        <v>0</v>
      </c>
      <c r="H235" s="78">
        <v>0</v>
      </c>
      <c r="I235" s="76">
        <v>0</v>
      </c>
      <c r="J235" s="46">
        <f t="shared" ref="J235:J259" si="41">+G235-H235-K235-I235</f>
        <v>0</v>
      </c>
      <c r="K235" s="72"/>
      <c r="L235" s="20">
        <v>100</v>
      </c>
      <c r="M235" s="65">
        <f t="shared" ref="M235:M259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1</v>
      </c>
      <c r="K249" s="72"/>
      <c r="L249" s="20">
        <v>50</v>
      </c>
      <c r="M249" s="65">
        <f t="shared" si="4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+'20'!J251</f>
        <v>1</v>
      </c>
      <c r="F251" s="71"/>
      <c r="G251" s="46">
        <f t="shared" si="40"/>
        <v>1</v>
      </c>
      <c r="H251" s="78">
        <v>0</v>
      </c>
      <c r="I251" s="76">
        <v>0</v>
      </c>
      <c r="J251" s="46">
        <f t="shared" si="41"/>
        <v>1</v>
      </c>
      <c r="K251" s="72"/>
      <c r="L251" s="20">
        <v>35</v>
      </c>
      <c r="M251" s="65">
        <f t="shared" si="4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5.5" x14ac:dyDescent="0.55000000000000004">
      <c r="A252" s="10"/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5.5" x14ac:dyDescent="0.55000000000000004">
      <c r="A253" s="10"/>
      <c r="B253" s="10"/>
      <c r="C253" s="19"/>
      <c r="D253" s="10"/>
      <c r="E253" s="64">
        <f>+'20'!J253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3"/>
        <v>0</v>
      </c>
    </row>
    <row r="254" spans="1:18" ht="25.5" x14ac:dyDescent="0.55000000000000004">
      <c r="A254" s="10"/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2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5.5" x14ac:dyDescent="0.55000000000000004">
      <c r="A255" s="10"/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4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8" ht="25.5" x14ac:dyDescent="0.55000000000000004">
      <c r="A257" s="10"/>
      <c r="B257" s="10"/>
      <c r="C257" s="19"/>
      <c r="D257" s="10"/>
      <c r="E257" s="64">
        <f>+'20'!J257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4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8" ht="25.5" x14ac:dyDescent="0.55000000000000004">
      <c r="A258" s="10"/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4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8" ht="25.5" x14ac:dyDescent="0.55000000000000004">
      <c r="A259" s="10"/>
      <c r="B259" s="10"/>
      <c r="C259" s="19"/>
      <c r="D259" s="10"/>
      <c r="E259" s="64">
        <f>+'20'!J259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4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/>
      <c r="J260" s="46"/>
      <c r="K260" s="72"/>
      <c r="L260" s="20"/>
      <c r="M260" s="65"/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4" customHeight="1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ref="G269" si="46">E269+F269</f>
        <v>0</v>
      </c>
      <c r="H269" s="78">
        <v>0</v>
      </c>
      <c r="I269" s="76">
        <v>0</v>
      </c>
      <c r="J269" s="46">
        <f t="shared" ref="J269" si="47">+G269-H269-K269-I269</f>
        <v>0</v>
      </c>
      <c r="K269" s="72"/>
      <c r="L269" s="20"/>
      <c r="M269" s="65">
        <f t="shared" ref="M269" si="48">+L269*K269</f>
        <v>0</v>
      </c>
      <c r="N269" s="17" t="s">
        <v>16</v>
      </c>
      <c r="O269" s="18"/>
      <c r="P269" s="23">
        <f t="shared" si="36"/>
        <v>0</v>
      </c>
      <c r="Q269" s="90"/>
      <c r="R269" s="43">
        <f t="shared" ref="R269" si="49">+K269*Q269</f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R273" s="75">
        <f>SUM(R5:R272)</f>
        <v>1015.0500000000002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06" t="s">
        <v>212</v>
      </c>
      <c r="L274" s="107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2995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1330</v>
      </c>
      <c r="O277" s="2">
        <v>120</v>
      </c>
      <c r="P277" s="2">
        <v>1060</v>
      </c>
      <c r="Q277" s="2">
        <v>100</v>
      </c>
      <c r="R277" s="2">
        <v>50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460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1205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1205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60"/>
  <sheetViews>
    <sheetView zoomScale="80" zoomScaleNormal="80" workbookViewId="0">
      <pane xSplit="10" ySplit="4" topLeftCell="K38" activePane="bottomRight" state="frozen"/>
      <selection activeCell="A2" sqref="A2:O2"/>
      <selection pane="topRight" activeCell="A2" sqref="A2:O2"/>
      <selection pane="bottomLeft" activeCell="A2" sqref="A2:O2"/>
      <selection pane="bottomRight" activeCell="H14" sqref="H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11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2">
        <f>SUM(M5-O5)</f>
        <v>250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15</v>
      </c>
      <c r="F29" s="71"/>
      <c r="G29" s="46">
        <f t="shared" si="5"/>
        <v>15</v>
      </c>
      <c r="H29" s="78">
        <v>0</v>
      </c>
      <c r="I29" s="76">
        <v>0</v>
      </c>
      <c r="J29" s="46">
        <f t="shared" si="6"/>
        <v>15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6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10</v>
      </c>
      <c r="P66" s="122">
        <f t="shared" si="3"/>
        <v>40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12</v>
      </c>
      <c r="F80" s="71"/>
      <c r="G80" s="46">
        <f t="shared" si="5"/>
        <v>12</v>
      </c>
      <c r="H80" s="78">
        <v>0</v>
      </c>
      <c r="I80" s="76">
        <v>0</v>
      </c>
      <c r="J80" s="46">
        <f t="shared" si="6"/>
        <v>12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3</v>
      </c>
      <c r="K81" s="72">
        <v>2</v>
      </c>
      <c r="L81" s="20">
        <v>55</v>
      </c>
      <c r="M81" s="65">
        <f t="shared" ref="M81:M172" si="8">+L81*K81</f>
        <v>110</v>
      </c>
      <c r="N81" s="17" t="s">
        <v>16</v>
      </c>
      <c r="O81" s="18">
        <v>60</v>
      </c>
      <c r="P81" s="122">
        <f t="shared" si="7"/>
        <v>50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2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2</v>
      </c>
      <c r="F111" s="71"/>
      <c r="G111" s="46">
        <f t="shared" si="20"/>
        <v>2</v>
      </c>
      <c r="H111" s="78">
        <v>0</v>
      </c>
      <c r="I111" s="76">
        <v>0</v>
      </c>
      <c r="J111" s="46">
        <f t="shared" si="21"/>
        <v>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5</v>
      </c>
      <c r="F175" s="71"/>
      <c r="G175" s="46">
        <f t="shared" si="28"/>
        <v>5</v>
      </c>
      <c r="H175" s="78">
        <v>0</v>
      </c>
      <c r="I175" s="76">
        <v>0</v>
      </c>
      <c r="J175" s="46">
        <f t="shared" si="29"/>
        <v>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7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8</v>
      </c>
      <c r="F185" s="71"/>
      <c r="G185" s="46">
        <f t="shared" si="28"/>
        <v>8</v>
      </c>
      <c r="H185" s="78">
        <v>0</v>
      </c>
      <c r="I185" s="76">
        <v>0</v>
      </c>
      <c r="J185" s="46">
        <f t="shared" si="29"/>
        <v>7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22">
        <f t="shared" si="27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5</v>
      </c>
      <c r="F193" s="71"/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9"/>
        <v>3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45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3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1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+'21'!J251</f>
        <v>1</v>
      </c>
      <c r="F251" s="71"/>
      <c r="G251" s="46"/>
      <c r="H251" s="78"/>
      <c r="I251" s="76"/>
      <c r="J251" s="46">
        <f t="shared" si="41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+'21'!J252</f>
        <v>0</v>
      </c>
      <c r="F252" s="71"/>
      <c r="G252" s="46"/>
      <c r="H252" s="78"/>
      <c r="I252" s="76"/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+'21'!J253</f>
        <v>0</v>
      </c>
      <c r="F253" s="71"/>
      <c r="G253" s="46"/>
      <c r="H253" s="78"/>
      <c r="I253" s="76"/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/>
      <c r="H254" s="78"/>
      <c r="I254" s="76"/>
      <c r="J254" s="46"/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>
        <f t="shared" si="44"/>
        <v>0</v>
      </c>
      <c r="N255" s="17"/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>
        <f t="shared" si="44"/>
        <v>0</v>
      </c>
      <c r="N256" s="17"/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38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3"/>
        <v>0</v>
      </c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6">E267+F267</f>
        <v>0</v>
      </c>
      <c r="H267" s="78">
        <v>0</v>
      </c>
      <c r="I267" s="76">
        <v>0</v>
      </c>
      <c r="J267" s="46">
        <f t="shared" ref="J267" si="47">+G267-H267-K267-I267</f>
        <v>0</v>
      </c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9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0">E271+F271</f>
        <v>0</v>
      </c>
      <c r="H271" s="78">
        <v>0</v>
      </c>
      <c r="I271" s="76">
        <v>0</v>
      </c>
      <c r="J271" s="46">
        <f t="shared" ref="J271" si="51">+G271-H271-K271-I271</f>
        <v>0</v>
      </c>
      <c r="K271" s="72"/>
      <c r="L271" s="20"/>
      <c r="M271" s="65">
        <f t="shared" ref="M271" si="52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3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4">E273+F273</f>
        <v>0</v>
      </c>
      <c r="H273" s="78">
        <v>0</v>
      </c>
      <c r="I273" s="76">
        <v>0</v>
      </c>
      <c r="J273" s="46">
        <f t="shared" ref="J273" si="55">+G273-H273-K273-I273</f>
        <v>0</v>
      </c>
      <c r="K273" s="72"/>
      <c r="L273" s="20"/>
      <c r="M273" s="65">
        <f t="shared" ref="M273" si="56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7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R274" s="75">
        <f>SUM(R5:R273)</f>
        <v>503.20000000000005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06" t="s">
        <v>212</v>
      </c>
      <c r="L275" s="107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95" t="s">
        <v>202</v>
      </c>
      <c r="M276" s="95"/>
      <c r="N276" s="33">
        <f>SUM(M5:M275)</f>
        <v>1350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120</v>
      </c>
      <c r="O278" s="2">
        <v>120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220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1010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1010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9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5" sqref="N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34</v>
      </c>
      <c r="F6" s="71">
        <v>15</v>
      </c>
      <c r="G6" s="46">
        <f t="shared" si="0"/>
        <v>49</v>
      </c>
      <c r="H6" s="78">
        <v>0</v>
      </c>
      <c r="I6" s="76">
        <v>0</v>
      </c>
      <c r="J6" s="46">
        <f t="shared" si="1"/>
        <v>47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9</v>
      </c>
      <c r="F15" s="71">
        <v>5</v>
      </c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10</v>
      </c>
      <c r="F18" s="71">
        <v>5</v>
      </c>
      <c r="G18" s="46">
        <f t="shared" si="0"/>
        <v>15</v>
      </c>
      <c r="H18" s="78">
        <v>0</v>
      </c>
      <c r="I18" s="76">
        <v>0</v>
      </c>
      <c r="J18" s="46">
        <f t="shared" si="1"/>
        <v>15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6</v>
      </c>
      <c r="F21" s="71">
        <v>3</v>
      </c>
      <c r="G21" s="46">
        <f t="shared" si="0"/>
        <v>9</v>
      </c>
      <c r="H21" s="78">
        <v>0</v>
      </c>
      <c r="I21" s="76">
        <v>0</v>
      </c>
      <c r="J21" s="46">
        <f t="shared" si="1"/>
        <v>9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22</v>
      </c>
      <c r="F22" s="71">
        <v>10</v>
      </c>
      <c r="G22" s="46">
        <f t="shared" si="0"/>
        <v>32</v>
      </c>
      <c r="H22" s="78">
        <v>0</v>
      </c>
      <c r="I22" s="76">
        <v>0</v>
      </c>
      <c r="J22" s="46">
        <f t="shared" si="1"/>
        <v>30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16</v>
      </c>
      <c r="F24" s="71">
        <v>5</v>
      </c>
      <c r="G24" s="46">
        <f t="shared" si="0"/>
        <v>21</v>
      </c>
      <c r="H24" s="78">
        <v>0</v>
      </c>
      <c r="I24" s="76">
        <v>0</v>
      </c>
      <c r="J24" s="46">
        <f t="shared" si="1"/>
        <v>21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15</v>
      </c>
      <c r="F28" s="71">
        <v>5</v>
      </c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15</v>
      </c>
      <c r="F29" s="71"/>
      <c r="G29" s="46">
        <f t="shared" si="5"/>
        <v>15</v>
      </c>
      <c r="H29" s="78">
        <v>0</v>
      </c>
      <c r="I29" s="76">
        <v>0</v>
      </c>
      <c r="J29" s="46">
        <f t="shared" si="6"/>
        <v>15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26</v>
      </c>
      <c r="F31" s="71">
        <v>10</v>
      </c>
      <c r="G31" s="46">
        <f t="shared" si="5"/>
        <v>36</v>
      </c>
      <c r="H31" s="78">
        <v>0</v>
      </c>
      <c r="I31" s="76">
        <v>0</v>
      </c>
      <c r="J31" s="46">
        <f t="shared" si="6"/>
        <v>36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11</v>
      </c>
      <c r="F39" s="71">
        <v>5</v>
      </c>
      <c r="G39" s="46">
        <f t="shared" si="5"/>
        <v>16</v>
      </c>
      <c r="H39" s="78">
        <v>0</v>
      </c>
      <c r="I39" s="76">
        <v>0</v>
      </c>
      <c r="J39" s="46">
        <f t="shared" si="6"/>
        <v>16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6</v>
      </c>
      <c r="F41" s="71">
        <v>5</v>
      </c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5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2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5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50</v>
      </c>
      <c r="P74" s="122">
        <f t="shared" si="7"/>
        <v>200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9</v>
      </c>
      <c r="F77" s="71">
        <v>5</v>
      </c>
      <c r="G77" s="46">
        <f t="shared" si="5"/>
        <v>14</v>
      </c>
      <c r="H77" s="78">
        <v>0</v>
      </c>
      <c r="I77" s="76">
        <v>0</v>
      </c>
      <c r="J77" s="46">
        <f t="shared" si="6"/>
        <v>14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12</v>
      </c>
      <c r="F80" s="71">
        <v>3</v>
      </c>
      <c r="G80" s="46">
        <f t="shared" si="5"/>
        <v>15</v>
      </c>
      <c r="H80" s="78">
        <v>0</v>
      </c>
      <c r="I80" s="76">
        <v>0</v>
      </c>
      <c r="J80" s="46">
        <f t="shared" si="6"/>
        <v>14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2</v>
      </c>
      <c r="F110" s="71">
        <v>10</v>
      </c>
      <c r="G110" s="46">
        <f t="shared" si="20"/>
        <v>12</v>
      </c>
      <c r="H110" s="78">
        <v>0</v>
      </c>
      <c r="I110" s="76">
        <v>0</v>
      </c>
      <c r="J110" s="46">
        <f t="shared" si="21"/>
        <v>6</v>
      </c>
      <c r="K110" s="72">
        <v>6</v>
      </c>
      <c r="L110" s="22">
        <v>120</v>
      </c>
      <c r="M110" s="65">
        <f t="shared" si="8"/>
        <v>720</v>
      </c>
      <c r="N110" s="17" t="s">
        <v>16</v>
      </c>
      <c r="O110" s="18"/>
      <c r="P110" s="122">
        <f t="shared" si="7"/>
        <v>720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2</v>
      </c>
      <c r="F111" s="71">
        <v>7</v>
      </c>
      <c r="G111" s="46">
        <f t="shared" si="20"/>
        <v>9</v>
      </c>
      <c r="H111" s="78">
        <v>0</v>
      </c>
      <c r="I111" s="76">
        <v>0</v>
      </c>
      <c r="J111" s="46">
        <f t="shared" si="21"/>
        <v>7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22">
        <f t="shared" si="7"/>
        <v>500</v>
      </c>
      <c r="Q111" s="90"/>
      <c r="R111" s="43">
        <f t="shared" si="26"/>
        <v>68.5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16</v>
      </c>
      <c r="F115" s="71"/>
      <c r="G115" s="46">
        <f t="shared" si="20"/>
        <v>16</v>
      </c>
      <c r="H115" s="78">
        <v>0</v>
      </c>
      <c r="I115" s="76">
        <v>0</v>
      </c>
      <c r="J115" s="46">
        <f t="shared" si="21"/>
        <v>15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12</v>
      </c>
      <c r="F133" s="71">
        <v>5</v>
      </c>
      <c r="G133" s="46">
        <f t="shared" si="20"/>
        <v>17</v>
      </c>
      <c r="H133" s="78">
        <v>0</v>
      </c>
      <c r="I133" s="76">
        <v>0</v>
      </c>
      <c r="J133" s="46">
        <f t="shared" si="21"/>
        <v>16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5</v>
      </c>
      <c r="F193" s="71">
        <v>5</v>
      </c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3</v>
      </c>
      <c r="F194" s="71">
        <v>5</v>
      </c>
      <c r="G194" s="46">
        <f t="shared" si="28"/>
        <v>8</v>
      </c>
      <c r="H194" s="78">
        <v>0</v>
      </c>
      <c r="I194" s="76">
        <v>0</v>
      </c>
      <c r="J194" s="46">
        <f t="shared" si="29"/>
        <v>8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3</v>
      </c>
      <c r="F209" s="71">
        <v>5</v>
      </c>
      <c r="G209" s="46">
        <f t="shared" si="28"/>
        <v>8</v>
      </c>
      <c r="H209" s="78">
        <v>0</v>
      </c>
      <c r="I209" s="76">
        <v>0</v>
      </c>
      <c r="J209" s="46">
        <f t="shared" si="29"/>
        <v>8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45</v>
      </c>
      <c r="F216" s="71"/>
      <c r="G216" s="46">
        <f t="shared" si="28"/>
        <v>45</v>
      </c>
      <c r="H216" s="78">
        <v>0</v>
      </c>
      <c r="I216" s="76">
        <v>0</v>
      </c>
      <c r="J216" s="46">
        <f t="shared" si="29"/>
        <v>44</v>
      </c>
      <c r="K216" s="72">
        <v>1</v>
      </c>
      <c r="L216" s="20">
        <v>10</v>
      </c>
      <c r="M216" s="65">
        <f t="shared" si="32"/>
        <v>10</v>
      </c>
      <c r="N216" s="17" t="s">
        <v>16</v>
      </c>
      <c r="O216" s="18"/>
      <c r="P216" s="122">
        <f t="shared" si="36"/>
        <v>10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4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1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+'22'!J252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+'22'!J253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>
        <f t="shared" si="40"/>
        <v>0</v>
      </c>
      <c r="H254" s="78"/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/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4" customHeight="1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ref="G269" si="46">E269+F269</f>
        <v>0</v>
      </c>
      <c r="H269" s="78">
        <v>0</v>
      </c>
      <c r="I269" s="76">
        <v>0</v>
      </c>
      <c r="J269" s="46">
        <f t="shared" ref="J269" si="47">+G269-H269-K269-I269</f>
        <v>0</v>
      </c>
      <c r="K269" s="72"/>
      <c r="L269" s="20"/>
      <c r="M269" s="65">
        <f t="shared" ref="M269" si="48">+L269*K269</f>
        <v>0</v>
      </c>
      <c r="N269" s="17" t="s">
        <v>16</v>
      </c>
      <c r="O269" s="18"/>
      <c r="P269" s="23">
        <f t="shared" si="36"/>
        <v>0</v>
      </c>
      <c r="Q269" s="90"/>
      <c r="R269" s="43">
        <f t="shared" ref="R269" si="49">+K269*Q269</f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R273" s="75">
        <f>SUM(R5:R272)</f>
        <v>669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06" t="s">
        <v>212</v>
      </c>
      <c r="L274" s="107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2915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610</v>
      </c>
      <c r="O277" s="2">
        <v>50</v>
      </c>
      <c r="P277" s="2">
        <v>120</v>
      </c>
      <c r="Q277" s="2">
        <v>240</v>
      </c>
      <c r="R277" s="2">
        <v>200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100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2205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2205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V359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15</v>
      </c>
      <c r="F18" s="71"/>
      <c r="G18" s="46">
        <f t="shared" si="0"/>
        <v>15</v>
      </c>
      <c r="H18" s="78">
        <v>0</v>
      </c>
      <c r="I18" s="76">
        <v>0</v>
      </c>
      <c r="J18" s="46">
        <f t="shared" si="1"/>
        <v>14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9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19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50</v>
      </c>
      <c r="P24" s="122">
        <f t="shared" si="3"/>
        <v>150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200</v>
      </c>
      <c r="P28" s="122">
        <f t="shared" si="3"/>
        <v>100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15</v>
      </c>
      <c r="F29" s="71"/>
      <c r="G29" s="46">
        <f t="shared" si="5"/>
        <v>15</v>
      </c>
      <c r="H29" s="78">
        <v>0</v>
      </c>
      <c r="I29" s="76">
        <v>0</v>
      </c>
      <c r="J29" s="46">
        <f t="shared" si="6"/>
        <v>14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22">
        <f t="shared" si="3"/>
        <v>50</v>
      </c>
      <c r="Q29" s="121">
        <v>27.24</v>
      </c>
      <c r="R29" s="43">
        <f t="shared" si="4"/>
        <v>27.24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32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122">
        <f t="shared" si="3"/>
        <v>300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6"/>
        <v>13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25</v>
      </c>
      <c r="P39" s="122">
        <f t="shared" si="3"/>
        <v>125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7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25</v>
      </c>
      <c r="P41" s="122">
        <f t="shared" si="3"/>
        <v>175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2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122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0</v>
      </c>
      <c r="K65" s="72">
        <v>4</v>
      </c>
      <c r="L65" s="15">
        <v>50</v>
      </c>
      <c r="M65" s="65">
        <f t="shared" si="2"/>
        <v>200</v>
      </c>
      <c r="N65" s="17" t="s">
        <v>16</v>
      </c>
      <c r="O65" s="18">
        <v>75</v>
      </c>
      <c r="P65" s="122">
        <f t="shared" si="3"/>
        <v>125</v>
      </c>
      <c r="Q65" s="90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8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>
        <v>75</v>
      </c>
      <c r="P77" s="122">
        <f t="shared" si="7"/>
        <v>225</v>
      </c>
      <c r="Q77" s="90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14</v>
      </c>
      <c r="F80" s="71"/>
      <c r="G80" s="46">
        <f t="shared" si="5"/>
        <v>14</v>
      </c>
      <c r="H80" s="78">
        <v>0</v>
      </c>
      <c r="I80" s="76">
        <v>0</v>
      </c>
      <c r="J80" s="46">
        <f t="shared" si="6"/>
        <v>12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60</v>
      </c>
      <c r="P80" s="122">
        <f t="shared" si="7"/>
        <v>50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6</v>
      </c>
      <c r="F110" s="71"/>
      <c r="G110" s="46">
        <f t="shared" si="20"/>
        <v>6</v>
      </c>
      <c r="H110" s="78">
        <v>0</v>
      </c>
      <c r="I110" s="76">
        <v>0</v>
      </c>
      <c r="J110" s="46">
        <f t="shared" si="21"/>
        <v>5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8</v>
      </c>
      <c r="F194" s="71"/>
      <c r="G194" s="46">
        <f t="shared" si="28"/>
        <v>8</v>
      </c>
      <c r="H194" s="78">
        <v>0</v>
      </c>
      <c r="I194" s="76">
        <v>0</v>
      </c>
      <c r="J194" s="46">
        <f t="shared" si="29"/>
        <v>5</v>
      </c>
      <c r="K194" s="72">
        <v>3</v>
      </c>
      <c r="L194" s="20">
        <v>120</v>
      </c>
      <c r="M194" s="65">
        <f t="shared" si="32"/>
        <v>360</v>
      </c>
      <c r="N194" s="17" t="s">
        <v>16</v>
      </c>
      <c r="O194" s="18"/>
      <c r="P194" s="122">
        <f t="shared" si="27"/>
        <v>360</v>
      </c>
      <c r="Q194" s="90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8</v>
      </c>
      <c r="F209" s="71"/>
      <c r="G209" s="46">
        <f t="shared" si="28"/>
        <v>8</v>
      </c>
      <c r="H209" s="78">
        <v>0</v>
      </c>
      <c r="I209" s="76">
        <v>0</v>
      </c>
      <c r="J209" s="46">
        <f t="shared" si="29"/>
        <v>4</v>
      </c>
      <c r="K209" s="72">
        <v>4</v>
      </c>
      <c r="L209" s="20">
        <v>120</v>
      </c>
      <c r="M209" s="65">
        <f t="shared" si="32"/>
        <v>480</v>
      </c>
      <c r="N209" s="17" t="s">
        <v>16</v>
      </c>
      <c r="O209" s="18"/>
      <c r="P209" s="122">
        <f t="shared" si="36"/>
        <v>480</v>
      </c>
      <c r="Q209" s="90">
        <v>83</v>
      </c>
      <c r="R209" s="43">
        <f t="shared" si="33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44</v>
      </c>
      <c r="F216" s="71"/>
      <c r="G216" s="46">
        <f t="shared" si="28"/>
        <v>44</v>
      </c>
      <c r="H216" s="78">
        <v>0</v>
      </c>
      <c r="I216" s="76">
        <v>0</v>
      </c>
      <c r="J216" s="46">
        <f t="shared" si="29"/>
        <v>44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56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1</v>
      </c>
      <c r="K249" s="72"/>
      <c r="L249" s="20">
        <v>50</v>
      </c>
      <c r="M249" s="65">
        <f t="shared" si="4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42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+'23'!J253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2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2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/>
      <c r="J256" s="46">
        <f t="shared" si="41"/>
        <v>0</v>
      </c>
      <c r="K256" s="72"/>
      <c r="L256" s="20"/>
      <c r="M256" s="65">
        <f t="shared" si="42"/>
        <v>0</v>
      </c>
      <c r="N256" s="17" t="s">
        <v>16</v>
      </c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>
        <f t="shared" si="36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36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4" customHeight="1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ref="G269" si="46">E269+F269</f>
        <v>0</v>
      </c>
      <c r="H269" s="78">
        <v>0</v>
      </c>
      <c r="I269" s="76">
        <v>0</v>
      </c>
      <c r="J269" s="46">
        <f t="shared" ref="J269" si="47">+G269-H269-K269-I269</f>
        <v>0</v>
      </c>
      <c r="K269" s="72"/>
      <c r="L269" s="20"/>
      <c r="M269" s="65">
        <f t="shared" ref="M269" si="48">+L269*K269</f>
        <v>0</v>
      </c>
      <c r="N269" s="17" t="s">
        <v>16</v>
      </c>
      <c r="O269" s="18"/>
      <c r="P269" s="23">
        <f t="shared" si="36"/>
        <v>0</v>
      </c>
      <c r="Q269" s="90"/>
      <c r="R269" s="43">
        <f t="shared" ref="R269" si="49">+K269*Q269</f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22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R273" s="75">
        <f>SUM(R5:R272)</f>
        <v>1869.2699999999998</v>
      </c>
      <c r="S273" s="75"/>
    </row>
    <row r="274" spans="1:22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06" t="s">
        <v>212</v>
      </c>
      <c r="L274" s="107"/>
      <c r="M274" s="30">
        <f>+O273</f>
        <v>0</v>
      </c>
      <c r="N274" s="27"/>
      <c r="O274" s="29"/>
    </row>
    <row r="275" spans="1:22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4455</v>
      </c>
    </row>
    <row r="276" spans="1:22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22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1560</v>
      </c>
      <c r="O277" s="2">
        <v>440</v>
      </c>
      <c r="P277" s="2">
        <v>200</v>
      </c>
      <c r="Q277" s="2">
        <v>120</v>
      </c>
      <c r="R277" s="2">
        <v>320</v>
      </c>
      <c r="S277" s="2">
        <v>170</v>
      </c>
      <c r="T277" s="2">
        <v>90</v>
      </c>
      <c r="U277" s="2">
        <v>100</v>
      </c>
      <c r="V277" s="2">
        <v>120</v>
      </c>
    </row>
    <row r="278" spans="1:22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22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22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760</v>
      </c>
    </row>
    <row r="281" spans="1:22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2135</v>
      </c>
    </row>
    <row r="282" spans="1:22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2135</v>
      </c>
    </row>
    <row r="283" spans="1:22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22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22" x14ac:dyDescent="0.5">
      <c r="J285" s="2"/>
      <c r="L285" s="2"/>
    </row>
    <row r="286" spans="1:22" ht="25.5" x14ac:dyDescent="0.55000000000000004">
      <c r="J286" s="2"/>
      <c r="L286" s="73" t="s">
        <v>272</v>
      </c>
      <c r="M286" s="2" t="s">
        <v>307</v>
      </c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60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M14" sqref="M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7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31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50</v>
      </c>
      <c r="P39" s="122">
        <f t="shared" si="3"/>
        <v>100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7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22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4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50</v>
      </c>
      <c r="P41" s="122">
        <f t="shared" si="3"/>
        <v>100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+'24'!J42</f>
        <v>0</v>
      </c>
      <c r="F42" s="71"/>
      <c r="G42" s="46">
        <f t="shared" si="5"/>
        <v>0</v>
      </c>
      <c r="H42" s="78"/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+'24'!J43</f>
        <v>0</v>
      </c>
      <c r="F43" s="71"/>
      <c r="G43" s="46">
        <f t="shared" si="5"/>
        <v>0</v>
      </c>
      <c r="H43" s="78"/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5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100</v>
      </c>
      <c r="P46" s="122">
        <f t="shared" si="3"/>
        <v>100</v>
      </c>
      <c r="Q46" s="121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4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>
        <v>100</v>
      </c>
      <c r="P47" s="122">
        <f t="shared" si="3"/>
        <v>100</v>
      </c>
      <c r="Q47" s="121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6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130</v>
      </c>
      <c r="P48" s="122">
        <f t="shared" si="3"/>
        <v>120</v>
      </c>
      <c r="Q48" s="121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75</v>
      </c>
      <c r="P49" s="122">
        <f t="shared" si="3"/>
        <v>75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9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100</v>
      </c>
      <c r="P50" s="122">
        <f t="shared" si="3"/>
        <v>100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75</v>
      </c>
      <c r="P53" s="122">
        <f t="shared" si="3"/>
        <v>75</v>
      </c>
      <c r="Q53" s="121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7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12</v>
      </c>
      <c r="F80" s="71"/>
      <c r="G80" s="46">
        <f t="shared" si="5"/>
        <v>12</v>
      </c>
      <c r="H80" s="78">
        <v>0</v>
      </c>
      <c r="I80" s="76">
        <v>0</v>
      </c>
      <c r="J80" s="46">
        <f t="shared" si="6"/>
        <v>10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22">
        <f t="shared" si="7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6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22">
        <f t="shared" si="7"/>
        <v>250</v>
      </c>
      <c r="Q111" s="90"/>
      <c r="R111" s="43">
        <f t="shared" si="26"/>
        <v>34.25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22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0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>
        <v>120</v>
      </c>
      <c r="P132" s="122">
        <f t="shared" si="7"/>
        <v>120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15</v>
      </c>
      <c r="F133" s="71"/>
      <c r="G133" s="46">
        <f t="shared" si="20"/>
        <v>15</v>
      </c>
      <c r="H133" s="78">
        <v>0</v>
      </c>
      <c r="I133" s="76">
        <v>0</v>
      </c>
      <c r="J133" s="46">
        <f t="shared" si="21"/>
        <v>14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9"/>
        <v>1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50</v>
      </c>
      <c r="P175" s="122">
        <f t="shared" si="27"/>
        <v>100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4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2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/>
      <c r="P209" s="122">
        <f t="shared" si="36"/>
        <v>240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44</v>
      </c>
      <c r="F216" s="71"/>
      <c r="G216" s="46">
        <f t="shared" si="28"/>
        <v>44</v>
      </c>
      <c r="H216" s="78">
        <v>0</v>
      </c>
      <c r="I216" s="76">
        <v>0</v>
      </c>
      <c r="J216" s="46">
        <f t="shared" si="29"/>
        <v>44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5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2</v>
      </c>
      <c r="F248" s="71"/>
      <c r="G248" s="46">
        <f t="shared" si="40"/>
        <v>2</v>
      </c>
      <c r="H248" s="78">
        <v>0</v>
      </c>
      <c r="I248" s="76">
        <v>0</v>
      </c>
      <c r="J248" s="46">
        <f t="shared" si="41"/>
        <v>2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1</v>
      </c>
      <c r="F249" s="71"/>
      <c r="G249" s="46">
        <f t="shared" si="40"/>
        <v>1</v>
      </c>
      <c r="H249" s="78">
        <v>0</v>
      </c>
      <c r="I249" s="76">
        <v>0</v>
      </c>
      <c r="J249" s="46">
        <f t="shared" si="41"/>
        <v>1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+'24'!J252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+'24'!J253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>
        <v>0</v>
      </c>
      <c r="J256" s="46"/>
      <c r="K256" s="72"/>
      <c r="L256" s="20"/>
      <c r="M256" s="65">
        <f t="shared" si="44"/>
        <v>0</v>
      </c>
      <c r="N256" s="17"/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>
        <f t="shared" si="36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38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3"/>
        <v>0</v>
      </c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6">E267+F267</f>
        <v>0</v>
      </c>
      <c r="H267" s="78">
        <v>0</v>
      </c>
      <c r="I267" s="76">
        <v>0</v>
      </c>
      <c r="J267" s="46">
        <f t="shared" ref="J267" si="47">+G267-H267-K267-I267</f>
        <v>0</v>
      </c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9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0">E271+F271</f>
        <v>0</v>
      </c>
      <c r="H271" s="78">
        <v>0</v>
      </c>
      <c r="I271" s="76">
        <v>0</v>
      </c>
      <c r="J271" s="46">
        <f t="shared" ref="J271" si="51">+G271-H271-K271-I271</f>
        <v>0</v>
      </c>
      <c r="K271" s="72"/>
      <c r="L271" s="20"/>
      <c r="M271" s="65">
        <f t="shared" ref="M271" si="52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3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4">E273+F273</f>
        <v>0</v>
      </c>
      <c r="H273" s="78">
        <v>0</v>
      </c>
      <c r="I273" s="76">
        <v>0</v>
      </c>
      <c r="J273" s="46">
        <f t="shared" ref="J273" si="55">+G273-H273-K273-I273</f>
        <v>0</v>
      </c>
      <c r="K273" s="72"/>
      <c r="L273" s="20"/>
      <c r="M273" s="65">
        <f t="shared" ref="M273" si="56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7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R274" s="75">
        <f>SUM(R5:R273)</f>
        <v>1450.15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06" t="s">
        <v>212</v>
      </c>
      <c r="L275" s="107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95" t="s">
        <v>202</v>
      </c>
      <c r="M276" s="95"/>
      <c r="N276" s="33">
        <f>SUM(M5:M275)</f>
        <v>3785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1095</v>
      </c>
      <c r="O278" s="2">
        <v>100</v>
      </c>
      <c r="P278" s="2">
        <v>75</v>
      </c>
      <c r="Q278" s="2">
        <v>170</v>
      </c>
      <c r="R278" s="2">
        <v>150</v>
      </c>
      <c r="S278" s="2">
        <v>600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1185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1505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1505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S360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O133" sqref="O13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40</v>
      </c>
      <c r="F6" s="71">
        <v>10</v>
      </c>
      <c r="G6" s="46">
        <f t="shared" si="0"/>
        <v>50</v>
      </c>
      <c r="H6" s="78">
        <v>0</v>
      </c>
      <c r="I6" s="76">
        <v>0</v>
      </c>
      <c r="J6" s="46">
        <f t="shared" si="1"/>
        <v>44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>
        <v>2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7</v>
      </c>
      <c r="F21" s="71">
        <v>2</v>
      </c>
      <c r="G21" s="46">
        <f t="shared" si="0"/>
        <v>9</v>
      </c>
      <c r="H21" s="78">
        <v>0</v>
      </c>
      <c r="I21" s="76">
        <v>0</v>
      </c>
      <c r="J21" s="46">
        <f t="shared" si="1"/>
        <v>9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27</v>
      </c>
      <c r="F22" s="71">
        <v>5</v>
      </c>
      <c r="G22" s="46">
        <f t="shared" si="0"/>
        <v>32</v>
      </c>
      <c r="H22" s="78">
        <v>0</v>
      </c>
      <c r="I22" s="76">
        <v>0</v>
      </c>
      <c r="J22" s="46">
        <f t="shared" si="1"/>
        <v>30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18</v>
      </c>
      <c r="F24" s="71">
        <v>5</v>
      </c>
      <c r="G24" s="46">
        <f t="shared" si="0"/>
        <v>23</v>
      </c>
      <c r="H24" s="78">
        <v>0</v>
      </c>
      <c r="I24" s="76">
        <v>0</v>
      </c>
      <c r="J24" s="46">
        <f t="shared" si="1"/>
        <v>22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16</v>
      </c>
      <c r="F28" s="71">
        <v>5</v>
      </c>
      <c r="G28" s="46">
        <f t="shared" si="5"/>
        <v>21</v>
      </c>
      <c r="H28" s="78">
        <v>0</v>
      </c>
      <c r="I28" s="76">
        <v>0</v>
      </c>
      <c r="J28" s="46">
        <f t="shared" si="6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31</v>
      </c>
      <c r="F31" s="71">
        <v>5</v>
      </c>
      <c r="G31" s="46">
        <f t="shared" si="5"/>
        <v>36</v>
      </c>
      <c r="H31" s="78">
        <v>0</v>
      </c>
      <c r="I31" s="76">
        <v>0</v>
      </c>
      <c r="J31" s="46">
        <f t="shared" si="6"/>
        <v>35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10</v>
      </c>
      <c r="F39" s="71">
        <v>5</v>
      </c>
      <c r="G39" s="46">
        <f t="shared" si="5"/>
        <v>15</v>
      </c>
      <c r="H39" s="78">
        <v>0</v>
      </c>
      <c r="I39" s="76">
        <v>0</v>
      </c>
      <c r="J39" s="46">
        <f t="shared" si="6"/>
        <v>12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4</v>
      </c>
      <c r="F41" s="71">
        <v>5</v>
      </c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6</v>
      </c>
      <c r="F77" s="71">
        <v>5</v>
      </c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10</v>
      </c>
      <c r="F80" s="71">
        <v>2</v>
      </c>
      <c r="G80" s="46">
        <f t="shared" si="5"/>
        <v>12</v>
      </c>
      <c r="H80" s="78">
        <v>0</v>
      </c>
      <c r="I80" s="76">
        <v>0</v>
      </c>
      <c r="J80" s="46">
        <f t="shared" si="6"/>
        <v>12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4</v>
      </c>
      <c r="F81" s="71">
        <v>2</v>
      </c>
      <c r="G81" s="46">
        <f t="shared" si="5"/>
        <v>6</v>
      </c>
      <c r="H81" s="78">
        <v>0</v>
      </c>
      <c r="I81" s="76">
        <v>0</v>
      </c>
      <c r="J81" s="46">
        <f t="shared" si="6"/>
        <v>5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3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>
        <v>50</v>
      </c>
      <c r="P111" s="122">
        <f t="shared" si="7"/>
        <v>700</v>
      </c>
      <c r="Q111" s="90"/>
      <c r="R111" s="43">
        <f t="shared" si="26"/>
        <v>102.75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14</v>
      </c>
      <c r="F133" s="71">
        <v>5</v>
      </c>
      <c r="G133" s="46">
        <f t="shared" si="20"/>
        <v>19</v>
      </c>
      <c r="H133" s="78">
        <v>0</v>
      </c>
      <c r="I133" s="76">
        <v>0</v>
      </c>
      <c r="J133" s="46">
        <f t="shared" si="21"/>
        <v>16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4</v>
      </c>
      <c r="F194" s="71">
        <v>5</v>
      </c>
      <c r="G194" s="46">
        <f t="shared" si="28"/>
        <v>9</v>
      </c>
      <c r="H194" s="78">
        <v>0</v>
      </c>
      <c r="I194" s="76">
        <v>0</v>
      </c>
      <c r="J194" s="46">
        <f t="shared" si="29"/>
        <v>7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/>
      <c r="P194" s="122">
        <f t="shared" si="27"/>
        <v>240</v>
      </c>
      <c r="Q194" s="90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2</v>
      </c>
      <c r="F209" s="71">
        <v>1</v>
      </c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44</v>
      </c>
      <c r="F216" s="71"/>
      <c r="G216" s="46">
        <f t="shared" si="28"/>
        <v>44</v>
      </c>
      <c r="H216" s="78">
        <v>0</v>
      </c>
      <c r="I216" s="76">
        <v>0</v>
      </c>
      <c r="J216" s="46">
        <f t="shared" si="29"/>
        <v>43</v>
      </c>
      <c r="K216" s="72">
        <v>1</v>
      </c>
      <c r="L216" s="20">
        <v>10</v>
      </c>
      <c r="M216" s="65">
        <f t="shared" si="32"/>
        <v>10</v>
      </c>
      <c r="N216" s="17" t="s">
        <v>16</v>
      </c>
      <c r="O216" s="18"/>
      <c r="P216" s="122">
        <f t="shared" si="36"/>
        <v>10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56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2</v>
      </c>
      <c r="F248" s="71">
        <v>5</v>
      </c>
      <c r="G248" s="46">
        <f t="shared" si="40"/>
        <v>7</v>
      </c>
      <c r="H248" s="78">
        <v>0</v>
      </c>
      <c r="I248" s="76">
        <v>0</v>
      </c>
      <c r="J248" s="46">
        <f t="shared" si="41"/>
        <v>7</v>
      </c>
      <c r="K248" s="72"/>
      <c r="L248" s="20">
        <v>50</v>
      </c>
      <c r="M248" s="65">
        <f t="shared" si="4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1</v>
      </c>
      <c r="F249" s="71">
        <v>5</v>
      </c>
      <c r="G249" s="46">
        <f t="shared" si="40"/>
        <v>6</v>
      </c>
      <c r="H249" s="78">
        <v>0</v>
      </c>
      <c r="I249" s="76">
        <v>0</v>
      </c>
      <c r="J249" s="46">
        <f t="shared" si="41"/>
        <v>5</v>
      </c>
      <c r="K249" s="72">
        <v>1</v>
      </c>
      <c r="L249" s="20">
        <v>50</v>
      </c>
      <c r="M249" s="65">
        <f t="shared" si="42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42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+'25'!J252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+'25'!J253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2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2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>
        <v>0</v>
      </c>
      <c r="J256" s="46">
        <f t="shared" si="41"/>
        <v>0</v>
      </c>
      <c r="K256" s="72"/>
      <c r="L256" s="20"/>
      <c r="M256" s="65">
        <f t="shared" si="42"/>
        <v>0</v>
      </c>
      <c r="N256" s="17" t="s">
        <v>16</v>
      </c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>
        <f t="shared" si="41"/>
        <v>0</v>
      </c>
      <c r="K257" s="72"/>
      <c r="L257" s="20"/>
      <c r="M257" s="65"/>
      <c r="N257" s="17"/>
      <c r="O257" s="18"/>
      <c r="P257" s="23">
        <f t="shared" si="36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38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3"/>
        <v>0</v>
      </c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6">E267+F267</f>
        <v>0</v>
      </c>
      <c r="H267" s="78">
        <v>0</v>
      </c>
      <c r="I267" s="76">
        <v>0</v>
      </c>
      <c r="J267" s="46">
        <f t="shared" ref="J267" si="47">+G267-H267-K267-I267</f>
        <v>0</v>
      </c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9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0">E271+F271</f>
        <v>0</v>
      </c>
      <c r="H271" s="78">
        <v>0</v>
      </c>
      <c r="I271" s="76">
        <v>0</v>
      </c>
      <c r="J271" s="46">
        <f t="shared" ref="J271" si="51">+G271-H271-K271-I271</f>
        <v>0</v>
      </c>
      <c r="K271" s="72"/>
      <c r="L271" s="20"/>
      <c r="M271" s="65">
        <f t="shared" ref="M271" si="52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3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4">E273+F273</f>
        <v>0</v>
      </c>
      <c r="H273" s="78">
        <v>0</v>
      </c>
      <c r="I273" s="76">
        <v>0</v>
      </c>
      <c r="J273" s="46">
        <f t="shared" ref="J273" si="55">+G273-H273-K273-I273</f>
        <v>0</v>
      </c>
      <c r="K273" s="72"/>
      <c r="L273" s="20"/>
      <c r="M273" s="65">
        <f t="shared" ref="M273" si="56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7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R274" s="75">
        <f>SUM(R5:R273)</f>
        <v>906.27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06" t="s">
        <v>212</v>
      </c>
      <c r="L275" s="107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95" t="s">
        <v>202</v>
      </c>
      <c r="M276" s="95"/>
      <c r="N276" s="33">
        <f>SUM(M5:M275)</f>
        <v>2960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1190</v>
      </c>
      <c r="O278" s="2">
        <v>250</v>
      </c>
      <c r="P278" s="2">
        <v>620</v>
      </c>
      <c r="Q278" s="2">
        <v>120</v>
      </c>
      <c r="R278" s="2">
        <v>200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50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1720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1720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>
    <filterColumn colId="15">
      <filters blank="1">
        <filter val="-"/>
        <filter val="10.00"/>
        <filter val="100.00"/>
        <filter val="120.00"/>
        <filter val="150.00"/>
        <filter val="200.00"/>
        <filter val="240.00"/>
        <filter val="50.00"/>
        <filter val="55.00"/>
        <filter val="600.00"/>
        <filter val="62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60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D40" sqref="D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38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69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9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28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35</v>
      </c>
      <c r="F31" s="71"/>
      <c r="G31" s="46">
        <f t="shared" si="5"/>
        <v>35</v>
      </c>
      <c r="H31" s="78">
        <v>0</v>
      </c>
      <c r="I31" s="76">
        <v>0</v>
      </c>
      <c r="J31" s="46">
        <f t="shared" si="6"/>
        <v>34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9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2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22">
        <f t="shared" si="3"/>
        <v>120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12</v>
      </c>
      <c r="F80" s="71"/>
      <c r="G80" s="46">
        <f t="shared" si="5"/>
        <v>12</v>
      </c>
      <c r="H80" s="78">
        <v>0</v>
      </c>
      <c r="I80" s="76">
        <v>0</v>
      </c>
      <c r="J80" s="46">
        <f t="shared" si="6"/>
        <v>11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22">
        <f t="shared" si="7"/>
        <v>120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3</v>
      </c>
      <c r="F111" s="71"/>
      <c r="G111" s="46">
        <f t="shared" si="20"/>
        <v>3</v>
      </c>
      <c r="H111" s="78">
        <v>0</v>
      </c>
      <c r="I111" s="76">
        <v>0</v>
      </c>
      <c r="J111" s="46">
        <f t="shared" si="21"/>
        <v>0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>
        <v>50</v>
      </c>
      <c r="P111" s="122">
        <f t="shared" si="7"/>
        <v>700</v>
      </c>
      <c r="Q111" s="90"/>
      <c r="R111" s="43">
        <f t="shared" si="26"/>
        <v>102.75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8"/>
        <v>50</v>
      </c>
      <c r="N131" s="17" t="s">
        <v>1433</v>
      </c>
      <c r="O131" s="18">
        <v>50</v>
      </c>
      <c r="P131" s="23">
        <f t="shared" si="7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16</v>
      </c>
      <c r="F133" s="71"/>
      <c r="G133" s="46">
        <f t="shared" si="20"/>
        <v>16</v>
      </c>
      <c r="H133" s="78">
        <v>0</v>
      </c>
      <c r="I133" s="76">
        <v>0</v>
      </c>
      <c r="J133" s="46">
        <f t="shared" si="21"/>
        <v>13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7</v>
      </c>
      <c r="F194" s="71"/>
      <c r="G194" s="46">
        <f t="shared" si="28"/>
        <v>7</v>
      </c>
      <c r="H194" s="78">
        <v>0</v>
      </c>
      <c r="I194" s="76">
        <v>0</v>
      </c>
      <c r="J194" s="46">
        <f t="shared" si="29"/>
        <v>5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/>
      <c r="P194" s="122">
        <f t="shared" si="27"/>
        <v>240</v>
      </c>
      <c r="Q194" s="90">
        <v>73</v>
      </c>
      <c r="R194" s="43">
        <f t="shared" si="3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3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43</v>
      </c>
      <c r="F216" s="71"/>
      <c r="G216" s="46">
        <f t="shared" si="28"/>
        <v>43</v>
      </c>
      <c r="H216" s="78">
        <v>0</v>
      </c>
      <c r="I216" s="76">
        <v>0</v>
      </c>
      <c r="J216" s="46">
        <f t="shared" si="29"/>
        <v>42</v>
      </c>
      <c r="K216" s="72">
        <v>1</v>
      </c>
      <c r="L216" s="20">
        <v>10</v>
      </c>
      <c r="M216" s="65">
        <f t="shared" si="32"/>
        <v>10</v>
      </c>
      <c r="N216" s="17" t="s">
        <v>16</v>
      </c>
      <c r="O216" s="18"/>
      <c r="P216" s="122">
        <f t="shared" si="36"/>
        <v>10</v>
      </c>
      <c r="Q216" s="90">
        <v>9</v>
      </c>
      <c r="R216" s="43">
        <f t="shared" si="33"/>
        <v>9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4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7</v>
      </c>
      <c r="F248" s="71"/>
      <c r="G248" s="46">
        <f t="shared" si="40"/>
        <v>7</v>
      </c>
      <c r="H248" s="78">
        <v>0</v>
      </c>
      <c r="I248" s="76">
        <v>0</v>
      </c>
      <c r="J248" s="46">
        <f t="shared" si="41"/>
        <v>7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4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/>
      <c r="I255" s="76">
        <v>0</v>
      </c>
      <c r="J255" s="46"/>
      <c r="K255" s="72"/>
      <c r="L255" s="20"/>
      <c r="M255" s="65"/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0"/>
        <v>0</v>
      </c>
      <c r="H256" s="78"/>
      <c r="I256" s="76"/>
      <c r="J256" s="46"/>
      <c r="K256" s="72"/>
      <c r="L256" s="20"/>
      <c r="M256" s="65"/>
      <c r="N256" s="17"/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>
        <f>+'26'!J265</f>
        <v>0</v>
      </c>
      <c r="F265" s="71"/>
      <c r="G265" s="46">
        <f t="shared" si="38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3"/>
        <v>0</v>
      </c>
    </row>
    <row r="266" spans="1:18" ht="24" customHeight="1" x14ac:dyDescent="0.55000000000000004">
      <c r="A266" s="10"/>
      <c r="B266" s="10"/>
      <c r="C266" s="19"/>
      <c r="D266" s="10"/>
      <c r="E266" s="64">
        <f>+'26'!J266</f>
        <v>0</v>
      </c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5.5" x14ac:dyDescent="0.55000000000000004">
      <c r="A267" s="10"/>
      <c r="B267" s="10"/>
      <c r="C267" s="19"/>
      <c r="D267" s="10"/>
      <c r="E267" s="64">
        <f>+'26'!J267</f>
        <v>0</v>
      </c>
      <c r="F267" s="71"/>
      <c r="G267" s="46">
        <f t="shared" ref="G267" si="46">E267+F267</f>
        <v>0</v>
      </c>
      <c r="H267" s="78">
        <v>0</v>
      </c>
      <c r="I267" s="76">
        <v>0</v>
      </c>
      <c r="J267" s="46">
        <f t="shared" ref="J267" si="47">+G267-H267-K267-I267</f>
        <v>0</v>
      </c>
      <c r="K267" s="72"/>
      <c r="L267" s="20"/>
      <c r="M267" s="65">
        <f t="shared" ref="M267" si="48">+L267*K267</f>
        <v>0</v>
      </c>
      <c r="N267" s="17" t="s">
        <v>16</v>
      </c>
      <c r="O267" s="18"/>
      <c r="P267" s="23">
        <f t="shared" si="36"/>
        <v>0</v>
      </c>
      <c r="Q267" s="90"/>
      <c r="R267" s="43">
        <f t="shared" ref="R267" si="49">+K267*Q267</f>
        <v>0</v>
      </c>
    </row>
    <row r="268" spans="1:18" ht="25.5" x14ac:dyDescent="0.55000000000000004">
      <c r="A268" s="10"/>
      <c r="B268" s="10"/>
      <c r="C268" s="19"/>
      <c r="D268" s="10"/>
      <c r="E268" s="64">
        <f>+'26'!J268</f>
        <v>0</v>
      </c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>
        <f>+'26'!J269</f>
        <v>0</v>
      </c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0">E271+F271</f>
        <v>0</v>
      </c>
      <c r="H271" s="78">
        <v>0</v>
      </c>
      <c r="I271" s="76">
        <v>0</v>
      </c>
      <c r="J271" s="46">
        <f t="shared" ref="J271" si="51">+G271-H271-K271-I271</f>
        <v>0</v>
      </c>
      <c r="K271" s="72"/>
      <c r="L271" s="20"/>
      <c r="M271" s="65">
        <f t="shared" ref="M271" si="52">+L271*K271</f>
        <v>0</v>
      </c>
      <c r="N271" s="17" t="s">
        <v>16</v>
      </c>
      <c r="O271" s="18"/>
      <c r="P271" s="23">
        <f t="shared" si="36"/>
        <v>0</v>
      </c>
      <c r="Q271" s="90"/>
      <c r="R271" s="43">
        <f t="shared" ref="R271" si="53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4" customHeight="1" x14ac:dyDescent="0.55000000000000004">
      <c r="A273" s="10"/>
      <c r="B273" s="10"/>
      <c r="C273" s="19"/>
      <c r="D273" s="10"/>
      <c r="E273" s="64"/>
      <c r="F273" s="71"/>
      <c r="G273" s="46">
        <f t="shared" ref="G273" si="54">E273+F273</f>
        <v>0</v>
      </c>
      <c r="H273" s="78">
        <v>0</v>
      </c>
      <c r="I273" s="76">
        <v>0</v>
      </c>
      <c r="J273" s="46">
        <f t="shared" ref="J273" si="55">+G273-H273-K273-I273</f>
        <v>0</v>
      </c>
      <c r="K273" s="72"/>
      <c r="L273" s="20"/>
      <c r="M273" s="65">
        <f t="shared" ref="M273" si="56">+L273*K273</f>
        <v>0</v>
      </c>
      <c r="N273" s="17" t="s">
        <v>16</v>
      </c>
      <c r="O273" s="18"/>
      <c r="P273" s="23">
        <f t="shared" si="36"/>
        <v>0</v>
      </c>
      <c r="Q273" s="90"/>
      <c r="R273" s="43">
        <f t="shared" ref="R273" si="57">+K273*Q273</f>
        <v>0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24"/>
      <c r="L274" s="26"/>
      <c r="M274" s="28"/>
      <c r="N274" s="27"/>
      <c r="O274" s="18">
        <v>0</v>
      </c>
      <c r="P274" s="74" t="s">
        <v>213</v>
      </c>
      <c r="R274" s="75">
        <f>SUM(R5:R273)</f>
        <v>918.94999999999993</v>
      </c>
      <c r="S274" s="75"/>
    </row>
    <row r="275" spans="1:19" ht="25.5" customHeight="1" x14ac:dyDescent="0.5">
      <c r="A275" s="1"/>
      <c r="B275" s="119"/>
      <c r="C275" s="120"/>
      <c r="D275" s="119"/>
      <c r="E275" s="119"/>
      <c r="F275" s="119"/>
      <c r="G275" s="24"/>
      <c r="H275" s="25"/>
      <c r="I275" s="25"/>
      <c r="J275" s="24"/>
      <c r="K275" s="106" t="s">
        <v>212</v>
      </c>
      <c r="L275" s="107"/>
      <c r="M275" s="30">
        <f>+O274</f>
        <v>0</v>
      </c>
      <c r="N275" s="27"/>
      <c r="O275" s="29"/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K276" s="32"/>
      <c r="L276" s="95" t="s">
        <v>202</v>
      </c>
      <c r="M276" s="95"/>
      <c r="N276" s="33">
        <f>SUM(M5:M275)</f>
        <v>3010</v>
      </c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203</v>
      </c>
      <c r="M277" s="35"/>
      <c r="N277" s="36"/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204</v>
      </c>
      <c r="M278" s="35"/>
      <c r="N278" s="36">
        <f>SUM(O278:AF278)</f>
        <v>1190</v>
      </c>
      <c r="O278" s="2">
        <v>250</v>
      </c>
      <c r="P278" s="2">
        <v>620</v>
      </c>
      <c r="Q278" s="2">
        <v>120</v>
      </c>
      <c r="R278" s="2">
        <v>200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205</v>
      </c>
      <c r="M279" s="35"/>
      <c r="N279" s="36">
        <v>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206</v>
      </c>
      <c r="M280" s="35"/>
      <c r="N280" s="36"/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207</v>
      </c>
      <c r="M281" s="35"/>
      <c r="N281" s="37">
        <f>SUM(O5:O274)</f>
        <v>100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31"/>
      <c r="J282" s="31"/>
      <c r="L282" s="34" t="s">
        <v>208</v>
      </c>
      <c r="M282" s="35"/>
      <c r="N282" s="33">
        <f>N276-N277-N278-N280-N281</f>
        <v>1720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209</v>
      </c>
      <c r="M283" s="35"/>
      <c r="N283" s="37">
        <v>1720</v>
      </c>
    </row>
    <row r="284" spans="1:19" ht="25.5" x14ac:dyDescent="0.55000000000000004">
      <c r="A284" s="1"/>
      <c r="B284" s="119"/>
      <c r="C284" s="120"/>
      <c r="D284" s="119"/>
      <c r="E284" s="119"/>
      <c r="F284" s="119"/>
      <c r="G284" s="24"/>
      <c r="J284" s="31"/>
      <c r="L284" s="34" t="s">
        <v>210</v>
      </c>
      <c r="M284" s="35"/>
      <c r="N284" s="33">
        <f>+N283-N282</f>
        <v>0</v>
      </c>
    </row>
    <row r="285" spans="1:19" ht="25.5" x14ac:dyDescent="0.55000000000000004">
      <c r="B285" s="119"/>
      <c r="C285" s="120"/>
      <c r="D285" s="119"/>
      <c r="E285" s="119"/>
      <c r="F285" s="119"/>
      <c r="G285" s="31"/>
      <c r="J285" s="2"/>
      <c r="L285" s="34" t="s">
        <v>211</v>
      </c>
      <c r="M285" s="35"/>
      <c r="N285" s="33">
        <f>+N283-N282</f>
        <v>0</v>
      </c>
    </row>
    <row r="286" spans="1:19" x14ac:dyDescent="0.5">
      <c r="J286" s="2"/>
      <c r="L286" s="2"/>
    </row>
    <row r="287" spans="1:19" ht="25.5" x14ac:dyDescent="0.55000000000000004">
      <c r="J287" s="2"/>
      <c r="L287" s="73" t="s">
        <v>272</v>
      </c>
      <c r="M287" s="2" t="s">
        <v>307</v>
      </c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</sheetData>
  <autoFilter ref="A1:S28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59"/>
  <sheetViews>
    <sheetView zoomScale="80" zoomScaleNormal="80" workbookViewId="0">
      <pane xSplit="10" ySplit="4" topLeftCell="K242" activePane="bottomRight" state="frozen"/>
      <selection activeCell="A2" sqref="A2:O2"/>
      <selection pane="topRight" activeCell="A2" sqref="A2:O2"/>
      <selection pane="bottomLeft" activeCell="A2" sqref="A2:O2"/>
      <selection pane="bottomRight" activeCell="L29" sqref="L2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9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34</v>
      </c>
      <c r="F31" s="71"/>
      <c r="G31" s="46">
        <f t="shared" si="5"/>
        <v>34</v>
      </c>
      <c r="H31" s="78">
        <v>0</v>
      </c>
      <c r="I31" s="76">
        <v>0</v>
      </c>
      <c r="J31" s="46">
        <f t="shared" si="6"/>
        <v>34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8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10</v>
      </c>
      <c r="P41" s="122">
        <f t="shared" si="3"/>
        <v>40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11</v>
      </c>
      <c r="F80" s="71"/>
      <c r="G80" s="46">
        <f t="shared" si="5"/>
        <v>11</v>
      </c>
      <c r="H80" s="78">
        <v>0</v>
      </c>
      <c r="I80" s="76">
        <v>0</v>
      </c>
      <c r="J80" s="46">
        <f t="shared" si="6"/>
        <v>10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15</v>
      </c>
      <c r="P80" s="122">
        <f t="shared" si="7"/>
        <v>40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15</v>
      </c>
      <c r="P81" s="122">
        <f t="shared" si="7"/>
        <v>40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20</v>
      </c>
      <c r="P110" s="122">
        <f t="shared" si="7"/>
        <v>100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13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10</v>
      </c>
      <c r="P131" s="122">
        <f t="shared" si="7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13</v>
      </c>
      <c r="F133" s="71"/>
      <c r="G133" s="46">
        <f t="shared" si="20"/>
        <v>13</v>
      </c>
      <c r="H133" s="78">
        <v>0</v>
      </c>
      <c r="I133" s="76">
        <v>0</v>
      </c>
      <c r="J133" s="46">
        <f t="shared" si="21"/>
        <v>11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</v>
      </c>
      <c r="F175" s="71"/>
      <c r="G175" s="46">
        <f t="shared" si="28"/>
        <v>1</v>
      </c>
      <c r="H175" s="78">
        <v>0</v>
      </c>
      <c r="I175" s="76">
        <v>0</v>
      </c>
      <c r="J175" s="46">
        <f t="shared" si="29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5</v>
      </c>
      <c r="F198" s="71"/>
      <c r="G198" s="46">
        <f t="shared" si="28"/>
        <v>5</v>
      </c>
      <c r="H198" s="78">
        <v>0</v>
      </c>
      <c r="I198" s="76">
        <v>0</v>
      </c>
      <c r="J198" s="46">
        <f t="shared" si="29"/>
        <v>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12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3</v>
      </c>
      <c r="F209" s="71"/>
      <c r="G209" s="46">
        <f t="shared" si="28"/>
        <v>3</v>
      </c>
      <c r="H209" s="78">
        <v>0</v>
      </c>
      <c r="I209" s="76">
        <v>0</v>
      </c>
      <c r="J209" s="46">
        <f t="shared" si="29"/>
        <v>3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42</v>
      </c>
      <c r="F216" s="71"/>
      <c r="G216" s="46">
        <f t="shared" si="28"/>
        <v>42</v>
      </c>
      <c r="H216" s="78">
        <v>0</v>
      </c>
      <c r="I216" s="76">
        <v>0</v>
      </c>
      <c r="J216" s="46">
        <f t="shared" si="29"/>
        <v>42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7" si="40">E235+F235</f>
        <v>0</v>
      </c>
      <c r="H235" s="78">
        <v>0</v>
      </c>
      <c r="I235" s="76">
        <v>0</v>
      </c>
      <c r="J235" s="46">
        <f t="shared" ref="J235:J256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7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7</v>
      </c>
      <c r="F248" s="71"/>
      <c r="G248" s="46">
        <f t="shared" si="40"/>
        <v>7</v>
      </c>
      <c r="H248" s="78">
        <v>0</v>
      </c>
      <c r="I248" s="76">
        <v>0</v>
      </c>
      <c r="J248" s="46">
        <f t="shared" si="41"/>
        <v>7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4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+'27'!J253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36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+'27'!J257</f>
        <v>0</v>
      </c>
      <c r="F257" s="71"/>
      <c r="G257" s="46">
        <f t="shared" si="40"/>
        <v>0</v>
      </c>
      <c r="H257" s="78"/>
      <c r="I257" s="76"/>
      <c r="J257" s="46"/>
      <c r="K257" s="72"/>
      <c r="L257" s="20"/>
      <c r="M257" s="65">
        <f t="shared" si="44"/>
        <v>0</v>
      </c>
      <c r="N257" s="17"/>
      <c r="O257" s="18"/>
      <c r="P257" s="23">
        <f t="shared" si="36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>
        <f t="shared" si="36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4" customHeight="1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ref="G269" si="46">E269+F269</f>
        <v>0</v>
      </c>
      <c r="H269" s="78">
        <v>0</v>
      </c>
      <c r="I269" s="76">
        <v>0</v>
      </c>
      <c r="J269" s="46">
        <f t="shared" ref="J269" si="47">+G269-H269-K269-I269</f>
        <v>0</v>
      </c>
      <c r="K269" s="72"/>
      <c r="L269" s="20"/>
      <c r="M269" s="65">
        <f t="shared" ref="M269" si="48">+L269*K269</f>
        <v>0</v>
      </c>
      <c r="N269" s="17" t="s">
        <v>16</v>
      </c>
      <c r="O269" s="18"/>
      <c r="P269" s="23">
        <f t="shared" si="36"/>
        <v>0</v>
      </c>
      <c r="Q269" s="90"/>
      <c r="R269" s="43">
        <f t="shared" ref="R269" si="49">+K269*Q269</f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R273" s="75">
        <f>SUM(R5:R272)</f>
        <v>389.20000000000005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06" t="s">
        <v>212</v>
      </c>
      <c r="L274" s="107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1215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140</v>
      </c>
      <c r="O277" s="2">
        <v>140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220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855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855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9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31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9</v>
      </c>
      <c r="F21" s="71"/>
      <c r="G21" s="46">
        <f t="shared" si="0"/>
        <v>9</v>
      </c>
      <c r="H21" s="78">
        <v>0</v>
      </c>
      <c r="I21" s="76">
        <v>0</v>
      </c>
      <c r="J21" s="46">
        <f t="shared" si="1"/>
        <v>9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28</v>
      </c>
      <c r="F22" s="71"/>
      <c r="G22" s="46">
        <f t="shared" si="0"/>
        <v>28</v>
      </c>
      <c r="H22" s="78">
        <v>0</v>
      </c>
      <c r="I22" s="76">
        <v>0</v>
      </c>
      <c r="J22" s="46">
        <f t="shared" si="1"/>
        <v>26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17</v>
      </c>
      <c r="F28" s="71"/>
      <c r="G28" s="46">
        <f t="shared" si="5"/>
        <v>17</v>
      </c>
      <c r="H28" s="78">
        <v>0</v>
      </c>
      <c r="I28" s="76">
        <v>0</v>
      </c>
      <c r="J28" s="46">
        <f t="shared" si="6"/>
        <v>17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34</v>
      </c>
      <c r="F31" s="71"/>
      <c r="G31" s="46">
        <f t="shared" si="5"/>
        <v>34</v>
      </c>
      <c r="H31" s="78">
        <v>0</v>
      </c>
      <c r="I31" s="76">
        <v>0</v>
      </c>
      <c r="J31" s="46">
        <f t="shared" si="6"/>
        <v>29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8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85</v>
      </c>
      <c r="P40" s="122">
        <f t="shared" si="3"/>
        <v>115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5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2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8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60</v>
      </c>
      <c r="P77" s="122">
        <f t="shared" si="7"/>
        <v>90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10</v>
      </c>
      <c r="F80" s="71"/>
      <c r="G80" s="46">
        <f t="shared" si="5"/>
        <v>10</v>
      </c>
      <c r="H80" s="78">
        <v>0</v>
      </c>
      <c r="I80" s="76">
        <v>0</v>
      </c>
      <c r="J80" s="46">
        <f t="shared" si="6"/>
        <v>8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45</v>
      </c>
      <c r="P80" s="122">
        <f t="shared" si="7"/>
        <v>65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30</v>
      </c>
      <c r="P81" s="122">
        <f t="shared" si="7"/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2</v>
      </c>
      <c r="F110" s="71"/>
      <c r="G110" s="46">
        <f t="shared" si="20"/>
        <v>2</v>
      </c>
      <c r="H110" s="78">
        <v>0</v>
      </c>
      <c r="I110" s="76">
        <v>0</v>
      </c>
      <c r="J110" s="46">
        <f t="shared" si="21"/>
        <v>2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0</v>
      </c>
      <c r="M131" s="65">
        <f t="shared" si="8"/>
        <v>0</v>
      </c>
      <c r="N131" s="17" t="s">
        <v>1433</v>
      </c>
      <c r="O131" s="18"/>
      <c r="P131" s="23">
        <f t="shared" si="7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11</v>
      </c>
      <c r="F133" s="71"/>
      <c r="G133" s="46">
        <f t="shared" si="20"/>
        <v>11</v>
      </c>
      <c r="H133" s="78">
        <v>0</v>
      </c>
      <c r="I133" s="76">
        <v>0</v>
      </c>
      <c r="J133" s="46">
        <f t="shared" si="21"/>
        <v>10</v>
      </c>
      <c r="K133" s="72">
        <v>1</v>
      </c>
      <c r="L133" s="20">
        <v>50</v>
      </c>
      <c r="M133" s="65">
        <f t="shared" si="8"/>
        <v>50</v>
      </c>
      <c r="N133" s="17"/>
      <c r="O133" s="18"/>
      <c r="P133" s="122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ref="P135:P197" si="28">SUM(M135-O135)</f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</v>
      </c>
      <c r="F175" s="71"/>
      <c r="G175" s="46">
        <f t="shared" si="29"/>
        <v>1</v>
      </c>
      <c r="H175" s="78">
        <v>0</v>
      </c>
      <c r="I175" s="76">
        <v>0</v>
      </c>
      <c r="J175" s="46">
        <f t="shared" si="30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72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72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7</v>
      </c>
      <c r="F178" s="71"/>
      <c r="G178" s="46">
        <f t="shared" si="29"/>
        <v>7</v>
      </c>
      <c r="H178" s="78">
        <v>0</v>
      </c>
      <c r="I178" s="76">
        <v>0</v>
      </c>
      <c r="J178" s="46">
        <f t="shared" si="30"/>
        <v>7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7</v>
      </c>
      <c r="F185" s="71"/>
      <c r="G185" s="46">
        <f t="shared" si="29"/>
        <v>7</v>
      </c>
      <c r="H185" s="78">
        <v>0</v>
      </c>
      <c r="I185" s="76">
        <v>0</v>
      </c>
      <c r="J185" s="46">
        <f t="shared" si="30"/>
        <v>7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10</v>
      </c>
      <c r="F193" s="71"/>
      <c r="G193" s="46">
        <f t="shared" si="29"/>
        <v>10</v>
      </c>
      <c r="H193" s="78">
        <v>0</v>
      </c>
      <c r="I193" s="76">
        <v>0</v>
      </c>
      <c r="J193" s="46">
        <f t="shared" si="30"/>
        <v>10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5</v>
      </c>
      <c r="F194" s="71"/>
      <c r="G194" s="46">
        <f t="shared" si="29"/>
        <v>5</v>
      </c>
      <c r="H194" s="78">
        <v>0</v>
      </c>
      <c r="I194" s="76">
        <v>0</v>
      </c>
      <c r="J194" s="46">
        <f t="shared" si="30"/>
        <v>5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8</v>
      </c>
      <c r="F195" s="71"/>
      <c r="G195" s="46">
        <f t="shared" si="29"/>
        <v>8</v>
      </c>
      <c r="H195" s="78">
        <v>0</v>
      </c>
      <c r="I195" s="76">
        <v>0</v>
      </c>
      <c r="J195" s="46">
        <f t="shared" si="30"/>
        <v>8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5</v>
      </c>
      <c r="F198" s="71"/>
      <c r="G198" s="46">
        <f t="shared" si="29"/>
        <v>5</v>
      </c>
      <c r="H198" s="78">
        <v>0</v>
      </c>
      <c r="I198" s="76">
        <v>0</v>
      </c>
      <c r="J198" s="46">
        <f t="shared" si="30"/>
        <v>1</v>
      </c>
      <c r="K198" s="72">
        <v>4</v>
      </c>
      <c r="L198" s="20">
        <v>150</v>
      </c>
      <c r="M198" s="65">
        <f t="shared" si="33"/>
        <v>600</v>
      </c>
      <c r="N198" s="17" t="s">
        <v>16</v>
      </c>
      <c r="O198" s="18">
        <v>300</v>
      </c>
      <c r="P198" s="122">
        <f t="shared" ref="P198:P272" si="37">SUM(M198-O198)</f>
        <v>300</v>
      </c>
      <c r="Q198" s="90">
        <v>64.38</v>
      </c>
      <c r="R198" s="43">
        <f t="shared" si="34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12</v>
      </c>
      <c r="F205" s="71"/>
      <c r="G205" s="46">
        <f t="shared" si="29"/>
        <v>12</v>
      </c>
      <c r="H205" s="78">
        <v>0</v>
      </c>
      <c r="I205" s="76">
        <v>0</v>
      </c>
      <c r="J205" s="46">
        <f t="shared" si="30"/>
        <v>12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3</v>
      </c>
      <c r="F209" s="71"/>
      <c r="G209" s="46">
        <f t="shared" si="29"/>
        <v>3</v>
      </c>
      <c r="H209" s="78">
        <v>0</v>
      </c>
      <c r="I209" s="76">
        <v>0</v>
      </c>
      <c r="J209" s="46">
        <f t="shared" si="30"/>
        <v>3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42</v>
      </c>
      <c r="F216" s="71"/>
      <c r="G216" s="46">
        <f t="shared" si="29"/>
        <v>42</v>
      </c>
      <c r="H216" s="78">
        <v>0</v>
      </c>
      <c r="I216" s="76">
        <v>0</v>
      </c>
      <c r="J216" s="46">
        <f t="shared" si="30"/>
        <v>42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65</v>
      </c>
      <c r="F223" s="71"/>
      <c r="G223" s="46">
        <f t="shared" si="29"/>
        <v>65</v>
      </c>
      <c r="H223" s="78">
        <v>0</v>
      </c>
      <c r="I223" s="76">
        <v>0</v>
      </c>
      <c r="J223" s="46">
        <f t="shared" si="30"/>
        <v>65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280</v>
      </c>
      <c r="F224" s="71"/>
      <c r="G224" s="46">
        <f t="shared" si="29"/>
        <v>280</v>
      </c>
      <c r="H224" s="78">
        <v>0</v>
      </c>
      <c r="I224" s="76">
        <v>0</v>
      </c>
      <c r="J224" s="46">
        <f t="shared" si="30"/>
        <v>280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72" si="39">E231+F231</f>
        <v>0</v>
      </c>
      <c r="H231" s="78">
        <v>0</v>
      </c>
      <c r="I231" s="76">
        <v>0</v>
      </c>
      <c r="J231" s="46">
        <f t="shared" ref="J231:J272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6" si="41">E235+F235</f>
        <v>0</v>
      </c>
      <c r="H235" s="78">
        <v>0</v>
      </c>
      <c r="I235" s="76">
        <v>0</v>
      </c>
      <c r="J235" s="46">
        <f t="shared" ref="J235:J255" si="42">+G235-H235-K235-I235</f>
        <v>0</v>
      </c>
      <c r="K235" s="72"/>
      <c r="L235" s="20">
        <v>100</v>
      </c>
      <c r="M235" s="65">
        <f t="shared" ref="M235:M242" si="43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56" si="45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7</v>
      </c>
      <c r="F248" s="71"/>
      <c r="G248" s="46">
        <f t="shared" si="41"/>
        <v>7</v>
      </c>
      <c r="H248" s="78">
        <v>0</v>
      </c>
      <c r="I248" s="76">
        <v>0</v>
      </c>
      <c r="J248" s="46">
        <f t="shared" si="42"/>
        <v>7</v>
      </c>
      <c r="K248" s="72"/>
      <c r="L248" s="20">
        <v>50</v>
      </c>
      <c r="M248" s="65">
        <f t="shared" si="45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4</v>
      </c>
      <c r="F249" s="71"/>
      <c r="G249" s="46">
        <f t="shared" si="41"/>
        <v>4</v>
      </c>
      <c r="H249" s="78">
        <v>0</v>
      </c>
      <c r="I249" s="76">
        <v>0</v>
      </c>
      <c r="J249" s="46">
        <f t="shared" si="42"/>
        <v>4</v>
      </c>
      <c r="K249" s="72"/>
      <c r="L249" s="20">
        <v>50</v>
      </c>
      <c r="M249" s="65">
        <f t="shared" si="4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4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4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35</v>
      </c>
      <c r="M251" s="65">
        <f t="shared" si="45"/>
        <v>0</v>
      </c>
      <c r="N251" s="17" t="s">
        <v>16</v>
      </c>
      <c r="O251" s="18"/>
      <c r="P251" s="23">
        <f t="shared" si="37"/>
        <v>0</v>
      </c>
      <c r="Q251" s="90"/>
      <c r="R251" s="43"/>
    </row>
    <row r="252" spans="1:18" ht="25.5" x14ac:dyDescent="0.55000000000000004">
      <c r="A252" s="10"/>
      <c r="B252" s="10"/>
      <c r="C252" s="19"/>
      <c r="D252" s="10"/>
      <c r="E252" s="64">
        <f>+'28'!J252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45"/>
        <v>0</v>
      </c>
      <c r="N252" s="17" t="s">
        <v>16</v>
      </c>
      <c r="O252" s="18"/>
      <c r="P252" s="23">
        <f t="shared" si="37"/>
        <v>0</v>
      </c>
      <c r="Q252" s="90"/>
      <c r="R252" s="43"/>
    </row>
    <row r="253" spans="1:18" ht="25.5" x14ac:dyDescent="0.55000000000000004">
      <c r="A253" s="10"/>
      <c r="B253" s="10"/>
      <c r="C253" s="19"/>
      <c r="D253" s="10"/>
      <c r="E253" s="64">
        <f>+'28'!J253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si="45"/>
        <v>0</v>
      </c>
      <c r="N253" s="17" t="s">
        <v>16</v>
      </c>
      <c r="O253" s="18"/>
      <c r="P253" s="23">
        <f t="shared" si="37"/>
        <v>0</v>
      </c>
      <c r="Q253" s="90"/>
      <c r="R253" s="43"/>
    </row>
    <row r="254" spans="1:18" ht="25.5" x14ac:dyDescent="0.55000000000000004">
      <c r="A254" s="10"/>
      <c r="B254" s="10"/>
      <c r="C254" s="19"/>
      <c r="D254" s="10"/>
      <c r="E254" s="64">
        <f>+'28'!J254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45"/>
        <v>0</v>
      </c>
      <c r="N254" s="17" t="s">
        <v>16</v>
      </c>
      <c r="O254" s="18"/>
      <c r="P254" s="23">
        <f t="shared" si="37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+'28'!J255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45"/>
        <v>0</v>
      </c>
      <c r="N255" s="17" t="s">
        <v>16</v>
      </c>
      <c r="O255" s="18"/>
      <c r="P255" s="23">
        <f t="shared" si="37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+'28'!J256</f>
        <v>0</v>
      </c>
      <c r="F256" s="71"/>
      <c r="G256" s="46">
        <f t="shared" si="41"/>
        <v>0</v>
      </c>
      <c r="H256" s="78"/>
      <c r="I256" s="76">
        <v>0</v>
      </c>
      <c r="J256" s="46"/>
      <c r="K256" s="72"/>
      <c r="L256" s="20"/>
      <c r="M256" s="65">
        <f t="shared" si="45"/>
        <v>0</v>
      </c>
      <c r="N256" s="17" t="s">
        <v>16</v>
      </c>
      <c r="O256" s="18"/>
      <c r="P256" s="23">
        <f t="shared" si="37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23">
        <f t="shared" si="37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3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4"/>
        <v>0</v>
      </c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3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4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ref="G267" si="47">E267+F267</f>
        <v>0</v>
      </c>
      <c r="H267" s="78">
        <v>0</v>
      </c>
      <c r="I267" s="76">
        <v>0</v>
      </c>
      <c r="J267" s="46">
        <f t="shared" ref="J267" si="48">+G267-H267-K267-I267</f>
        <v>0</v>
      </c>
      <c r="K267" s="72"/>
      <c r="L267" s="20"/>
      <c r="M267" s="65">
        <f t="shared" ref="M267" si="49">+L267*K267</f>
        <v>0</v>
      </c>
      <c r="N267" s="17" t="s">
        <v>16</v>
      </c>
      <c r="O267" s="18"/>
      <c r="P267" s="23">
        <f t="shared" si="37"/>
        <v>0</v>
      </c>
      <c r="Q267" s="90"/>
      <c r="R267" s="43">
        <f t="shared" ref="R267" si="50">+K267*Q267</f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33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4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9"/>
        <v>0</v>
      </c>
      <c r="H269" s="78">
        <v>0</v>
      </c>
      <c r="I269" s="76">
        <v>0</v>
      </c>
      <c r="J269" s="46">
        <f t="shared" si="40"/>
        <v>0</v>
      </c>
      <c r="K269" s="72"/>
      <c r="L269" s="20"/>
      <c r="M269" s="65">
        <f t="shared" si="33"/>
        <v>0</v>
      </c>
      <c r="N269" s="17" t="s">
        <v>16</v>
      </c>
      <c r="O269" s="18"/>
      <c r="P269" s="23">
        <f t="shared" si="37"/>
        <v>0</v>
      </c>
      <c r="Q269" s="90"/>
      <c r="R269" s="43">
        <f t="shared" si="34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9"/>
        <v>0</v>
      </c>
      <c r="H270" s="78">
        <v>0</v>
      </c>
      <c r="I270" s="76">
        <v>0</v>
      </c>
      <c r="J270" s="46">
        <f t="shared" si="40"/>
        <v>0</v>
      </c>
      <c r="K270" s="72"/>
      <c r="L270" s="20"/>
      <c r="M270" s="65">
        <f t="shared" si="33"/>
        <v>0</v>
      </c>
      <c r="N270" s="17" t="s">
        <v>16</v>
      </c>
      <c r="O270" s="18"/>
      <c r="P270" s="23">
        <f t="shared" si="37"/>
        <v>0</v>
      </c>
      <c r="Q270" s="90"/>
      <c r="R270" s="43">
        <f t="shared" si="34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ref="G271" si="51">E271+F271</f>
        <v>0</v>
      </c>
      <c r="H271" s="78">
        <v>0</v>
      </c>
      <c r="I271" s="76">
        <v>0</v>
      </c>
      <c r="J271" s="46">
        <f t="shared" ref="J271" si="52">+G271-H271-K271-I271</f>
        <v>0</v>
      </c>
      <c r="K271" s="72"/>
      <c r="L271" s="20"/>
      <c r="M271" s="65">
        <f t="shared" ref="M271" si="53">+L271*K271</f>
        <v>0</v>
      </c>
      <c r="N271" s="17" t="s">
        <v>16</v>
      </c>
      <c r="O271" s="18"/>
      <c r="P271" s="23">
        <f t="shared" si="37"/>
        <v>0</v>
      </c>
      <c r="Q271" s="90"/>
      <c r="R271" s="43">
        <f t="shared" ref="R271" si="54">+K271*Q271</f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9"/>
        <v>0</v>
      </c>
      <c r="H272" s="78">
        <v>0</v>
      </c>
      <c r="I272" s="76">
        <v>0</v>
      </c>
      <c r="J272" s="46">
        <f t="shared" si="40"/>
        <v>0</v>
      </c>
      <c r="K272" s="72"/>
      <c r="L272" s="20"/>
      <c r="M272" s="65">
        <f t="shared" si="33"/>
        <v>0</v>
      </c>
      <c r="N272" s="17" t="s">
        <v>16</v>
      </c>
      <c r="O272" s="18"/>
      <c r="P272" s="23">
        <f t="shared" si="37"/>
        <v>0</v>
      </c>
      <c r="Q272" s="90"/>
      <c r="R272" s="43">
        <f t="shared" si="34"/>
        <v>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R273" s="75">
        <f>SUM(R5:R272)</f>
        <v>1030.4000000000001</v>
      </c>
      <c r="S273" s="75"/>
    </row>
    <row r="274" spans="1:19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06" t="s">
        <v>212</v>
      </c>
      <c r="L274" s="107"/>
      <c r="M274" s="30">
        <f>+O273</f>
        <v>0</v>
      </c>
      <c r="N274" s="27"/>
      <c r="O274" s="29"/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2665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985</v>
      </c>
      <c r="O277" s="2">
        <v>500</v>
      </c>
      <c r="P277" s="2">
        <v>215</v>
      </c>
      <c r="Q277" s="2">
        <v>50</v>
      </c>
      <c r="R277" s="2">
        <v>80</v>
      </c>
      <c r="S277" s="2">
        <v>140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645</v>
      </c>
    </row>
    <row r="281" spans="1:19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1035</v>
      </c>
    </row>
    <row r="282" spans="1:19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1035</v>
      </c>
    </row>
    <row r="283" spans="1:19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19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19" x14ac:dyDescent="0.5">
      <c r="J285" s="2"/>
      <c r="L285" s="2"/>
    </row>
    <row r="286" spans="1:19" ht="25.5" x14ac:dyDescent="0.55000000000000004">
      <c r="J286" s="2"/>
      <c r="L286" s="73" t="s">
        <v>272</v>
      </c>
      <c r="M286" s="2" t="s">
        <v>307</v>
      </c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T359"/>
  <sheetViews>
    <sheetView zoomScale="80" zoomScaleNormal="8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P143" sqref="P1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4</v>
      </c>
      <c r="F5" s="71">
        <v>5</v>
      </c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31</v>
      </c>
      <c r="F6" s="71">
        <v>10</v>
      </c>
      <c r="G6" s="46">
        <f t="shared" si="0"/>
        <v>41</v>
      </c>
      <c r="H6" s="78">
        <v>0</v>
      </c>
      <c r="I6" s="76">
        <v>0</v>
      </c>
      <c r="J6" s="46">
        <f t="shared" si="1"/>
        <v>41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8</v>
      </c>
      <c r="F11" s="71">
        <v>5</v>
      </c>
      <c r="G11" s="46">
        <f t="shared" si="0"/>
        <v>13</v>
      </c>
      <c r="H11" s="78">
        <v>0</v>
      </c>
      <c r="I11" s="76">
        <v>0</v>
      </c>
      <c r="J11" s="46">
        <f t="shared" si="1"/>
        <v>12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14</v>
      </c>
      <c r="F18" s="71">
        <v>5</v>
      </c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9</v>
      </c>
      <c r="F21" s="71">
        <v>2</v>
      </c>
      <c r="G21" s="46">
        <f t="shared" si="0"/>
        <v>11</v>
      </c>
      <c r="H21" s="78">
        <v>0</v>
      </c>
      <c r="I21" s="76">
        <v>0</v>
      </c>
      <c r="J21" s="46">
        <f t="shared" si="1"/>
        <v>11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26</v>
      </c>
      <c r="F22" s="71">
        <v>5</v>
      </c>
      <c r="G22" s="46">
        <f t="shared" si="0"/>
        <v>31</v>
      </c>
      <c r="H22" s="78">
        <v>0</v>
      </c>
      <c r="I22" s="76">
        <v>0</v>
      </c>
      <c r="J22" s="46">
        <f t="shared" si="1"/>
        <v>30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19</v>
      </c>
      <c r="F24" s="71">
        <v>5</v>
      </c>
      <c r="G24" s="46">
        <f t="shared" si="0"/>
        <v>24</v>
      </c>
      <c r="H24" s="78">
        <v>0</v>
      </c>
      <c r="I24" s="76">
        <v>0</v>
      </c>
      <c r="J24" s="46">
        <f t="shared" si="1"/>
        <v>22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20</v>
      </c>
      <c r="P24" s="122">
        <f t="shared" si="3"/>
        <v>180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17</v>
      </c>
      <c r="F28" s="71">
        <v>5</v>
      </c>
      <c r="G28" s="46">
        <f t="shared" si="5"/>
        <v>22</v>
      </c>
      <c r="H28" s="78">
        <v>0</v>
      </c>
      <c r="I28" s="76">
        <v>0</v>
      </c>
      <c r="J28" s="46">
        <f t="shared" si="6"/>
        <v>21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29</v>
      </c>
      <c r="F31" s="71">
        <v>5</v>
      </c>
      <c r="G31" s="46">
        <f t="shared" si="5"/>
        <v>34</v>
      </c>
      <c r="H31" s="78">
        <v>0</v>
      </c>
      <c r="I31" s="76">
        <v>0</v>
      </c>
      <c r="J31" s="46">
        <f t="shared" si="6"/>
        <v>33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3</v>
      </c>
      <c r="F32" s="71">
        <v>3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8</v>
      </c>
      <c r="F39" s="71">
        <v>5</v>
      </c>
      <c r="G39" s="46">
        <f t="shared" si="5"/>
        <v>13</v>
      </c>
      <c r="H39" s="78">
        <v>0</v>
      </c>
      <c r="I39" s="76">
        <v>0</v>
      </c>
      <c r="J39" s="46">
        <f t="shared" si="6"/>
        <v>11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8</v>
      </c>
      <c r="F40" s="71">
        <v>5</v>
      </c>
      <c r="G40" s="46">
        <f t="shared" si="5"/>
        <v>13</v>
      </c>
      <c r="H40" s="78">
        <v>0</v>
      </c>
      <c r="I40" s="76">
        <v>0</v>
      </c>
      <c r="J40" s="46">
        <f t="shared" si="6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5</v>
      </c>
      <c r="F41" s="71">
        <v>5</v>
      </c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8</v>
      </c>
      <c r="F80" s="71">
        <v>3</v>
      </c>
      <c r="G80" s="46">
        <f t="shared" si="5"/>
        <v>11</v>
      </c>
      <c r="H80" s="78">
        <v>0</v>
      </c>
      <c r="I80" s="76">
        <v>0</v>
      </c>
      <c r="J80" s="46">
        <f t="shared" si="6"/>
        <v>11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3</v>
      </c>
      <c r="F81" s="71">
        <v>3</v>
      </c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2</v>
      </c>
      <c r="F110" s="71">
        <v>20</v>
      </c>
      <c r="G110" s="46">
        <f t="shared" si="20"/>
        <v>22</v>
      </c>
      <c r="H110" s="78">
        <v>0</v>
      </c>
      <c r="I110" s="76">
        <v>0</v>
      </c>
      <c r="J110" s="46">
        <f t="shared" si="21"/>
        <v>20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22">
        <f t="shared" si="7"/>
        <v>240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>
        <v>5</v>
      </c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2</v>
      </c>
      <c r="F131" s="71">
        <v>5</v>
      </c>
      <c r="G131" s="46">
        <f t="shared" si="20"/>
        <v>7</v>
      </c>
      <c r="H131" s="78">
        <v>0</v>
      </c>
      <c r="I131" s="76">
        <v>0</v>
      </c>
      <c r="J131" s="46">
        <f t="shared" si="21"/>
        <v>3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/>
      <c r="P131" s="122">
        <f t="shared" si="7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10</v>
      </c>
      <c r="F133" s="71">
        <v>5</v>
      </c>
      <c r="G133" s="46">
        <f t="shared" si="20"/>
        <v>15</v>
      </c>
      <c r="H133" s="78">
        <v>0</v>
      </c>
      <c r="I133" s="76">
        <v>0</v>
      </c>
      <c r="J133" s="46">
        <f t="shared" si="21"/>
        <v>12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</v>
      </c>
      <c r="F175" s="71">
        <v>5</v>
      </c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1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1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</v>
      </c>
      <c r="F198" s="71"/>
      <c r="G198" s="46">
        <f t="shared" si="28"/>
        <v>1</v>
      </c>
      <c r="H198" s="78">
        <v>0</v>
      </c>
      <c r="I198" s="76">
        <v>0</v>
      </c>
      <c r="J198" s="46">
        <f t="shared" si="29"/>
        <v>0</v>
      </c>
      <c r="K198" s="72">
        <v>1</v>
      </c>
      <c r="L198" s="20">
        <v>150</v>
      </c>
      <c r="M198" s="65">
        <f t="shared" si="32"/>
        <v>150</v>
      </c>
      <c r="N198" s="17" t="s">
        <v>16</v>
      </c>
      <c r="O198" s="18">
        <v>75</v>
      </c>
      <c r="P198" s="122">
        <f t="shared" ref="P198:P272" si="36">SUM(M198-O198)</f>
        <v>75</v>
      </c>
      <c r="Q198" s="90">
        <v>64.38</v>
      </c>
      <c r="R198" s="43">
        <f t="shared" si="33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12</v>
      </c>
      <c r="F205" s="71"/>
      <c r="G205" s="46">
        <f t="shared" si="28"/>
        <v>12</v>
      </c>
      <c r="H205" s="78">
        <v>0</v>
      </c>
      <c r="I205" s="76">
        <v>0</v>
      </c>
      <c r="J205" s="46">
        <f t="shared" si="29"/>
        <v>11</v>
      </c>
      <c r="K205" s="72">
        <v>1</v>
      </c>
      <c r="L205" s="20">
        <v>55</v>
      </c>
      <c r="M205" s="65">
        <f t="shared" si="32"/>
        <v>55</v>
      </c>
      <c r="N205" s="17" t="s">
        <v>16</v>
      </c>
      <c r="O205" s="18"/>
      <c r="P205" s="122">
        <f t="shared" si="36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3</v>
      </c>
      <c r="F209" s="71">
        <v>10</v>
      </c>
      <c r="G209" s="46">
        <f t="shared" si="28"/>
        <v>13</v>
      </c>
      <c r="H209" s="78">
        <v>0</v>
      </c>
      <c r="I209" s="76">
        <v>0</v>
      </c>
      <c r="J209" s="46">
        <f t="shared" si="29"/>
        <v>10</v>
      </c>
      <c r="K209" s="72">
        <v>3</v>
      </c>
      <c r="L209" s="20">
        <v>120</v>
      </c>
      <c r="M209" s="65">
        <f t="shared" si="32"/>
        <v>360</v>
      </c>
      <c r="N209" s="17" t="s">
        <v>16</v>
      </c>
      <c r="O209" s="18"/>
      <c r="P209" s="122">
        <f t="shared" si="36"/>
        <v>360</v>
      </c>
      <c r="Q209" s="90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42</v>
      </c>
      <c r="F216" s="71"/>
      <c r="G216" s="46">
        <f t="shared" si="28"/>
        <v>42</v>
      </c>
      <c r="H216" s="78">
        <v>0</v>
      </c>
      <c r="I216" s="76">
        <v>0</v>
      </c>
      <c r="J216" s="46">
        <f t="shared" si="29"/>
        <v>42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71" si="38">E231+F231</f>
        <v>0</v>
      </c>
      <c r="H231" s="78">
        <v>0</v>
      </c>
      <c r="I231" s="76">
        <v>0</v>
      </c>
      <c r="J231" s="46">
        <f t="shared" ref="J231:J271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6" si="40">E235+F235</f>
        <v>0</v>
      </c>
      <c r="H235" s="78">
        <v>0</v>
      </c>
      <c r="I235" s="76">
        <v>0</v>
      </c>
      <c r="J235" s="46">
        <f t="shared" ref="J235:J258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8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7</v>
      </c>
      <c r="F248" s="71">
        <v>5</v>
      </c>
      <c r="G248" s="46">
        <f t="shared" si="40"/>
        <v>12</v>
      </c>
      <c r="H248" s="78">
        <v>0</v>
      </c>
      <c r="I248" s="76">
        <v>0</v>
      </c>
      <c r="J248" s="46">
        <f t="shared" si="41"/>
        <v>12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4</v>
      </c>
      <c r="F249" s="71">
        <v>5</v>
      </c>
      <c r="G249" s="46">
        <f t="shared" si="40"/>
        <v>9</v>
      </c>
      <c r="H249" s="78">
        <v>0</v>
      </c>
      <c r="I249" s="76">
        <v>0</v>
      </c>
      <c r="J249" s="46">
        <f t="shared" si="41"/>
        <v>7</v>
      </c>
      <c r="K249" s="72">
        <v>2</v>
      </c>
      <c r="L249" s="20">
        <v>50</v>
      </c>
      <c r="M249" s="65">
        <f t="shared" si="44"/>
        <v>100</v>
      </c>
      <c r="N249" s="17" t="s">
        <v>16</v>
      </c>
      <c r="O249" s="18"/>
      <c r="P249" s="122">
        <f t="shared" si="36"/>
        <v>100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+'29'!J251</f>
        <v>0</v>
      </c>
      <c r="F251" s="71">
        <v>6</v>
      </c>
      <c r="G251" s="46">
        <f t="shared" si="40"/>
        <v>6</v>
      </c>
      <c r="H251" s="78">
        <v>0</v>
      </c>
      <c r="I251" s="76">
        <v>0</v>
      </c>
      <c r="J251" s="46">
        <f t="shared" si="41"/>
        <v>6</v>
      </c>
      <c r="K251" s="72"/>
      <c r="L251" s="20">
        <v>35</v>
      </c>
      <c r="M251" s="65">
        <f t="shared" si="44"/>
        <v>0</v>
      </c>
      <c r="N251" s="17"/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>
        <v>20049130</v>
      </c>
      <c r="C252" s="19" t="s">
        <v>715</v>
      </c>
      <c r="D252" s="10" t="s">
        <v>434</v>
      </c>
      <c r="E252" s="64">
        <f>+'29'!J252</f>
        <v>0</v>
      </c>
      <c r="F252" s="71">
        <v>3</v>
      </c>
      <c r="G252" s="46">
        <f t="shared" si="40"/>
        <v>3</v>
      </c>
      <c r="H252" s="78">
        <v>0</v>
      </c>
      <c r="I252" s="76">
        <v>0</v>
      </c>
      <c r="J252" s="46">
        <f t="shared" si="41"/>
        <v>1</v>
      </c>
      <c r="K252" s="72">
        <v>2</v>
      </c>
      <c r="L252" s="20">
        <v>35</v>
      </c>
      <c r="M252" s="65">
        <f t="shared" si="44"/>
        <v>70</v>
      </c>
      <c r="N252" s="17"/>
      <c r="O252" s="18"/>
      <c r="P252" s="122">
        <f t="shared" si="36"/>
        <v>70</v>
      </c>
      <c r="Q252" s="90"/>
      <c r="R252" s="43"/>
    </row>
    <row r="253" spans="1:18" ht="25.5" x14ac:dyDescent="0.55000000000000004">
      <c r="A253" s="10"/>
      <c r="B253" s="10">
        <v>20051101</v>
      </c>
      <c r="C253" s="19" t="s">
        <v>1440</v>
      </c>
      <c r="D253" s="10" t="s">
        <v>434</v>
      </c>
      <c r="E253" s="64">
        <f>+'29'!J253</f>
        <v>0</v>
      </c>
      <c r="F253" s="71">
        <v>3</v>
      </c>
      <c r="G253" s="46">
        <f t="shared" si="40"/>
        <v>3</v>
      </c>
      <c r="H253" s="78">
        <v>0</v>
      </c>
      <c r="I253" s="76">
        <v>0</v>
      </c>
      <c r="J253" s="46">
        <f t="shared" si="41"/>
        <v>3</v>
      </c>
      <c r="K253" s="72"/>
      <c r="L253" s="20">
        <v>35</v>
      </c>
      <c r="M253" s="65">
        <f t="shared" si="44"/>
        <v>0</v>
      </c>
      <c r="N253" s="17"/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>
        <v>20059796</v>
      </c>
      <c r="C254" s="19" t="s">
        <v>1441</v>
      </c>
      <c r="D254" s="10" t="s">
        <v>434</v>
      </c>
      <c r="E254" s="64">
        <f>+'29'!J254</f>
        <v>0</v>
      </c>
      <c r="F254" s="71">
        <v>3</v>
      </c>
      <c r="G254" s="46">
        <f t="shared" si="40"/>
        <v>3</v>
      </c>
      <c r="H254" s="78">
        <v>0</v>
      </c>
      <c r="I254" s="76">
        <v>0</v>
      </c>
      <c r="J254" s="46">
        <f t="shared" si="41"/>
        <v>1</v>
      </c>
      <c r="K254" s="72">
        <v>2</v>
      </c>
      <c r="L254" s="20">
        <v>22</v>
      </c>
      <c r="M254" s="65">
        <f t="shared" si="44"/>
        <v>44</v>
      </c>
      <c r="N254" s="17"/>
      <c r="O254" s="18"/>
      <c r="P254" s="122">
        <f t="shared" si="36"/>
        <v>44</v>
      </c>
      <c r="Q254" s="90"/>
      <c r="R254" s="43"/>
    </row>
    <row r="255" spans="1:18" ht="25.5" x14ac:dyDescent="0.55000000000000004">
      <c r="A255" s="10"/>
      <c r="B255" s="10">
        <v>20060974</v>
      </c>
      <c r="C255" s="19" t="s">
        <v>1442</v>
      </c>
      <c r="D255" s="10" t="s">
        <v>434</v>
      </c>
      <c r="E255" s="64">
        <f>+'29'!J255</f>
        <v>0</v>
      </c>
      <c r="F255" s="71">
        <v>3</v>
      </c>
      <c r="G255" s="46">
        <f t="shared" si="40"/>
        <v>3</v>
      </c>
      <c r="H255" s="78">
        <v>0</v>
      </c>
      <c r="I255" s="76">
        <v>0</v>
      </c>
      <c r="J255" s="46">
        <f t="shared" si="41"/>
        <v>2</v>
      </c>
      <c r="K255" s="72">
        <v>1</v>
      </c>
      <c r="L255" s="20">
        <v>35</v>
      </c>
      <c r="M255" s="65">
        <f t="shared" si="44"/>
        <v>35</v>
      </c>
      <c r="N255" s="17"/>
      <c r="O255" s="18"/>
      <c r="P255" s="122">
        <f t="shared" si="36"/>
        <v>35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44"/>
        <v>0</v>
      </c>
      <c r="N256" s="17"/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+'29'!J257</f>
        <v>0</v>
      </c>
      <c r="F257" s="71"/>
      <c r="G257" s="46"/>
      <c r="H257" s="78"/>
      <c r="I257" s="76">
        <v>0</v>
      </c>
      <c r="J257" s="46">
        <f t="shared" si="41"/>
        <v>0</v>
      </c>
      <c r="K257" s="72"/>
      <c r="L257" s="20"/>
      <c r="M257" s="65">
        <f t="shared" si="44"/>
        <v>0</v>
      </c>
      <c r="N257" s="17"/>
      <c r="O257" s="18"/>
      <c r="P257" s="23">
        <f t="shared" si="36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+'29'!J258</f>
        <v>0</v>
      </c>
      <c r="F258" s="71"/>
      <c r="G258" s="46"/>
      <c r="H258" s="78"/>
      <c r="I258" s="76"/>
      <c r="J258" s="46">
        <f t="shared" si="41"/>
        <v>0</v>
      </c>
      <c r="K258" s="72"/>
      <c r="L258" s="20"/>
      <c r="M258" s="65">
        <f t="shared" si="44"/>
        <v>0</v>
      </c>
      <c r="N258" s="17"/>
      <c r="O258" s="18"/>
      <c r="P258" s="23">
        <f t="shared" si="36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+'29'!J259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>
        <f t="shared" si="36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>
        <f>+'29'!J265</f>
        <v>0</v>
      </c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3"/>
        <v>0</v>
      </c>
    </row>
    <row r="267" spans="1:18" ht="24" customHeight="1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3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49">+K268*Q268</f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38"/>
        <v>0</v>
      </c>
      <c r="H270" s="78">
        <v>0</v>
      </c>
      <c r="I270" s="76">
        <v>0</v>
      </c>
      <c r="J270" s="46">
        <f t="shared" si="39"/>
        <v>0</v>
      </c>
      <c r="K270" s="72"/>
      <c r="L270" s="20"/>
      <c r="M270" s="65">
        <f t="shared" si="32"/>
        <v>0</v>
      </c>
      <c r="N270" s="17" t="s">
        <v>16</v>
      </c>
      <c r="O270" s="18"/>
      <c r="P270" s="23">
        <f t="shared" si="36"/>
        <v>0</v>
      </c>
      <c r="Q270" s="90"/>
      <c r="R270" s="43">
        <f t="shared" si="33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ref="G272" si="50">E272+F272</f>
        <v>0</v>
      </c>
      <c r="H272" s="78">
        <v>0</v>
      </c>
      <c r="I272" s="76">
        <v>0</v>
      </c>
      <c r="J272" s="46">
        <f t="shared" ref="J272" si="51">+G272-H272-K272-I272</f>
        <v>0</v>
      </c>
      <c r="K272" s="72"/>
      <c r="L272" s="20"/>
      <c r="M272" s="65">
        <f t="shared" ref="M272" si="52">+L272*K272</f>
        <v>0</v>
      </c>
      <c r="N272" s="17" t="s">
        <v>16</v>
      </c>
      <c r="O272" s="18"/>
      <c r="P272" s="23">
        <f t="shared" si="36"/>
        <v>0</v>
      </c>
      <c r="Q272" s="90"/>
      <c r="R272" s="43">
        <f t="shared" ref="R272" si="53">+K272*Q272</f>
        <v>0</v>
      </c>
    </row>
    <row r="273" spans="1:20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R273" s="75">
        <f>SUM(R5:R272)</f>
        <v>868.86</v>
      </c>
      <c r="S273" s="75"/>
    </row>
    <row r="274" spans="1:20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06" t="s">
        <v>212</v>
      </c>
      <c r="L274" s="107"/>
      <c r="M274" s="30">
        <f>+O273</f>
        <v>0</v>
      </c>
      <c r="N274" s="27"/>
      <c r="O274" s="29"/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2429</v>
      </c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825</v>
      </c>
      <c r="O277" s="2">
        <v>150</v>
      </c>
      <c r="P277" s="2">
        <v>100</v>
      </c>
      <c r="Q277" s="2">
        <v>100</v>
      </c>
      <c r="R277" s="2">
        <v>220</v>
      </c>
      <c r="S277" s="2">
        <v>85</v>
      </c>
      <c r="T277" s="2">
        <v>170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>
        <v>19</v>
      </c>
      <c r="O279" s="2" t="s">
        <v>1443</v>
      </c>
    </row>
    <row r="280" spans="1:20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120</v>
      </c>
    </row>
    <row r="281" spans="1:20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1465</v>
      </c>
    </row>
    <row r="282" spans="1:20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1465</v>
      </c>
    </row>
    <row r="283" spans="1:20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20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20" x14ac:dyDescent="0.5">
      <c r="J285" s="2"/>
      <c r="L285" s="2"/>
    </row>
    <row r="286" spans="1:20" ht="25.5" x14ac:dyDescent="0.55000000000000004">
      <c r="J286" s="2"/>
      <c r="L286" s="73" t="s">
        <v>272</v>
      </c>
      <c r="M286" s="2" t="s">
        <v>307</v>
      </c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U359"/>
  <sheetViews>
    <sheetView zoomScale="80" zoomScaleNormal="80" workbookViewId="0">
      <pane xSplit="10" ySplit="4" topLeftCell="M87" activePane="bottomRight" state="frozen"/>
      <selection activeCell="A2" sqref="A2:O2"/>
      <selection pane="topRight" activeCell="A2" sqref="A2:O2"/>
      <selection pane="bottomLeft" activeCell="A2" sqref="A2:O2"/>
      <selection pane="bottomRight" activeCell="M49" sqref="M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1437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40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14</v>
      </c>
      <c r="F15" s="71"/>
      <c r="G15" s="46">
        <f t="shared" si="0"/>
        <v>14</v>
      </c>
      <c r="H15" s="78">
        <v>0</v>
      </c>
      <c r="I15" s="76">
        <v>0</v>
      </c>
      <c r="J15" s="46">
        <f t="shared" si="1"/>
        <v>14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2</v>
      </c>
      <c r="F16" s="71"/>
      <c r="G16" s="46">
        <f t="shared" si="0"/>
        <v>2</v>
      </c>
      <c r="H16" s="78">
        <v>0</v>
      </c>
      <c r="I16" s="76">
        <v>0</v>
      </c>
      <c r="J16" s="46">
        <f t="shared" si="1"/>
        <v>2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11</v>
      </c>
      <c r="F21" s="71"/>
      <c r="G21" s="46">
        <f t="shared" si="0"/>
        <v>11</v>
      </c>
      <c r="H21" s="78">
        <v>0</v>
      </c>
      <c r="I21" s="76">
        <v>0</v>
      </c>
      <c r="J21" s="46">
        <f t="shared" si="1"/>
        <v>10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19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2">
        <f t="shared" si="3"/>
        <v>100</v>
      </c>
      <c r="Q28" s="121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25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400</v>
      </c>
      <c r="P31" s="122">
        <f t="shared" si="3"/>
        <v>400</v>
      </c>
      <c r="Q31" s="121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>
        <v>1113088</v>
      </c>
      <c r="C42" s="19" t="s">
        <v>832</v>
      </c>
      <c r="D42" s="10" t="s">
        <v>434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>
        <v>1113103</v>
      </c>
      <c r="C43" s="19" t="s">
        <v>1429</v>
      </c>
      <c r="D43" s="10" t="s">
        <v>434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>
        <v>1100046</v>
      </c>
      <c r="C44" s="19" t="s">
        <v>1430</v>
      </c>
      <c r="D44" s="10" t="s">
        <v>434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5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2">
        <f t="shared" si="7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7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2">
        <f t="shared" si="7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11</v>
      </c>
      <c r="F80" s="71"/>
      <c r="G80" s="46">
        <f t="shared" si="5"/>
        <v>11</v>
      </c>
      <c r="H80" s="78">
        <v>0</v>
      </c>
      <c r="I80" s="76">
        <v>0</v>
      </c>
      <c r="J80" s="46">
        <f t="shared" si="6"/>
        <v>11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6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>+K100*Q101</f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>+K101*Q102</f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>+K102*Q103</f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>+K103*Q104</f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ref="R104:R111" si="26">+K104*Q105</f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26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26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 t="shared" si="26"/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>
        <f t="shared" si="26"/>
        <v>0</v>
      </c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20</v>
      </c>
      <c r="F110" s="71"/>
      <c r="G110" s="46">
        <f t="shared" si="20"/>
        <v>20</v>
      </c>
      <c r="H110" s="78">
        <v>0</v>
      </c>
      <c r="I110" s="76">
        <v>0</v>
      </c>
      <c r="J110" s="46">
        <f t="shared" si="21"/>
        <v>16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22">
        <f t="shared" si="7"/>
        <v>480</v>
      </c>
      <c r="Q110" s="90"/>
      <c r="R110" s="43">
        <f t="shared" si="26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26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10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7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1</v>
      </c>
      <c r="F127" s="71"/>
      <c r="G127" s="46">
        <f t="shared" si="20"/>
        <v>1</v>
      </c>
      <c r="H127" s="78">
        <v>0</v>
      </c>
      <c r="I127" s="76">
        <v>0</v>
      </c>
      <c r="J127" s="46">
        <f t="shared" si="21"/>
        <v>1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9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2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6</v>
      </c>
      <c r="F175" s="71"/>
      <c r="G175" s="46">
        <f t="shared" si="28"/>
        <v>6</v>
      </c>
      <c r="H175" s="78">
        <v>0</v>
      </c>
      <c r="I175" s="76">
        <v>0</v>
      </c>
      <c r="J175" s="46">
        <f t="shared" si="29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72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72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7</v>
      </c>
      <c r="F178" s="71"/>
      <c r="G178" s="46">
        <f t="shared" si="28"/>
        <v>7</v>
      </c>
      <c r="H178" s="78">
        <v>0</v>
      </c>
      <c r="I178" s="76">
        <v>0</v>
      </c>
      <c r="J178" s="46">
        <f t="shared" si="29"/>
        <v>7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10</v>
      </c>
      <c r="F193" s="71"/>
      <c r="G193" s="46">
        <f t="shared" si="28"/>
        <v>10</v>
      </c>
      <c r="H193" s="78">
        <v>0</v>
      </c>
      <c r="I193" s="76">
        <v>0</v>
      </c>
      <c r="J193" s="46">
        <f t="shared" si="29"/>
        <v>10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5</v>
      </c>
      <c r="F194" s="71"/>
      <c r="G194" s="46">
        <f t="shared" si="28"/>
        <v>5</v>
      </c>
      <c r="H194" s="78">
        <v>0</v>
      </c>
      <c r="I194" s="76">
        <v>0</v>
      </c>
      <c r="J194" s="46">
        <f t="shared" si="29"/>
        <v>5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72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11</v>
      </c>
      <c r="F205" s="71"/>
      <c r="G205" s="46">
        <f t="shared" si="28"/>
        <v>11</v>
      </c>
      <c r="H205" s="78">
        <v>0</v>
      </c>
      <c r="I205" s="76">
        <v>0</v>
      </c>
      <c r="J205" s="46">
        <f t="shared" si="29"/>
        <v>11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10</v>
      </c>
      <c r="F209" s="71"/>
      <c r="G209" s="46">
        <f t="shared" si="28"/>
        <v>10</v>
      </c>
      <c r="H209" s="78">
        <v>0</v>
      </c>
      <c r="I209" s="76">
        <v>0</v>
      </c>
      <c r="J209" s="46">
        <f t="shared" si="29"/>
        <v>10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42</v>
      </c>
      <c r="F216" s="71"/>
      <c r="G216" s="46">
        <f t="shared" si="28"/>
        <v>42</v>
      </c>
      <c r="H216" s="78">
        <v>0</v>
      </c>
      <c r="I216" s="76">
        <v>0</v>
      </c>
      <c r="J216" s="46">
        <f t="shared" si="29"/>
        <v>42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65</v>
      </c>
      <c r="F223" s="71"/>
      <c r="G223" s="46">
        <f t="shared" si="28"/>
        <v>65</v>
      </c>
      <c r="H223" s="78">
        <v>0</v>
      </c>
      <c r="I223" s="76">
        <v>0</v>
      </c>
      <c r="J223" s="46">
        <f t="shared" si="29"/>
        <v>65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280</v>
      </c>
      <c r="F224" s="71"/>
      <c r="G224" s="46">
        <f t="shared" si="28"/>
        <v>280</v>
      </c>
      <c r="H224" s="78">
        <v>0</v>
      </c>
      <c r="I224" s="76">
        <v>0</v>
      </c>
      <c r="J224" s="46">
        <f t="shared" si="29"/>
        <v>280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72" si="38">E231+F231</f>
        <v>0</v>
      </c>
      <c r="H231" s="78">
        <v>0</v>
      </c>
      <c r="I231" s="76">
        <v>0</v>
      </c>
      <c r="J231" s="46">
        <f t="shared" ref="J231:J272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1" si="40">E235+F235</f>
        <v>0</v>
      </c>
      <c r="H235" s="78">
        <v>0</v>
      </c>
      <c r="I235" s="76">
        <v>0</v>
      </c>
      <c r="J235" s="46">
        <f t="shared" ref="J235:J257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58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12</v>
      </c>
      <c r="F248" s="71"/>
      <c r="G248" s="46">
        <f t="shared" si="40"/>
        <v>12</v>
      </c>
      <c r="H248" s="78">
        <v>0</v>
      </c>
      <c r="I248" s="76">
        <v>0</v>
      </c>
      <c r="J248" s="46">
        <f t="shared" si="41"/>
        <v>12</v>
      </c>
      <c r="K248" s="72"/>
      <c r="L248" s="20">
        <v>50</v>
      </c>
      <c r="M248" s="65">
        <f t="shared" si="4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7</v>
      </c>
      <c r="F249" s="71"/>
      <c r="G249" s="46">
        <f t="shared" si="40"/>
        <v>7</v>
      </c>
      <c r="H249" s="78">
        <v>0</v>
      </c>
      <c r="I249" s="76">
        <v>0</v>
      </c>
      <c r="J249" s="46">
        <f t="shared" si="41"/>
        <v>6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2">
        <f t="shared" si="36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44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/>
      <c r="B251" s="10">
        <v>1100044</v>
      </c>
      <c r="C251" s="19" t="s">
        <v>1427</v>
      </c>
      <c r="D251" s="10" t="s">
        <v>434</v>
      </c>
      <c r="E251" s="64">
        <f>+'30'!J251</f>
        <v>6</v>
      </c>
      <c r="F251" s="71"/>
      <c r="G251" s="46">
        <f t="shared" si="40"/>
        <v>6</v>
      </c>
      <c r="H251" s="78">
        <v>0</v>
      </c>
      <c r="I251" s="76">
        <v>0</v>
      </c>
      <c r="J251" s="46">
        <f t="shared" si="41"/>
        <v>6</v>
      </c>
      <c r="K251" s="72"/>
      <c r="L251" s="20">
        <v>35</v>
      </c>
      <c r="M251" s="65">
        <f t="shared" si="44"/>
        <v>0</v>
      </c>
      <c r="N251" s="17" t="s">
        <v>16</v>
      </c>
      <c r="O251" s="18"/>
      <c r="P251" s="23">
        <f t="shared" si="36"/>
        <v>0</v>
      </c>
      <c r="Q251" s="90"/>
      <c r="R251" s="43"/>
    </row>
    <row r="252" spans="1:18" ht="25.5" x14ac:dyDescent="0.55000000000000004">
      <c r="A252" s="10"/>
      <c r="B252" s="10">
        <v>20049130</v>
      </c>
      <c r="C252" s="19" t="s">
        <v>715</v>
      </c>
      <c r="D252" s="10" t="s">
        <v>434</v>
      </c>
      <c r="E252" s="64">
        <f>+'30'!J252</f>
        <v>1</v>
      </c>
      <c r="F252" s="71"/>
      <c r="G252" s="46">
        <f t="shared" si="40"/>
        <v>1</v>
      </c>
      <c r="H252" s="78">
        <v>0</v>
      </c>
      <c r="I252" s="76">
        <v>0</v>
      </c>
      <c r="J252" s="46">
        <f t="shared" si="41"/>
        <v>1</v>
      </c>
      <c r="K252" s="72"/>
      <c r="L252" s="20">
        <v>35</v>
      </c>
      <c r="M252" s="65">
        <f t="shared" si="44"/>
        <v>0</v>
      </c>
      <c r="N252" s="17" t="s">
        <v>16</v>
      </c>
      <c r="O252" s="18"/>
      <c r="P252" s="23">
        <f t="shared" si="36"/>
        <v>0</v>
      </c>
      <c r="Q252" s="90"/>
      <c r="R252" s="43"/>
    </row>
    <row r="253" spans="1:18" ht="25.5" x14ac:dyDescent="0.55000000000000004">
      <c r="A253" s="10"/>
      <c r="B253" s="10">
        <v>20051101</v>
      </c>
      <c r="C253" s="19" t="s">
        <v>1440</v>
      </c>
      <c r="D253" s="10" t="s">
        <v>434</v>
      </c>
      <c r="E253" s="64">
        <f>+'30'!J253</f>
        <v>3</v>
      </c>
      <c r="F253" s="71"/>
      <c r="G253" s="46">
        <f t="shared" si="40"/>
        <v>3</v>
      </c>
      <c r="H253" s="78">
        <v>0</v>
      </c>
      <c r="I253" s="76">
        <v>0</v>
      </c>
      <c r="J253" s="46">
        <f t="shared" si="41"/>
        <v>3</v>
      </c>
      <c r="K253" s="72"/>
      <c r="L253" s="20">
        <v>35</v>
      </c>
      <c r="M253" s="65">
        <f t="shared" si="44"/>
        <v>0</v>
      </c>
      <c r="N253" s="17" t="s">
        <v>16</v>
      </c>
      <c r="O253" s="18"/>
      <c r="P253" s="23">
        <f t="shared" si="36"/>
        <v>0</v>
      </c>
      <c r="Q253" s="90"/>
      <c r="R253" s="43"/>
    </row>
    <row r="254" spans="1:18" ht="25.5" x14ac:dyDescent="0.55000000000000004">
      <c r="A254" s="10"/>
      <c r="B254" s="10">
        <v>20059796</v>
      </c>
      <c r="C254" s="19" t="s">
        <v>1441</v>
      </c>
      <c r="D254" s="10" t="s">
        <v>434</v>
      </c>
      <c r="E254" s="64">
        <f>+'30'!J254</f>
        <v>1</v>
      </c>
      <c r="F254" s="71"/>
      <c r="G254" s="46">
        <f t="shared" si="40"/>
        <v>1</v>
      </c>
      <c r="H254" s="78">
        <v>0</v>
      </c>
      <c r="I254" s="76">
        <v>0</v>
      </c>
      <c r="J254" s="46">
        <f t="shared" si="41"/>
        <v>1</v>
      </c>
      <c r="K254" s="72"/>
      <c r="L254" s="20">
        <v>22</v>
      </c>
      <c r="M254" s="65">
        <f t="shared" si="44"/>
        <v>0</v>
      </c>
      <c r="N254" s="17" t="s">
        <v>16</v>
      </c>
      <c r="O254" s="18"/>
      <c r="P254" s="23">
        <f t="shared" si="36"/>
        <v>0</v>
      </c>
      <c r="Q254" s="90"/>
      <c r="R254" s="43"/>
    </row>
    <row r="255" spans="1:18" ht="25.5" x14ac:dyDescent="0.55000000000000004">
      <c r="A255" s="10"/>
      <c r="B255" s="10">
        <v>20060974</v>
      </c>
      <c r="C255" s="19" t="s">
        <v>1442</v>
      </c>
      <c r="D255" s="10" t="s">
        <v>434</v>
      </c>
      <c r="E255" s="64">
        <f>+'30'!J255</f>
        <v>2</v>
      </c>
      <c r="F255" s="71"/>
      <c r="G255" s="46">
        <f t="shared" si="40"/>
        <v>2</v>
      </c>
      <c r="H255" s="78">
        <v>0</v>
      </c>
      <c r="I255" s="76">
        <v>0</v>
      </c>
      <c r="J255" s="46">
        <f t="shared" si="41"/>
        <v>1</v>
      </c>
      <c r="K255" s="72">
        <v>1</v>
      </c>
      <c r="L255" s="20">
        <v>35</v>
      </c>
      <c r="M255" s="65">
        <f t="shared" si="44"/>
        <v>35</v>
      </c>
      <c r="N255" s="17" t="s">
        <v>16</v>
      </c>
      <c r="O255" s="18"/>
      <c r="P255" s="122">
        <f t="shared" si="36"/>
        <v>35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36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+'30'!J257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36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+'30'!J258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/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36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+'30'!J259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/>
      <c r="K259" s="72"/>
      <c r="L259" s="20"/>
      <c r="M259" s="65"/>
      <c r="N259" s="17" t="s">
        <v>16</v>
      </c>
      <c r="O259" s="18"/>
      <c r="P259" s="23">
        <f t="shared" si="36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/>
      <c r="K260" s="72"/>
      <c r="L260" s="20"/>
      <c r="M260" s="65"/>
      <c r="N260" s="17" t="s">
        <v>16</v>
      </c>
      <c r="O260" s="18"/>
      <c r="P260" s="23">
        <f t="shared" si="36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 t="shared" si="40"/>
        <v>0</v>
      </c>
      <c r="H261" s="78"/>
      <c r="I261" s="76">
        <v>0</v>
      </c>
      <c r="J261" s="46"/>
      <c r="K261" s="72"/>
      <c r="L261" s="20"/>
      <c r="M261" s="65"/>
      <c r="N261" s="17" t="s">
        <v>16</v>
      </c>
      <c r="O261" s="18"/>
      <c r="P261" s="23">
        <f t="shared" si="36"/>
        <v>0</v>
      </c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 t="s">
        <v>16</v>
      </c>
      <c r="O262" s="18"/>
      <c r="P262" s="23">
        <f t="shared" si="36"/>
        <v>0</v>
      </c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 t="s">
        <v>16</v>
      </c>
      <c r="O263" s="18"/>
      <c r="P263" s="23">
        <f t="shared" si="36"/>
        <v>0</v>
      </c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>
        <f t="shared" si="36"/>
        <v>0</v>
      </c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>
        <f t="shared" si="36"/>
        <v>0</v>
      </c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>
        <f t="shared" si="36"/>
        <v>0</v>
      </c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>
        <f t="shared" si="36"/>
        <v>0</v>
      </c>
      <c r="Q267" s="90"/>
      <c r="R267" s="43"/>
    </row>
    <row r="268" spans="1:18" ht="25.5" x14ac:dyDescent="0.55000000000000004">
      <c r="A268" s="10"/>
      <c r="B268" s="10"/>
      <c r="C268" s="19"/>
      <c r="D268" s="10"/>
      <c r="E268" s="64">
        <f>+'30'!J266</f>
        <v>0</v>
      </c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3"/>
        <v>0</v>
      </c>
    </row>
    <row r="269" spans="1:18" ht="24" customHeight="1" x14ac:dyDescent="0.55000000000000004">
      <c r="A269" s="10"/>
      <c r="B269" s="10"/>
      <c r="C269" s="19"/>
      <c r="D269" s="10"/>
      <c r="E269" s="64">
        <f>+'30'!J267</f>
        <v>0</v>
      </c>
      <c r="F269" s="71"/>
      <c r="G269" s="46">
        <f t="shared" si="38"/>
        <v>0</v>
      </c>
      <c r="H269" s="78">
        <v>0</v>
      </c>
      <c r="I269" s="76">
        <v>0</v>
      </c>
      <c r="J269" s="46">
        <f t="shared" si="39"/>
        <v>0</v>
      </c>
      <c r="K269" s="72"/>
      <c r="L269" s="20"/>
      <c r="M269" s="65">
        <f t="shared" si="32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33"/>
        <v>0</v>
      </c>
    </row>
    <row r="270" spans="1:18" ht="25.5" x14ac:dyDescent="0.55000000000000004">
      <c r="A270" s="10"/>
      <c r="B270" s="10"/>
      <c r="C270" s="19"/>
      <c r="D270" s="10"/>
      <c r="E270" s="64">
        <f>+'30'!J268</f>
        <v>0</v>
      </c>
      <c r="F270" s="71"/>
      <c r="G270" s="46">
        <f t="shared" ref="G270" si="46">E270+F270</f>
        <v>0</v>
      </c>
      <c r="H270" s="78">
        <v>0</v>
      </c>
      <c r="I270" s="76">
        <v>0</v>
      </c>
      <c r="J270" s="46">
        <f t="shared" ref="J270" si="47">+G270-H270-K270-I270</f>
        <v>0</v>
      </c>
      <c r="K270" s="72"/>
      <c r="L270" s="20"/>
      <c r="M270" s="65">
        <f t="shared" ref="M270" si="48">+L270*K270</f>
        <v>0</v>
      </c>
      <c r="N270" s="17" t="s">
        <v>16</v>
      </c>
      <c r="O270" s="18"/>
      <c r="P270" s="23">
        <f t="shared" si="36"/>
        <v>0</v>
      </c>
      <c r="Q270" s="90"/>
      <c r="R270" s="43">
        <f t="shared" ref="R270" si="49">+K270*Q270</f>
        <v>0</v>
      </c>
    </row>
    <row r="271" spans="1:18" ht="25.5" x14ac:dyDescent="0.55000000000000004">
      <c r="A271" s="10"/>
      <c r="B271" s="10"/>
      <c r="C271" s="19"/>
      <c r="D271" s="10"/>
      <c r="E271" s="64">
        <f>+'30'!J269</f>
        <v>0</v>
      </c>
      <c r="F271" s="71"/>
      <c r="G271" s="46">
        <f t="shared" si="38"/>
        <v>0</v>
      </c>
      <c r="H271" s="78">
        <v>0</v>
      </c>
      <c r="I271" s="76">
        <v>0</v>
      </c>
      <c r="J271" s="46">
        <f t="shared" si="39"/>
        <v>0</v>
      </c>
      <c r="K271" s="72"/>
      <c r="L271" s="20"/>
      <c r="M271" s="65">
        <f t="shared" si="32"/>
        <v>0</v>
      </c>
      <c r="N271" s="17" t="s">
        <v>16</v>
      </c>
      <c r="O271" s="18"/>
      <c r="P271" s="23">
        <f t="shared" si="36"/>
        <v>0</v>
      </c>
      <c r="Q271" s="90"/>
      <c r="R271" s="43">
        <f t="shared" si="33"/>
        <v>0</v>
      </c>
    </row>
    <row r="272" spans="1:18" ht="25.5" x14ac:dyDescent="0.55000000000000004">
      <c r="A272" s="10"/>
      <c r="B272" s="10"/>
      <c r="C272" s="19"/>
      <c r="D272" s="10"/>
      <c r="E272" s="64">
        <f>+'30'!J270</f>
        <v>0</v>
      </c>
      <c r="F272" s="71"/>
      <c r="G272" s="46">
        <f t="shared" si="38"/>
        <v>0</v>
      </c>
      <c r="H272" s="78">
        <v>0</v>
      </c>
      <c r="I272" s="76">
        <v>0</v>
      </c>
      <c r="J272" s="46">
        <f t="shared" si="39"/>
        <v>0</v>
      </c>
      <c r="K272" s="72"/>
      <c r="L272" s="20"/>
      <c r="M272" s="65">
        <f t="shared" si="32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3"/>
        <v>0</v>
      </c>
    </row>
    <row r="273" spans="1:21" ht="25.5" x14ac:dyDescent="0.55000000000000004">
      <c r="A273" s="1"/>
      <c r="B273" s="119"/>
      <c r="C273" s="120"/>
      <c r="D273" s="119"/>
      <c r="E273" s="119"/>
      <c r="F273" s="119"/>
      <c r="G273" s="24"/>
      <c r="H273" s="25"/>
      <c r="I273" s="25"/>
      <c r="J273" s="24"/>
      <c r="K273" s="24"/>
      <c r="L273" s="26"/>
      <c r="M273" s="28"/>
      <c r="N273" s="27"/>
      <c r="O273" s="18">
        <v>0</v>
      </c>
      <c r="P273" s="74" t="s">
        <v>213</v>
      </c>
      <c r="R273" s="75">
        <f>SUM(R5:R272)</f>
        <v>954.9899999999999</v>
      </c>
      <c r="S273" s="75"/>
    </row>
    <row r="274" spans="1:21" ht="25.5" customHeight="1" x14ac:dyDescent="0.5">
      <c r="A274" s="1"/>
      <c r="B274" s="119"/>
      <c r="C274" s="120"/>
      <c r="D274" s="119"/>
      <c r="E274" s="119"/>
      <c r="F274" s="119"/>
      <c r="G274" s="24"/>
      <c r="H274" s="25"/>
      <c r="I274" s="25"/>
      <c r="J274" s="24"/>
      <c r="K274" s="106" t="s">
        <v>212</v>
      </c>
      <c r="L274" s="107"/>
      <c r="M274" s="30">
        <f>+O273</f>
        <v>0</v>
      </c>
      <c r="N274" s="27"/>
      <c r="O274" s="29"/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K275" s="32"/>
      <c r="L275" s="95" t="s">
        <v>202</v>
      </c>
      <c r="M275" s="95"/>
      <c r="N275" s="33">
        <f>SUM(M5:M274)</f>
        <v>3070</v>
      </c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203</v>
      </c>
      <c r="M276" s="35"/>
      <c r="N276" s="36"/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204</v>
      </c>
      <c r="M277" s="35"/>
      <c r="N277" s="36">
        <f>SUM(O277:AF277)</f>
        <v>1265</v>
      </c>
      <c r="O277" s="2">
        <v>200</v>
      </c>
      <c r="P277" s="2">
        <v>120</v>
      </c>
      <c r="Q277" s="2">
        <v>290</v>
      </c>
      <c r="R277" s="2">
        <v>200</v>
      </c>
      <c r="S277" s="2">
        <v>200</v>
      </c>
      <c r="T277" s="2">
        <v>135</v>
      </c>
      <c r="U277" s="2">
        <v>120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205</v>
      </c>
      <c r="M278" s="35"/>
      <c r="N278" s="36">
        <v>0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206</v>
      </c>
      <c r="M279" s="35"/>
      <c r="N279" s="36"/>
    </row>
    <row r="280" spans="1:21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207</v>
      </c>
      <c r="M280" s="35"/>
      <c r="N280" s="37">
        <f>SUM(O5:O273)</f>
        <v>600</v>
      </c>
    </row>
    <row r="281" spans="1:21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208</v>
      </c>
      <c r="M281" s="35"/>
      <c r="N281" s="33">
        <f>N275-N276-N277-N279-N280</f>
        <v>1205</v>
      </c>
    </row>
    <row r="282" spans="1:21" ht="25.5" x14ac:dyDescent="0.55000000000000004">
      <c r="A282" s="1"/>
      <c r="B282" s="119"/>
      <c r="C282" s="120"/>
      <c r="D282" s="119"/>
      <c r="E282" s="119"/>
      <c r="F282" s="119"/>
      <c r="G282" s="24"/>
      <c r="J282" s="31"/>
      <c r="L282" s="34" t="s">
        <v>209</v>
      </c>
      <c r="M282" s="35"/>
      <c r="N282" s="37">
        <v>1205</v>
      </c>
    </row>
    <row r="283" spans="1:21" ht="25.5" x14ac:dyDescent="0.55000000000000004">
      <c r="A283" s="1"/>
      <c r="B283" s="119"/>
      <c r="C283" s="120"/>
      <c r="D283" s="119"/>
      <c r="E283" s="119"/>
      <c r="F283" s="119"/>
      <c r="G283" s="24"/>
      <c r="J283" s="31"/>
      <c r="L283" s="34" t="s">
        <v>210</v>
      </c>
      <c r="M283" s="35"/>
      <c r="N283" s="33">
        <f>+N282-N281</f>
        <v>0</v>
      </c>
    </row>
    <row r="284" spans="1:21" ht="25.5" x14ac:dyDescent="0.55000000000000004">
      <c r="B284" s="119"/>
      <c r="C284" s="120"/>
      <c r="D284" s="119"/>
      <c r="E284" s="119"/>
      <c r="F284" s="119"/>
      <c r="G284" s="31"/>
      <c r="J284" s="2"/>
      <c r="L284" s="34" t="s">
        <v>211</v>
      </c>
      <c r="M284" s="35"/>
      <c r="N284" s="33">
        <f>+N282-N281</f>
        <v>0</v>
      </c>
    </row>
    <row r="285" spans="1:21" x14ac:dyDescent="0.5">
      <c r="J285" s="2"/>
      <c r="L285" s="2"/>
    </row>
    <row r="286" spans="1:21" ht="25.5" x14ac:dyDescent="0.55000000000000004">
      <c r="J286" s="2"/>
      <c r="L286" s="73" t="s">
        <v>272</v>
      </c>
      <c r="M286" s="2" t="s">
        <v>307</v>
      </c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</sheetData>
  <autoFilter ref="A1:S284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2025-09-02T04:11:58Z</dcterms:modified>
</cp:coreProperties>
</file>