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76B7D4C4-053C-4999-BF03-015373728664}" xr6:coauthVersionLast="47" xr6:coauthVersionMax="47" xr10:uidLastSave="{00000000-0000-0000-0000-000000000000}"/>
  <bookViews>
    <workbookView xWindow="390" yWindow="390" windowWidth="23310" windowHeight="13230" tabRatio="936" firstSheet="3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107" l="1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G255" i="107" s="1"/>
  <c r="J255" i="107" s="1"/>
  <c r="E256" i="107"/>
  <c r="E257" i="107"/>
  <c r="E258" i="107"/>
  <c r="E259" i="107"/>
  <c r="E6" i="107"/>
  <c r="E7" i="107"/>
  <c r="E8" i="107"/>
  <c r="E9" i="107"/>
  <c r="E10" i="107"/>
  <c r="E11" i="107"/>
  <c r="E12" i="107"/>
  <c r="E13" i="107"/>
  <c r="E14" i="107"/>
  <c r="E15" i="107"/>
  <c r="E5" i="107"/>
  <c r="N267" i="106"/>
  <c r="G250" i="106"/>
  <c r="J250" i="106" s="1"/>
  <c r="G251" i="106"/>
  <c r="J251" i="106" s="1"/>
  <c r="G252" i="106"/>
  <c r="J252" i="106" s="1"/>
  <c r="G253" i="106"/>
  <c r="J253" i="106" s="1"/>
  <c r="G254" i="106"/>
  <c r="J254" i="106" s="1"/>
  <c r="G255" i="106"/>
  <c r="J255" i="106" s="1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K255" i="8"/>
  <c r="K256" i="8"/>
  <c r="K257" i="8"/>
  <c r="K258" i="8"/>
  <c r="F255" i="8"/>
  <c r="G255" i="8" s="1"/>
  <c r="F256" i="8"/>
  <c r="F257" i="8"/>
  <c r="F258" i="8"/>
  <c r="G258" i="8" s="1"/>
  <c r="F259" i="8"/>
  <c r="G258" i="107"/>
  <c r="J258" i="107" s="1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G254" i="105" s="1"/>
  <c r="J254" i="105" s="1"/>
  <c r="E255" i="105"/>
  <c r="G255" i="105" s="1"/>
  <c r="J255" i="105" s="1"/>
  <c r="E256" i="105"/>
  <c r="G256" i="105" s="1"/>
  <c r="J256" i="105" s="1"/>
  <c r="E257" i="105"/>
  <c r="E258" i="105"/>
  <c r="E6" i="105"/>
  <c r="E7" i="105"/>
  <c r="E8" i="105"/>
  <c r="E9" i="105"/>
  <c r="E10" i="105"/>
  <c r="E11" i="105"/>
  <c r="E12" i="105"/>
  <c r="E13" i="105"/>
  <c r="E14" i="105"/>
  <c r="E5" i="105"/>
  <c r="K253" i="8"/>
  <c r="K254" i="8"/>
  <c r="F253" i="8"/>
  <c r="F254" i="8"/>
  <c r="G254" i="8" s="1"/>
  <c r="E257" i="8"/>
  <c r="E256" i="8"/>
  <c r="E255" i="8"/>
  <c r="E254" i="8"/>
  <c r="G257" i="107"/>
  <c r="J257" i="107" s="1"/>
  <c r="G256" i="107"/>
  <c r="J256" i="107" s="1"/>
  <c r="G254" i="107"/>
  <c r="J254" i="107" s="1"/>
  <c r="G257" i="106"/>
  <c r="J257" i="106" s="1"/>
  <c r="G256" i="106"/>
  <c r="J256" i="106" s="1"/>
  <c r="G257" i="105"/>
  <c r="J257" i="105" s="1"/>
  <c r="J249" i="104"/>
  <c r="G247" i="104"/>
  <c r="J247" i="104" s="1"/>
  <c r="G248" i="104"/>
  <c r="J248" i="104" s="1"/>
  <c r="G249" i="104"/>
  <c r="G250" i="104"/>
  <c r="J250" i="104" s="1"/>
  <c r="G251" i="104"/>
  <c r="J251" i="104" s="1"/>
  <c r="G252" i="104"/>
  <c r="J252" i="104" s="1"/>
  <c r="G253" i="104"/>
  <c r="J253" i="104" s="1"/>
  <c r="G254" i="104"/>
  <c r="J254" i="104" s="1"/>
  <c r="G255" i="104"/>
  <c r="J255" i="104" s="1"/>
  <c r="G256" i="104"/>
  <c r="J256" i="104" s="1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5" i="104"/>
  <c r="K252" i="8"/>
  <c r="F252" i="8"/>
  <c r="E253" i="8"/>
  <c r="G253" i="107"/>
  <c r="J253" i="107" s="1"/>
  <c r="G253" i="105"/>
  <c r="J253" i="105" s="1"/>
  <c r="G248" i="103"/>
  <c r="G249" i="103"/>
  <c r="J249" i="103" s="1"/>
  <c r="G250" i="103"/>
  <c r="J250" i="103" s="1"/>
  <c r="G251" i="103"/>
  <c r="J251" i="103" s="1"/>
  <c r="G252" i="103"/>
  <c r="J252" i="103" s="1"/>
  <c r="G253" i="103"/>
  <c r="J253" i="103" s="1"/>
  <c r="G254" i="103"/>
  <c r="J254" i="103" s="1"/>
  <c r="G255" i="103"/>
  <c r="J255" i="103" s="1"/>
  <c r="G256" i="103"/>
  <c r="J256" i="103" s="1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5" i="103"/>
  <c r="G247" i="102"/>
  <c r="J247" i="102" s="1"/>
  <c r="G248" i="102"/>
  <c r="J248" i="102" s="1"/>
  <c r="G249" i="102"/>
  <c r="G250" i="102"/>
  <c r="J250" i="102" s="1"/>
  <c r="G251" i="102"/>
  <c r="G252" i="102"/>
  <c r="G253" i="102"/>
  <c r="J253" i="102" s="1"/>
  <c r="G254" i="102"/>
  <c r="J254" i="102" s="1"/>
  <c r="G255" i="102"/>
  <c r="J255" i="102" s="1"/>
  <c r="J249" i="102"/>
  <c r="J251" i="102"/>
  <c r="J252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G248" i="101" s="1"/>
  <c r="J248" i="101" s="1"/>
  <c r="E249" i="101"/>
  <c r="G249" i="101" s="1"/>
  <c r="J249" i="101" s="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G250" i="101"/>
  <c r="J250" i="101" s="1"/>
  <c r="G251" i="101"/>
  <c r="J251" i="101" s="1"/>
  <c r="G252" i="101"/>
  <c r="J252" i="101" s="1"/>
  <c r="G253" i="101"/>
  <c r="J253" i="101" s="1"/>
  <c r="G254" i="101"/>
  <c r="J254" i="101" s="1"/>
  <c r="G255" i="10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6" i="100"/>
  <c r="E7" i="100"/>
  <c r="E8" i="100"/>
  <c r="E9" i="100"/>
  <c r="E10" i="100"/>
  <c r="E11" i="100"/>
  <c r="E12" i="100"/>
  <c r="E13" i="100"/>
  <c r="E14" i="100"/>
  <c r="E15" i="100"/>
  <c r="E5" i="100"/>
  <c r="J258" i="8" l="1"/>
  <c r="G256" i="8"/>
  <c r="J256" i="8" s="1"/>
  <c r="J255" i="8"/>
  <c r="J254" i="8"/>
  <c r="G257" i="8"/>
  <c r="J257" i="8" s="1"/>
  <c r="G253" i="8"/>
  <c r="J253" i="8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3" i="99"/>
  <c r="J253" i="99" s="1"/>
  <c r="G254" i="99"/>
  <c r="J254" i="99" s="1"/>
  <c r="G255" i="99"/>
  <c r="J255" i="99" s="1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5" i="99"/>
  <c r="J251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258" i="98"/>
  <c r="E259" i="98"/>
  <c r="G247" i="97"/>
  <c r="G248" i="97"/>
  <c r="J248" i="97" s="1"/>
  <c r="G249" i="97"/>
  <c r="J249" i="97" s="1"/>
  <c r="G250" i="97"/>
  <c r="J250" i="97" s="1"/>
  <c r="G251" i="97"/>
  <c r="J251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5" i="97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5" i="96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5" i="95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K34" i="8"/>
  <c r="K35" i="8"/>
  <c r="K36" i="8"/>
  <c r="K37" i="8"/>
  <c r="K38" i="8"/>
  <c r="K39" i="8"/>
  <c r="K40" i="8"/>
  <c r="K41" i="8"/>
  <c r="F33" i="8"/>
  <c r="G33" i="8" s="1"/>
  <c r="F34" i="8"/>
  <c r="F35" i="8"/>
  <c r="F36" i="8"/>
  <c r="G36" i="8" s="1"/>
  <c r="F37" i="8"/>
  <c r="G37" i="8" s="1"/>
  <c r="F38" i="8"/>
  <c r="F39" i="8"/>
  <c r="G39" i="8" s="1"/>
  <c r="M36" i="96"/>
  <c r="G36" i="96"/>
  <c r="J36" i="96" s="1"/>
  <c r="M36" i="97"/>
  <c r="G36" i="97"/>
  <c r="J36" i="97" s="1"/>
  <c r="M36" i="98"/>
  <c r="G36" i="98"/>
  <c r="J36" i="98" s="1"/>
  <c r="M36" i="99"/>
  <c r="G36" i="99"/>
  <c r="J36" i="99" s="1"/>
  <c r="M36" i="100"/>
  <c r="G36" i="100"/>
  <c r="J36" i="100" s="1"/>
  <c r="M36" i="101"/>
  <c r="G36" i="101"/>
  <c r="J36" i="101" s="1"/>
  <c r="M36" i="102"/>
  <c r="G36" i="102"/>
  <c r="J36" i="102" s="1"/>
  <c r="M36" i="103"/>
  <c r="G36" i="103"/>
  <c r="J36" i="103" s="1"/>
  <c r="M36" i="104"/>
  <c r="G36" i="104"/>
  <c r="J36" i="104" s="1"/>
  <c r="M36" i="105"/>
  <c r="G36" i="105"/>
  <c r="J36" i="105" s="1"/>
  <c r="M36" i="106"/>
  <c r="G36" i="106"/>
  <c r="J36" i="106" s="1"/>
  <c r="M36" i="107"/>
  <c r="J36" i="107"/>
  <c r="G36" i="107"/>
  <c r="M36" i="95"/>
  <c r="G36" i="95"/>
  <c r="J36" i="95" s="1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F32" i="8"/>
  <c r="G32" i="8" s="1"/>
  <c r="F40" i="8"/>
  <c r="G40" i="8" s="1"/>
  <c r="F41" i="8"/>
  <c r="G41" i="8" s="1"/>
  <c r="M37" i="94"/>
  <c r="G37" i="94"/>
  <c r="J37" i="94" s="1"/>
  <c r="M37" i="95"/>
  <c r="G37" i="95"/>
  <c r="J37" i="95" s="1"/>
  <c r="M37" i="96"/>
  <c r="G37" i="96"/>
  <c r="J37" i="96" s="1"/>
  <c r="M37" i="97"/>
  <c r="G37" i="97"/>
  <c r="J37" i="97" s="1"/>
  <c r="M37" i="98"/>
  <c r="G37" i="98"/>
  <c r="J37" i="98" s="1"/>
  <c r="M37" i="99"/>
  <c r="G37" i="99"/>
  <c r="J37" i="99" s="1"/>
  <c r="M37" i="100"/>
  <c r="G37" i="100"/>
  <c r="J37" i="100" s="1"/>
  <c r="M37" i="101"/>
  <c r="G37" i="101"/>
  <c r="J37" i="101" s="1"/>
  <c r="M37" i="102"/>
  <c r="G37" i="102"/>
  <c r="J37" i="102" s="1"/>
  <c r="M37" i="103"/>
  <c r="G37" i="103"/>
  <c r="J37" i="103" s="1"/>
  <c r="M37" i="104"/>
  <c r="G37" i="104"/>
  <c r="J37" i="104" s="1"/>
  <c r="M37" i="105"/>
  <c r="G37" i="105"/>
  <c r="J37" i="105" s="1"/>
  <c r="M37" i="106"/>
  <c r="G37" i="106"/>
  <c r="J37" i="106" s="1"/>
  <c r="M37" i="107"/>
  <c r="G37" i="107"/>
  <c r="J37" i="107" s="1"/>
  <c r="M37" i="93"/>
  <c r="G37" i="93"/>
  <c r="J37" i="93" s="1"/>
  <c r="G247" i="90"/>
  <c r="G248" i="90"/>
  <c r="J248" i="90" s="1"/>
  <c r="G249" i="90"/>
  <c r="J249" i="90" s="1"/>
  <c r="G250" i="90"/>
  <c r="J250" i="90" s="1"/>
  <c r="G251" i="90"/>
  <c r="J251" i="90" s="1"/>
  <c r="G252" i="90"/>
  <c r="J252" i="90" s="1"/>
  <c r="G253" i="90"/>
  <c r="J253" i="90" s="1"/>
  <c r="G254" i="90"/>
  <c r="J254" i="90" s="1"/>
  <c r="G255" i="90"/>
  <c r="J255" i="90" s="1"/>
  <c r="G256" i="90"/>
  <c r="J256" i="90" s="1"/>
  <c r="G257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6" i="90"/>
  <c r="E7" i="90"/>
  <c r="E8" i="90"/>
  <c r="E9" i="90"/>
  <c r="E10" i="90"/>
  <c r="E11" i="90"/>
  <c r="E12" i="90"/>
  <c r="E13" i="90"/>
  <c r="E14" i="90"/>
  <c r="E5" i="90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G252" i="89"/>
  <c r="J252" i="89" s="1"/>
  <c r="G253" i="89"/>
  <c r="J253" i="89" s="1"/>
  <c r="G254" i="89"/>
  <c r="J254" i="89" s="1"/>
  <c r="G255" i="89"/>
  <c r="J255" i="89" s="1"/>
  <c r="G256" i="89"/>
  <c r="J256" i="89" s="1"/>
  <c r="G25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5" i="89"/>
  <c r="K26" i="8"/>
  <c r="K27" i="8"/>
  <c r="K28" i="8"/>
  <c r="K29" i="8"/>
  <c r="K30" i="8"/>
  <c r="K31" i="8"/>
  <c r="K32" i="8"/>
  <c r="K33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8" i="8"/>
  <c r="I39" i="8"/>
  <c r="I40" i="8"/>
  <c r="I41" i="8"/>
  <c r="I42" i="8"/>
  <c r="I43" i="8"/>
  <c r="I44" i="8"/>
  <c r="I4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F23" i="8"/>
  <c r="G23" i="8" s="1"/>
  <c r="F24" i="8"/>
  <c r="G24" i="8" s="1"/>
  <c r="F25" i="8"/>
  <c r="F26" i="8"/>
  <c r="F27" i="8"/>
  <c r="G27" i="8" s="1"/>
  <c r="F28" i="8"/>
  <c r="G28" i="8" s="1"/>
  <c r="F29" i="8"/>
  <c r="F30" i="8"/>
  <c r="F31" i="8"/>
  <c r="G31" i="8" s="1"/>
  <c r="F42" i="8"/>
  <c r="F43" i="8"/>
  <c r="F44" i="8"/>
  <c r="F45" i="8"/>
  <c r="F46" i="8"/>
  <c r="F47" i="8"/>
  <c r="G47" i="8" s="1"/>
  <c r="F48" i="8"/>
  <c r="F49" i="8"/>
  <c r="G49" i="8" s="1"/>
  <c r="F50" i="8"/>
  <c r="G50" i="8" s="1"/>
  <c r="F51" i="8"/>
  <c r="F52" i="8"/>
  <c r="F53" i="8"/>
  <c r="F54" i="8"/>
  <c r="F55" i="8"/>
  <c r="F56" i="8"/>
  <c r="F57" i="8"/>
  <c r="G57" i="8" s="1"/>
  <c r="F58" i="8"/>
  <c r="F59" i="8"/>
  <c r="F60" i="8"/>
  <c r="F61" i="8"/>
  <c r="F62" i="8"/>
  <c r="G62" i="8" s="1"/>
  <c r="F63" i="8"/>
  <c r="F64" i="8"/>
  <c r="F65" i="8"/>
  <c r="G65" i="8" s="1"/>
  <c r="F66" i="8"/>
  <c r="F67" i="8"/>
  <c r="F68" i="8"/>
  <c r="F69" i="8"/>
  <c r="G69" i="8" s="1"/>
  <c r="F70" i="8"/>
  <c r="F71" i="8"/>
  <c r="F72" i="8"/>
  <c r="F73" i="8"/>
  <c r="G73" i="8" s="1"/>
  <c r="F74" i="8"/>
  <c r="F75" i="8"/>
  <c r="F76" i="8"/>
  <c r="G76" i="8" s="1"/>
  <c r="F77" i="8"/>
  <c r="F78" i="8"/>
  <c r="F79" i="8"/>
  <c r="F80" i="8"/>
  <c r="F81" i="8"/>
  <c r="G81" i="8" s="1"/>
  <c r="F82" i="8"/>
  <c r="F83" i="8"/>
  <c r="F84" i="8"/>
  <c r="F85" i="8"/>
  <c r="F86" i="8"/>
  <c r="F87" i="8"/>
  <c r="F88" i="8"/>
  <c r="G88" i="8" s="1"/>
  <c r="F89" i="8"/>
  <c r="G89" i="8" s="1"/>
  <c r="F90" i="8"/>
  <c r="G90" i="8" s="1"/>
  <c r="F91" i="8"/>
  <c r="F92" i="8"/>
  <c r="F93" i="8"/>
  <c r="F94" i="8"/>
  <c r="F95" i="8"/>
  <c r="F96" i="8"/>
  <c r="G96" i="8" s="1"/>
  <c r="F97" i="8"/>
  <c r="G97" i="8" s="1"/>
  <c r="F98" i="8"/>
  <c r="F99" i="8"/>
  <c r="F100" i="8"/>
  <c r="F101" i="8"/>
  <c r="F102" i="8"/>
  <c r="F103" i="8"/>
  <c r="F104" i="8"/>
  <c r="F105" i="8"/>
  <c r="G105" i="8" s="1"/>
  <c r="F106" i="8"/>
  <c r="F107" i="8"/>
  <c r="F108" i="8"/>
  <c r="F109" i="8"/>
  <c r="F110" i="8"/>
  <c r="F111" i="8"/>
  <c r="F112" i="8"/>
  <c r="G112" i="8" s="1"/>
  <c r="F113" i="8"/>
  <c r="G113" i="8" s="1"/>
  <c r="F114" i="8"/>
  <c r="F115" i="8"/>
  <c r="F116" i="8"/>
  <c r="G116" i="8" s="1"/>
  <c r="F117" i="8"/>
  <c r="F118" i="8"/>
  <c r="G118" i="8" s="1"/>
  <c r="F119" i="8"/>
  <c r="F120" i="8"/>
  <c r="G120" i="8" s="1"/>
  <c r="F121" i="8"/>
  <c r="G121" i="8" s="1"/>
  <c r="F122" i="8"/>
  <c r="F123" i="8"/>
  <c r="F124" i="8"/>
  <c r="F125" i="8"/>
  <c r="F126" i="8"/>
  <c r="F127" i="8"/>
  <c r="G127" i="8" s="1"/>
  <c r="F128" i="8"/>
  <c r="G128" i="8" s="1"/>
  <c r="F129" i="8"/>
  <c r="G129" i="8" s="1"/>
  <c r="F130" i="8"/>
  <c r="F131" i="8"/>
  <c r="F132" i="8"/>
  <c r="G132" i="8" s="1"/>
  <c r="F133" i="8"/>
  <c r="G133" i="8" s="1"/>
  <c r="F134" i="8"/>
  <c r="F135" i="8"/>
  <c r="F136" i="8"/>
  <c r="G136" i="8" s="1"/>
  <c r="F137" i="8"/>
  <c r="G137" i="8" s="1"/>
  <c r="F138" i="8"/>
  <c r="F139" i="8"/>
  <c r="F140" i="8"/>
  <c r="G140" i="8" s="1"/>
  <c r="F141" i="8"/>
  <c r="F142" i="8"/>
  <c r="F143" i="8"/>
  <c r="F144" i="8"/>
  <c r="G144" i="8" s="1"/>
  <c r="F145" i="8"/>
  <c r="G145" i="8" s="1"/>
  <c r="F146" i="8"/>
  <c r="F147" i="8"/>
  <c r="F148" i="8"/>
  <c r="F149" i="8"/>
  <c r="G149" i="8" s="1"/>
  <c r="F150" i="8"/>
  <c r="F151" i="8"/>
  <c r="F152" i="8"/>
  <c r="G152" i="8" s="1"/>
  <c r="F153" i="8"/>
  <c r="G153" i="8" s="1"/>
  <c r="F154" i="8"/>
  <c r="F155" i="8"/>
  <c r="F156" i="8"/>
  <c r="F157" i="8"/>
  <c r="F158" i="8"/>
  <c r="F159" i="8"/>
  <c r="F160" i="8"/>
  <c r="F161" i="8"/>
  <c r="G161" i="8" s="1"/>
  <c r="F162" i="8"/>
  <c r="F163" i="8"/>
  <c r="F164" i="8"/>
  <c r="F165" i="8"/>
  <c r="F166" i="8"/>
  <c r="F167" i="8"/>
  <c r="G167" i="8" s="1"/>
  <c r="F168" i="8"/>
  <c r="G168" i="8" s="1"/>
  <c r="F169" i="8"/>
  <c r="G169" i="8" s="1"/>
  <c r="F170" i="8"/>
  <c r="F171" i="8"/>
  <c r="F172" i="8"/>
  <c r="F173" i="8"/>
  <c r="F174" i="8"/>
  <c r="F175" i="8"/>
  <c r="F176" i="8"/>
  <c r="G176" i="8" s="1"/>
  <c r="F177" i="8"/>
  <c r="G177" i="8" s="1"/>
  <c r="F178" i="8"/>
  <c r="G178" i="8" s="1"/>
  <c r="F179" i="8"/>
  <c r="F180" i="8"/>
  <c r="G180" i="8" s="1"/>
  <c r="F181" i="8"/>
  <c r="F182" i="8"/>
  <c r="F183" i="8"/>
  <c r="F184" i="8"/>
  <c r="F185" i="8"/>
  <c r="G185" i="8" s="1"/>
  <c r="F186" i="8"/>
  <c r="F187" i="8"/>
  <c r="F188" i="8"/>
  <c r="G188" i="8" s="1"/>
  <c r="F189" i="8"/>
  <c r="F190" i="8"/>
  <c r="F191" i="8"/>
  <c r="G191" i="8" s="1"/>
  <c r="F192" i="8"/>
  <c r="F193" i="8"/>
  <c r="G193" i="8" s="1"/>
  <c r="F194" i="8"/>
  <c r="G194" i="8" s="1"/>
  <c r="F195" i="8"/>
  <c r="F196" i="8"/>
  <c r="G196" i="8" s="1"/>
  <c r="F197" i="8"/>
  <c r="F198" i="8"/>
  <c r="F199" i="8"/>
  <c r="G199" i="8" s="1"/>
  <c r="F200" i="8"/>
  <c r="G200" i="8" s="1"/>
  <c r="F201" i="8"/>
  <c r="G201" i="8" s="1"/>
  <c r="F202" i="8"/>
  <c r="F203" i="8"/>
  <c r="F204" i="8"/>
  <c r="G204" i="8" s="1"/>
  <c r="F205" i="8"/>
  <c r="G205" i="8" s="1"/>
  <c r="F206" i="8"/>
  <c r="F207" i="8"/>
  <c r="F208" i="8"/>
  <c r="G208" i="8" s="1"/>
  <c r="F209" i="8"/>
  <c r="G209" i="8" s="1"/>
  <c r="F210" i="8"/>
  <c r="F211" i="8"/>
  <c r="F212" i="8"/>
  <c r="G212" i="8" s="1"/>
  <c r="F213" i="8"/>
  <c r="F214" i="8"/>
  <c r="F215" i="8"/>
  <c r="F216" i="8"/>
  <c r="F217" i="8"/>
  <c r="G217" i="8" s="1"/>
  <c r="F218" i="8"/>
  <c r="G218" i="8" s="1"/>
  <c r="F219" i="8"/>
  <c r="F220" i="8"/>
  <c r="G220" i="8" s="1"/>
  <c r="F221" i="8"/>
  <c r="F222" i="8"/>
  <c r="F223" i="8"/>
  <c r="G223" i="8" s="1"/>
  <c r="F224" i="8"/>
  <c r="F225" i="8"/>
  <c r="G225" i="8" s="1"/>
  <c r="F226" i="8"/>
  <c r="F227" i="8"/>
  <c r="G227" i="8" s="1"/>
  <c r="F228" i="8"/>
  <c r="G228" i="8" s="1"/>
  <c r="F229" i="8"/>
  <c r="F230" i="8"/>
  <c r="F231" i="8"/>
  <c r="G231" i="8" s="1"/>
  <c r="F232" i="8"/>
  <c r="G232" i="8" s="1"/>
  <c r="F233" i="8"/>
  <c r="G233" i="8" s="1"/>
  <c r="F234" i="8"/>
  <c r="F235" i="8"/>
  <c r="F236" i="8"/>
  <c r="G236" i="8" s="1"/>
  <c r="F237" i="8"/>
  <c r="F238" i="8"/>
  <c r="F239" i="8"/>
  <c r="G239" i="8" s="1"/>
  <c r="F240" i="8"/>
  <c r="G240" i="8" s="1"/>
  <c r="F241" i="8"/>
  <c r="G241" i="8" s="1"/>
  <c r="F242" i="8"/>
  <c r="F243" i="8"/>
  <c r="F244" i="8"/>
  <c r="F245" i="8"/>
  <c r="G245" i="8" s="1"/>
  <c r="F246" i="8"/>
  <c r="F247" i="8"/>
  <c r="G247" i="8" s="1"/>
  <c r="F248" i="8"/>
  <c r="G248" i="8" s="1"/>
  <c r="F249" i="8"/>
  <c r="G249" i="8" s="1"/>
  <c r="F250" i="8"/>
  <c r="G250" i="8" s="1"/>
  <c r="F251" i="8"/>
  <c r="G251" i="8" s="1"/>
  <c r="G252" i="8"/>
  <c r="F6" i="8"/>
  <c r="G6" i="8" s="1"/>
  <c r="F7" i="8"/>
  <c r="G7" i="8" s="1"/>
  <c r="F8" i="8"/>
  <c r="F9" i="8"/>
  <c r="F10" i="8"/>
  <c r="F11" i="8"/>
  <c r="G11" i="8" s="1"/>
  <c r="F12" i="8"/>
  <c r="F13" i="8"/>
  <c r="G13" i="8" s="1"/>
  <c r="F14" i="8"/>
  <c r="F15" i="8"/>
  <c r="G15" i="8" s="1"/>
  <c r="F16" i="8"/>
  <c r="F17" i="8"/>
  <c r="G17" i="8" s="1"/>
  <c r="F18" i="8"/>
  <c r="F19" i="8"/>
  <c r="G19" i="8" s="1"/>
  <c r="F20" i="8"/>
  <c r="F21" i="8"/>
  <c r="G21" i="8" s="1"/>
  <c r="F22" i="8"/>
  <c r="G22" i="8" s="1"/>
  <c r="F5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6" i="88"/>
  <c r="E7" i="88"/>
  <c r="E8" i="88"/>
  <c r="E9" i="88"/>
  <c r="E10" i="88"/>
  <c r="E11" i="88"/>
  <c r="E12" i="88"/>
  <c r="E13" i="88"/>
  <c r="E14" i="88"/>
  <c r="E15" i="88"/>
  <c r="E5" i="88"/>
  <c r="G246" i="87"/>
  <c r="J246" i="87" s="1"/>
  <c r="G247" i="87"/>
  <c r="J247" i="87" s="1"/>
  <c r="G248" i="87"/>
  <c r="J248" i="87" s="1"/>
  <c r="G249" i="87"/>
  <c r="J249" i="87" s="1"/>
  <c r="G250" i="87"/>
  <c r="J250" i="87" s="1"/>
  <c r="G251" i="87"/>
  <c r="J251" i="87" s="1"/>
  <c r="G252" i="87"/>
  <c r="J252" i="87" s="1"/>
  <c r="G253" i="87"/>
  <c r="J253" i="87" s="1"/>
  <c r="G254" i="87"/>
  <c r="J254" i="87" s="1"/>
  <c r="G255" i="87"/>
  <c r="J255" i="87" s="1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5" i="87"/>
  <c r="M252" i="88"/>
  <c r="G252" i="88"/>
  <c r="J252" i="88" s="1"/>
  <c r="M252" i="89"/>
  <c r="M252" i="90"/>
  <c r="M252" i="91"/>
  <c r="G252" i="91"/>
  <c r="J252" i="91" s="1"/>
  <c r="M252" i="92"/>
  <c r="G252" i="92"/>
  <c r="J252" i="92" s="1"/>
  <c r="M252" i="93"/>
  <c r="G252" i="93"/>
  <c r="J252" i="93" s="1"/>
  <c r="M252" i="94"/>
  <c r="G252" i="94"/>
  <c r="J252" i="94" s="1"/>
  <c r="M252" i="95"/>
  <c r="G252" i="95"/>
  <c r="J252" i="95" s="1"/>
  <c r="M252" i="96"/>
  <c r="G252" i="96"/>
  <c r="J252" i="96" s="1"/>
  <c r="M252" i="97"/>
  <c r="M252" i="98"/>
  <c r="G252" i="98"/>
  <c r="J252" i="98" s="1"/>
  <c r="M252" i="99"/>
  <c r="M252" i="100"/>
  <c r="M252" i="101"/>
  <c r="M252" i="102"/>
  <c r="M252" i="103"/>
  <c r="M252" i="104"/>
  <c r="M252" i="105"/>
  <c r="G252" i="105"/>
  <c r="J252" i="105" s="1"/>
  <c r="M252" i="106"/>
  <c r="M252" i="107"/>
  <c r="G252" i="107"/>
  <c r="J252" i="107" s="1"/>
  <c r="M252" i="87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52" i="86"/>
  <c r="J252" i="86" s="1"/>
  <c r="G253" i="86"/>
  <c r="J253" i="86" s="1"/>
  <c r="G254" i="86"/>
  <c r="J254" i="86" s="1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6" i="86"/>
  <c r="E7" i="86"/>
  <c r="E8" i="86"/>
  <c r="E9" i="86"/>
  <c r="E10" i="86"/>
  <c r="E11" i="86"/>
  <c r="E12" i="86"/>
  <c r="E13" i="86"/>
  <c r="E14" i="86"/>
  <c r="E15" i="86"/>
  <c r="E16" i="86"/>
  <c r="E5" i="86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J252" i="85" s="1"/>
  <c r="G253" i="85"/>
  <c r="J253" i="85" s="1"/>
  <c r="G254" i="85"/>
  <c r="J254" i="85" s="1"/>
  <c r="G255" i="85"/>
  <c r="J255" i="85" s="1"/>
  <c r="G256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5" i="85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J252" i="84" s="1"/>
  <c r="G253" i="84"/>
  <c r="J253" i="84" s="1"/>
  <c r="G254" i="84"/>
  <c r="J254" i="84" s="1"/>
  <c r="G255" i="84"/>
  <c r="J255" i="84" s="1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5" i="84"/>
  <c r="G241" i="83"/>
  <c r="G242" i="83"/>
  <c r="G243" i="83"/>
  <c r="G244" i="83"/>
  <c r="G245" i="83"/>
  <c r="J245" i="83" s="1"/>
  <c r="G246" i="83"/>
  <c r="J246" i="83" s="1"/>
  <c r="G247" i="83"/>
  <c r="J247" i="83" s="1"/>
  <c r="G248" i="83"/>
  <c r="J248" i="83" s="1"/>
  <c r="G249" i="83"/>
  <c r="G250" i="83"/>
  <c r="G251" i="83"/>
  <c r="G252" i="83"/>
  <c r="G253" i="83"/>
  <c r="J242" i="83"/>
  <c r="J243" i="83"/>
  <c r="J244" i="83"/>
  <c r="J249" i="83"/>
  <c r="J250" i="83"/>
  <c r="J251" i="83"/>
  <c r="J252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6" i="83"/>
  <c r="E7" i="83"/>
  <c r="E8" i="83"/>
  <c r="E9" i="83"/>
  <c r="E10" i="83"/>
  <c r="E11" i="83"/>
  <c r="E12" i="83"/>
  <c r="E13" i="83"/>
  <c r="E14" i="83"/>
  <c r="E15" i="83"/>
  <c r="E16" i="83"/>
  <c r="E5" i="83"/>
  <c r="G242" i="82"/>
  <c r="G243" i="82"/>
  <c r="J243" i="82" s="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54" i="82"/>
  <c r="J254" i="82" s="1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5" i="82"/>
  <c r="M37" i="8" l="1"/>
  <c r="J42" i="8"/>
  <c r="J37" i="8"/>
  <c r="J34" i="8"/>
  <c r="J40" i="8"/>
  <c r="J39" i="8"/>
  <c r="J44" i="8"/>
  <c r="J33" i="8"/>
  <c r="J46" i="8"/>
  <c r="J45" i="8"/>
  <c r="J38" i="8"/>
  <c r="J43" i="8"/>
  <c r="J35" i="8"/>
  <c r="J48" i="8"/>
  <c r="J41" i="8"/>
  <c r="J47" i="8"/>
  <c r="J36" i="8"/>
  <c r="J29" i="8"/>
  <c r="J10" i="8"/>
  <c r="J16" i="8"/>
  <c r="J8" i="8"/>
  <c r="J18" i="8"/>
  <c r="M252" i="8"/>
  <c r="J242" i="8"/>
  <c r="J234" i="8"/>
  <c r="J170" i="8"/>
  <c r="J162" i="8"/>
  <c r="J154" i="8"/>
  <c r="J146" i="8"/>
  <c r="J138" i="8"/>
  <c r="J74" i="8"/>
  <c r="J26" i="8"/>
  <c r="J80" i="8"/>
  <c r="J246" i="8"/>
  <c r="J174" i="8"/>
  <c r="J166" i="8"/>
  <c r="J158" i="8"/>
  <c r="J142" i="8"/>
  <c r="J134" i="8"/>
  <c r="J238" i="8"/>
  <c r="J150" i="8"/>
  <c r="J237" i="8"/>
  <c r="J229" i="8"/>
  <c r="J221" i="8"/>
  <c r="J213" i="8"/>
  <c r="J197" i="8"/>
  <c r="J189" i="8"/>
  <c r="J181" i="8"/>
  <c r="J125" i="8"/>
  <c r="J117" i="8"/>
  <c r="J109" i="8"/>
  <c r="J101" i="8"/>
  <c r="J93" i="8"/>
  <c r="J85" i="8"/>
  <c r="J77" i="8"/>
  <c r="J61" i="8"/>
  <c r="J53" i="8"/>
  <c r="G158" i="8"/>
  <c r="J20" i="8"/>
  <c r="J12" i="8"/>
  <c r="J9" i="8"/>
  <c r="J108" i="8"/>
  <c r="J14" i="8"/>
  <c r="J243" i="8"/>
  <c r="J235" i="8"/>
  <c r="J219" i="8"/>
  <c r="J211" i="8"/>
  <c r="J203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67" i="8"/>
  <c r="J59" i="8"/>
  <c r="J51" i="8"/>
  <c r="J167" i="8"/>
  <c r="G142" i="8"/>
  <c r="G80" i="8"/>
  <c r="J248" i="8"/>
  <c r="J127" i="8"/>
  <c r="G9" i="8"/>
  <c r="J90" i="8"/>
  <c r="G174" i="8"/>
  <c r="G134" i="8"/>
  <c r="J50" i="8"/>
  <c r="J239" i="8"/>
  <c r="J231" i="8"/>
  <c r="J223" i="8"/>
  <c r="J215" i="8"/>
  <c r="J207" i="8"/>
  <c r="J199" i="8"/>
  <c r="J191" i="8"/>
  <c r="J183" i="8"/>
  <c r="J175" i="8"/>
  <c r="J159" i="8"/>
  <c r="J151" i="8"/>
  <c r="J143" i="8"/>
  <c r="J135" i="8"/>
  <c r="J119" i="8"/>
  <c r="J111" i="8"/>
  <c r="J103" i="8"/>
  <c r="J95" i="8"/>
  <c r="J87" i="8"/>
  <c r="J79" i="8"/>
  <c r="J71" i="8"/>
  <c r="J63" i="8"/>
  <c r="J55" i="8"/>
  <c r="G207" i="8"/>
  <c r="G166" i="8"/>
  <c r="J208" i="8"/>
  <c r="J252" i="8"/>
  <c r="J173" i="8"/>
  <c r="G173" i="8"/>
  <c r="J165" i="8"/>
  <c r="G165" i="8"/>
  <c r="J157" i="8"/>
  <c r="G157" i="8"/>
  <c r="J141" i="8"/>
  <c r="G141" i="8"/>
  <c r="G147" i="8"/>
  <c r="G123" i="8"/>
  <c r="G101" i="8"/>
  <c r="G91" i="8"/>
  <c r="J245" i="8"/>
  <c r="J244" i="8"/>
  <c r="J228" i="8"/>
  <c r="J220" i="8"/>
  <c r="J212" i="8"/>
  <c r="J196" i="8"/>
  <c r="J188" i="8"/>
  <c r="J180" i="8"/>
  <c r="J172" i="8"/>
  <c r="J164" i="8"/>
  <c r="J156" i="8"/>
  <c r="J148" i="8"/>
  <c r="J124" i="8"/>
  <c r="J100" i="8"/>
  <c r="J92" i="8"/>
  <c r="J84" i="8"/>
  <c r="J76" i="8"/>
  <c r="G68" i="8"/>
  <c r="J68" i="8"/>
  <c r="J60" i="8"/>
  <c r="G60" i="8"/>
  <c r="J52" i="8"/>
  <c r="G52" i="8"/>
  <c r="G44" i="8"/>
  <c r="G20" i="8"/>
  <c r="G12" i="8"/>
  <c r="G221" i="8"/>
  <c r="G211" i="8"/>
  <c r="G189" i="8"/>
  <c r="G179" i="8"/>
  <c r="G156" i="8"/>
  <c r="G146" i="8"/>
  <c r="G135" i="8"/>
  <c r="G111" i="8"/>
  <c r="G100" i="8"/>
  <c r="G79" i="8"/>
  <c r="G63" i="8"/>
  <c r="J236" i="8"/>
  <c r="G155" i="8"/>
  <c r="G109" i="8"/>
  <c r="G99" i="8"/>
  <c r="G61" i="8"/>
  <c r="G45" i="8"/>
  <c r="G29" i="8"/>
  <c r="J227" i="8"/>
  <c r="J149" i="8"/>
  <c r="J69" i="8"/>
  <c r="G226" i="8"/>
  <c r="J226" i="8"/>
  <c r="J210" i="8"/>
  <c r="G210" i="8"/>
  <c r="G202" i="8"/>
  <c r="J202" i="8"/>
  <c r="G186" i="8"/>
  <c r="J186" i="8"/>
  <c r="J130" i="8"/>
  <c r="G130" i="8"/>
  <c r="J122" i="8"/>
  <c r="G122" i="8"/>
  <c r="J114" i="8"/>
  <c r="G114" i="8"/>
  <c r="J106" i="8"/>
  <c r="G106" i="8"/>
  <c r="J98" i="8"/>
  <c r="G98" i="8"/>
  <c r="J82" i="8"/>
  <c r="G82" i="8"/>
  <c r="G66" i="8"/>
  <c r="J66" i="8"/>
  <c r="G58" i="8"/>
  <c r="J58" i="8"/>
  <c r="G42" i="8"/>
  <c r="G34" i="8"/>
  <c r="G18" i="8"/>
  <c r="G10" i="8"/>
  <c r="G246" i="8"/>
  <c r="G238" i="8"/>
  <c r="G229" i="8"/>
  <c r="G219" i="8"/>
  <c r="G197" i="8"/>
  <c r="G187" i="8"/>
  <c r="G164" i="8"/>
  <c r="G154" i="8"/>
  <c r="G143" i="8"/>
  <c r="G119" i="8"/>
  <c r="G108" i="8"/>
  <c r="G87" i="8"/>
  <c r="G75" i="8"/>
  <c r="G59" i="8"/>
  <c r="G43" i="8"/>
  <c r="G26" i="8"/>
  <c r="J218" i="8"/>
  <c r="J140" i="8"/>
  <c r="G25" i="8"/>
  <c r="J25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J19" i="8"/>
  <c r="J11" i="8"/>
  <c r="J240" i="8"/>
  <c r="J232" i="8"/>
  <c r="J224" i="8"/>
  <c r="J216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8" i="8"/>
  <c r="J72" i="8"/>
  <c r="G72" i="8"/>
  <c r="J64" i="8"/>
  <c r="G64" i="8"/>
  <c r="J56" i="8"/>
  <c r="G56" i="8"/>
  <c r="G48" i="8"/>
  <c r="G16" i="8"/>
  <c r="G8" i="8"/>
  <c r="G244" i="8"/>
  <c r="G216" i="8"/>
  <c r="G195" i="8"/>
  <c r="G184" i="8"/>
  <c r="G172" i="8"/>
  <c r="G162" i="8"/>
  <c r="G151" i="8"/>
  <c r="G95" i="8"/>
  <c r="G84" i="8"/>
  <c r="G71" i="8"/>
  <c r="G55" i="8"/>
  <c r="J118" i="8"/>
  <c r="G163" i="8"/>
  <c r="G107" i="8"/>
  <c r="G243" i="8"/>
  <c r="G235" i="8"/>
  <c r="G215" i="8"/>
  <c r="G183" i="8"/>
  <c r="G171" i="8"/>
  <c r="G160" i="8"/>
  <c r="G150" i="8"/>
  <c r="G139" i="8"/>
  <c r="G125" i="8"/>
  <c r="G115" i="8"/>
  <c r="G104" i="8"/>
  <c r="G93" i="8"/>
  <c r="G83" i="8"/>
  <c r="G53" i="8"/>
  <c r="J27" i="8"/>
  <c r="G237" i="8"/>
  <c r="G117" i="8"/>
  <c r="G85" i="8"/>
  <c r="J17" i="8"/>
  <c r="J230" i="8"/>
  <c r="G230" i="8"/>
  <c r="J222" i="8"/>
  <c r="G222" i="8"/>
  <c r="J214" i="8"/>
  <c r="G214" i="8"/>
  <c r="J206" i="8"/>
  <c r="G206" i="8"/>
  <c r="J198" i="8"/>
  <c r="G198" i="8"/>
  <c r="J190" i="8"/>
  <c r="G190" i="8"/>
  <c r="J182" i="8"/>
  <c r="G182" i="8"/>
  <c r="G126" i="8"/>
  <c r="J126" i="8"/>
  <c r="J110" i="8"/>
  <c r="G110" i="8"/>
  <c r="J102" i="8"/>
  <c r="G102" i="8"/>
  <c r="G94" i="8"/>
  <c r="J94" i="8"/>
  <c r="G86" i="8"/>
  <c r="J86" i="8"/>
  <c r="G78" i="8"/>
  <c r="J78" i="8"/>
  <c r="J70" i="8"/>
  <c r="G70" i="8"/>
  <c r="J54" i="8"/>
  <c r="G54" i="8"/>
  <c r="G46" i="8"/>
  <c r="G38" i="8"/>
  <c r="J30" i="8"/>
  <c r="G30" i="8"/>
  <c r="G14" i="8"/>
  <c r="G242" i="8"/>
  <c r="G234" i="8"/>
  <c r="G224" i="8"/>
  <c r="G213" i="8"/>
  <c r="G203" i="8"/>
  <c r="G192" i="8"/>
  <c r="G181" i="8"/>
  <c r="G170" i="8"/>
  <c r="G159" i="8"/>
  <c r="G148" i="8"/>
  <c r="G138" i="8"/>
  <c r="G124" i="8"/>
  <c r="G103" i="8"/>
  <c r="G92" i="8"/>
  <c r="G67" i="8"/>
  <c r="G51" i="8"/>
  <c r="G35" i="8"/>
  <c r="J178" i="8"/>
  <c r="J247" i="8"/>
  <c r="J32" i="8"/>
  <c r="J250" i="8"/>
  <c r="J31" i="8"/>
  <c r="J62" i="8"/>
  <c r="J205" i="8"/>
  <c r="J23" i="8"/>
  <c r="J15" i="8"/>
  <c r="J7" i="8"/>
  <c r="J204" i="8"/>
  <c r="J116" i="8"/>
  <c r="J22" i="8"/>
  <c r="J6" i="8"/>
  <c r="J21" i="8"/>
  <c r="J13" i="8"/>
  <c r="J194" i="8"/>
  <c r="J251" i="8"/>
  <c r="J249" i="8"/>
  <c r="G131" i="8"/>
  <c r="G175" i="8"/>
  <c r="J132" i="8"/>
  <c r="J133" i="8"/>
  <c r="G77" i="8"/>
  <c r="G74" i="8"/>
  <c r="J24" i="8"/>
  <c r="J28" i="8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G248" i="80"/>
  <c r="G249" i="80"/>
  <c r="J249" i="80" s="1"/>
  <c r="G250" i="80"/>
  <c r="J250" i="80" s="1"/>
  <c r="G251" i="80"/>
  <c r="J251" i="80" s="1"/>
  <c r="G252" i="80"/>
  <c r="J252" i="80" s="1"/>
  <c r="G253" i="80"/>
  <c r="J253" i="80" s="1"/>
  <c r="G254" i="80"/>
  <c r="J254" i="80" s="1"/>
  <c r="J6" i="80"/>
  <c r="G6" i="80"/>
  <c r="G7" i="80"/>
  <c r="J7" i="80" s="1"/>
  <c r="G8" i="80"/>
  <c r="J8" i="80" s="1"/>
  <c r="G9" i="80"/>
  <c r="J9" i="80" s="1"/>
  <c r="G10" i="80"/>
  <c r="J10" i="80" s="1"/>
  <c r="G11" i="80"/>
  <c r="J11" i="80" s="1"/>
  <c r="G12" i="80"/>
  <c r="J12" i="80" s="1"/>
  <c r="G13" i="80"/>
  <c r="J13" i="80" s="1"/>
  <c r="G14" i="80"/>
  <c r="J14" i="80" s="1"/>
  <c r="G15" i="80"/>
  <c r="J15" i="80" s="1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5" i="80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J8" i="78"/>
  <c r="J9" i="78"/>
  <c r="E9" i="79" s="1"/>
  <c r="G9" i="79" s="1"/>
  <c r="J9" i="79" s="1"/>
  <c r="J12" i="78"/>
  <c r="J13" i="78"/>
  <c r="J16" i="78"/>
  <c r="J17" i="78"/>
  <c r="G6" i="78"/>
  <c r="G7" i="78"/>
  <c r="J7" i="78" s="1"/>
  <c r="G8" i="78"/>
  <c r="G9" i="78"/>
  <c r="G10" i="78"/>
  <c r="J10" i="78" s="1"/>
  <c r="G11" i="78"/>
  <c r="J11" i="78" s="1"/>
  <c r="G12" i="78"/>
  <c r="G13" i="78"/>
  <c r="G14" i="78"/>
  <c r="J14" i="78" s="1"/>
  <c r="G15" i="78"/>
  <c r="J15" i="78" s="1"/>
  <c r="G16" i="78"/>
  <c r="G17" i="78"/>
  <c r="E5" i="79"/>
  <c r="P218" i="77"/>
  <c r="P219" i="77"/>
  <c r="P220" i="77"/>
  <c r="P221" i="77"/>
  <c r="P222" i="77"/>
  <c r="E5" i="78"/>
  <c r="G248" i="77" l="1"/>
  <c r="G249" i="77"/>
  <c r="G250" i="77"/>
  <c r="G251" i="77"/>
  <c r="J251" i="77" s="1"/>
  <c r="G251" i="78" s="1"/>
  <c r="J251" i="78" s="1"/>
  <c r="E251" i="79" s="1"/>
  <c r="G251" i="79" s="1"/>
  <c r="J251" i="79" s="1"/>
  <c r="G252" i="77"/>
  <c r="G253" i="77"/>
  <c r="G254" i="77"/>
  <c r="G255" i="77"/>
  <c r="G256" i="77"/>
  <c r="G257" i="77"/>
  <c r="J248" i="74"/>
  <c r="J249" i="74"/>
  <c r="J250" i="74"/>
  <c r="J251" i="74"/>
  <c r="J252" i="74"/>
  <c r="J253" i="74"/>
  <c r="J254" i="74"/>
  <c r="G248" i="74"/>
  <c r="G249" i="74"/>
  <c r="G250" i="74"/>
  <c r="G251" i="74"/>
  <c r="G252" i="74"/>
  <c r="G253" i="74"/>
  <c r="G254" i="74"/>
  <c r="G244" i="77"/>
  <c r="J244" i="77" s="1"/>
  <c r="G245" i="77"/>
  <c r="J245" i="77" s="1"/>
  <c r="G246" i="77"/>
  <c r="J246" i="77" s="1"/>
  <c r="G246" i="78" s="1"/>
  <c r="J246" i="78" s="1"/>
  <c r="E246" i="79" s="1"/>
  <c r="G246" i="79" s="1"/>
  <c r="J246" i="79" s="1"/>
  <c r="G6" i="77"/>
  <c r="J6" i="77" s="1"/>
  <c r="G7" i="77"/>
  <c r="J7" i="77" s="1"/>
  <c r="G8" i="77"/>
  <c r="J8" i="77" s="1"/>
  <c r="G9" i="77"/>
  <c r="J9" i="77" s="1"/>
  <c r="G10" i="77"/>
  <c r="J10" i="77" s="1"/>
  <c r="G11" i="77"/>
  <c r="J11" i="77" s="1"/>
  <c r="G12" i="77"/>
  <c r="J12" i="77" s="1"/>
  <c r="G13" i="77"/>
  <c r="J13" i="77" s="1"/>
  <c r="G14" i="77"/>
  <c r="J14" i="77" s="1"/>
  <c r="G15" i="77"/>
  <c r="J15" i="77" s="1"/>
  <c r="G16" i="77"/>
  <c r="E6" i="77"/>
  <c r="E7" i="77"/>
  <c r="E8" i="77"/>
  <c r="E9" i="77"/>
  <c r="E10" i="77"/>
  <c r="E12" i="77"/>
  <c r="E13" i="77"/>
  <c r="E14" i="77"/>
  <c r="E15" i="77"/>
  <c r="E16" i="77"/>
  <c r="E17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256" i="77"/>
  <c r="E257" i="77"/>
  <c r="E258" i="77"/>
  <c r="E18" i="77"/>
  <c r="E5" i="77"/>
  <c r="J249" i="77" l="1"/>
  <c r="G249" i="78" s="1"/>
  <c r="J249" i="78" s="1"/>
  <c r="E249" i="79" s="1"/>
  <c r="G249" i="79" s="1"/>
  <c r="J249" i="79" s="1"/>
  <c r="P36" i="107" l="1"/>
  <c r="P37" i="107"/>
  <c r="P94" i="107"/>
  <c r="M27" i="95"/>
  <c r="M28" i="95"/>
  <c r="M29" i="95"/>
  <c r="M30" i="95"/>
  <c r="M31" i="95"/>
  <c r="M32" i="95"/>
  <c r="M33" i="95"/>
  <c r="M34" i="95"/>
  <c r="M35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3" i="95"/>
  <c r="M254" i="95"/>
  <c r="M255" i="95"/>
  <c r="M256" i="95"/>
  <c r="M257" i="95"/>
  <c r="M258" i="95"/>
  <c r="M259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P252" i="96"/>
  <c r="P36" i="96"/>
  <c r="P37" i="96"/>
  <c r="P94" i="96"/>
  <c r="P252" i="99"/>
  <c r="P36" i="99"/>
  <c r="P37" i="99"/>
  <c r="P94" i="102"/>
  <c r="P252" i="102"/>
  <c r="P36" i="102"/>
  <c r="P37" i="102"/>
  <c r="P252" i="103"/>
  <c r="P36" i="103"/>
  <c r="P37" i="103"/>
  <c r="P36" i="104"/>
  <c r="P37" i="104"/>
  <c r="P94" i="104"/>
  <c r="P94" i="105"/>
  <c r="P36" i="105"/>
  <c r="P37" i="105"/>
  <c r="P36" i="106"/>
  <c r="P37" i="106"/>
  <c r="P94" i="106"/>
  <c r="G245" i="78"/>
  <c r="J245" i="78" s="1"/>
  <c r="E245" i="79" s="1"/>
  <c r="G245" i="79" s="1"/>
  <c r="J245" i="79" s="1"/>
  <c r="G244" i="78"/>
  <c r="J244" i="78" s="1"/>
  <c r="E244" i="79" s="1"/>
  <c r="G244" i="79" s="1"/>
  <c r="J244" i="79" s="1"/>
  <c r="J248" i="80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G249" i="8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45" i="84"/>
  <c r="J245" i="84" s="1"/>
  <c r="G244" i="84"/>
  <c r="J244" i="84" s="1"/>
  <c r="G243" i="84"/>
  <c r="J243" i="84" s="1"/>
  <c r="G246" i="85"/>
  <c r="J246" i="85" s="1"/>
  <c r="G245" i="85"/>
  <c r="J245" i="85" s="1"/>
  <c r="G244" i="85"/>
  <c r="J244" i="85" s="1"/>
  <c r="G243" i="85"/>
  <c r="J243" i="85" s="1"/>
  <c r="G244" i="86"/>
  <c r="J244" i="86" s="1"/>
  <c r="G243" i="86"/>
  <c r="J243" i="86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45" i="89"/>
  <c r="J245" i="89" s="1"/>
  <c r="G244" i="89"/>
  <c r="J244" i="89" s="1"/>
  <c r="G243" i="89"/>
  <c r="J243" i="89" s="1"/>
  <c r="J247" i="90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J247" i="97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3" i="99"/>
  <c r="J243" i="99" s="1"/>
  <c r="G246" i="100"/>
  <c r="J246" i="100" s="1"/>
  <c r="G245" i="100"/>
  <c r="J245" i="100" s="1"/>
  <c r="G244" i="100"/>
  <c r="J244" i="100" s="1"/>
  <c r="J243" i="100"/>
  <c r="G243" i="100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6" i="102"/>
  <c r="J246" i="102" s="1"/>
  <c r="G245" i="102"/>
  <c r="J245" i="102" s="1"/>
  <c r="G244" i="102"/>
  <c r="J244" i="102" s="1"/>
  <c r="G243" i="102"/>
  <c r="J243" i="102" s="1"/>
  <c r="J248" i="103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3" i="77"/>
  <c r="J243" i="77" s="1"/>
  <c r="G243" i="78" s="1"/>
  <c r="J243" i="78" s="1"/>
  <c r="E243" i="79" s="1"/>
  <c r="G243" i="79" s="1"/>
  <c r="J243" i="79" s="1"/>
  <c r="G247" i="74"/>
  <c r="J247" i="74" s="1"/>
  <c r="G246" i="74"/>
  <c r="J246" i="74" s="1"/>
  <c r="G245" i="74"/>
  <c r="J245" i="74" s="1"/>
  <c r="G244" i="74"/>
  <c r="J244" i="74" s="1"/>
  <c r="G243" i="74"/>
  <c r="J243" i="74" s="1"/>
  <c r="M94" i="8" l="1"/>
  <c r="G247" i="77"/>
  <c r="J247" i="77" s="1"/>
  <c r="G247" i="78" s="1"/>
  <c r="J247" i="78" s="1"/>
  <c r="E247" i="79" s="1"/>
  <c r="G247" i="79" s="1"/>
  <c r="J247" i="79" s="1"/>
  <c r="J248" i="77"/>
  <c r="G248" i="78" s="1"/>
  <c r="J248" i="78" s="1"/>
  <c r="E248" i="79" s="1"/>
  <c r="G248" i="79" s="1"/>
  <c r="J248" i="79" s="1"/>
  <c r="P94" i="101"/>
  <c r="M94" i="103"/>
  <c r="P94" i="103" s="1"/>
  <c r="P249" i="8"/>
  <c r="P250" i="8"/>
  <c r="P251" i="8"/>
  <c r="P252" i="8"/>
  <c r="P253" i="8"/>
  <c r="P257" i="8"/>
  <c r="H259" i="8"/>
  <c r="I259" i="8"/>
  <c r="K259" i="8"/>
  <c r="P259" i="8" s="1"/>
  <c r="R257" i="74"/>
  <c r="M257" i="74"/>
  <c r="P257" i="74" s="1"/>
  <c r="G257" i="74"/>
  <c r="J257" i="74" s="1"/>
  <c r="J257" i="77" s="1"/>
  <c r="R257" i="77"/>
  <c r="M257" i="77"/>
  <c r="P257" i="77" s="1"/>
  <c r="R257" i="78"/>
  <c r="M257" i="78"/>
  <c r="P257" i="78" s="1"/>
  <c r="G257" i="78"/>
  <c r="J257" i="78" s="1"/>
  <c r="E257" i="79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J257" i="89"/>
  <c r="R257" i="90"/>
  <c r="M257" i="90"/>
  <c r="P257" i="90" s="1"/>
  <c r="J257" i="90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R257" i="106"/>
  <c r="M257" i="106"/>
  <c r="P257" i="106" s="1"/>
  <c r="R257" i="107"/>
  <c r="M257" i="107"/>
  <c r="P257" i="107" s="1"/>
  <c r="R257" i="82"/>
  <c r="M257" i="82"/>
  <c r="P257" i="82" s="1"/>
  <c r="G257" i="82"/>
  <c r="J257" i="82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J253" i="77"/>
  <c r="G253" i="78" s="1"/>
  <c r="J253" i="78" s="1"/>
  <c r="E253" i="79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R252" i="86"/>
  <c r="M252" i="86"/>
  <c r="R251" i="86"/>
  <c r="M251" i="86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P252" i="88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R252" i="89"/>
  <c r="P252" i="89"/>
  <c r="R251" i="89"/>
  <c r="M251" i="89"/>
  <c r="R250" i="89"/>
  <c r="M250" i="89"/>
  <c r="R249" i="89"/>
  <c r="M249" i="89"/>
  <c r="R253" i="90"/>
  <c r="M253" i="90"/>
  <c r="P253" i="90" s="1"/>
  <c r="R252" i="90"/>
  <c r="P252" i="90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P252" i="9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P252" i="92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P252" i="93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P252" i="94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P252" i="97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P252" i="98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P252" i="100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P252" i="10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P252" i="104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P252" i="105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P252" i="106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P252" i="107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R245" i="89"/>
  <c r="M245" i="89"/>
  <c r="R244" i="89"/>
  <c r="M244" i="89"/>
  <c r="R243" i="89"/>
  <c r="M243" i="89"/>
  <c r="R242" i="89"/>
  <c r="M242" i="89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R241" i="89"/>
  <c r="M241" i="89"/>
  <c r="R240" i="89"/>
  <c r="M240" i="89"/>
  <c r="R239" i="89"/>
  <c r="M239" i="89"/>
  <c r="R238" i="89"/>
  <c r="M238" i="89"/>
  <c r="R237" i="89"/>
  <c r="M237" i="89"/>
  <c r="R236" i="89"/>
  <c r="M236" i="89"/>
  <c r="R235" i="89"/>
  <c r="M235" i="89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47" i="89" l="1"/>
  <c r="M247" i="8"/>
  <c r="P245" i="89"/>
  <c r="M245" i="8"/>
  <c r="P249" i="89"/>
  <c r="M249" i="8"/>
  <c r="P253" i="89"/>
  <c r="M253" i="8"/>
  <c r="P239" i="89"/>
  <c r="M239" i="8"/>
  <c r="P246" i="89"/>
  <c r="M246" i="8"/>
  <c r="P250" i="89"/>
  <c r="M250" i="8"/>
  <c r="P87" i="89"/>
  <c r="M87" i="8"/>
  <c r="P236" i="89"/>
  <c r="M236" i="8"/>
  <c r="P240" i="89"/>
  <c r="M240" i="8"/>
  <c r="P243" i="89"/>
  <c r="M243" i="8"/>
  <c r="P174" i="89"/>
  <c r="M174" i="8"/>
  <c r="P88" i="89"/>
  <c r="M88" i="8"/>
  <c r="P257" i="89"/>
  <c r="M257" i="8"/>
  <c r="P102" i="89"/>
  <c r="M102" i="8"/>
  <c r="P237" i="89"/>
  <c r="M237" i="8"/>
  <c r="P241" i="89"/>
  <c r="M241" i="8"/>
  <c r="P244" i="89"/>
  <c r="M244" i="8"/>
  <c r="P238" i="89"/>
  <c r="M238" i="8"/>
  <c r="P235" i="89"/>
  <c r="M235" i="8"/>
  <c r="P242" i="89"/>
  <c r="M242" i="8"/>
  <c r="P251" i="89"/>
  <c r="M251" i="8"/>
  <c r="P251" i="86"/>
  <c r="P253" i="86"/>
  <c r="P252" i="86"/>
  <c r="J250" i="77"/>
  <c r="G250" i="78" s="1"/>
  <c r="J250" i="78" s="1"/>
  <c r="E250" i="79" s="1"/>
  <c r="G250" i="79" s="1"/>
  <c r="J250" i="79" s="1"/>
  <c r="J252" i="77"/>
  <c r="G252" i="78" s="1"/>
  <c r="J252" i="78" s="1"/>
  <c r="E252" i="79" s="1"/>
  <c r="G252" i="79" s="1"/>
  <c r="J252" i="79" s="1"/>
  <c r="G88" i="77"/>
  <c r="J88" i="77" s="1"/>
  <c r="G259" i="8"/>
  <c r="M259" i="8"/>
  <c r="J259" i="8"/>
  <c r="P237" i="82"/>
  <c r="P87" i="77"/>
  <c r="P241" i="78"/>
  <c r="P242" i="77"/>
  <c r="P238" i="77"/>
  <c r="G242" i="77"/>
  <c r="J242" i="77" s="1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P37" i="101"/>
  <c r="P36" i="10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P37" i="100"/>
  <c r="P36" i="100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P37" i="98"/>
  <c r="P36" i="98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M40" i="94"/>
  <c r="M39" i="94"/>
  <c r="M38" i="94"/>
  <c r="P37" i="94"/>
  <c r="M36" i="94"/>
  <c r="M35" i="94"/>
  <c r="M34" i="94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P37" i="93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M42" i="92"/>
  <c r="M41" i="92"/>
  <c r="M40" i="92"/>
  <c r="M39" i="92"/>
  <c r="M38" i="92"/>
  <c r="M37" i="92"/>
  <c r="M36" i="92"/>
  <c r="M35" i="92"/>
  <c r="M34" i="92"/>
  <c r="M33" i="92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M207" i="89"/>
  <c r="M189" i="89"/>
  <c r="M188" i="89"/>
  <c r="M187" i="89"/>
  <c r="M105" i="89"/>
  <c r="M104" i="89"/>
  <c r="M103" i="89"/>
  <c r="M82" i="89"/>
  <c r="M173" i="89"/>
  <c r="M258" i="89"/>
  <c r="P258" i="89" s="1"/>
  <c r="M256" i="89"/>
  <c r="M255" i="89"/>
  <c r="M254" i="89"/>
  <c r="M248" i="89"/>
  <c r="M234" i="89"/>
  <c r="M233" i="89"/>
  <c r="M232" i="89"/>
  <c r="M231" i="89"/>
  <c r="M230" i="89"/>
  <c r="M229" i="89"/>
  <c r="M228" i="89"/>
  <c r="M227" i="89"/>
  <c r="M226" i="89"/>
  <c r="M225" i="89"/>
  <c r="M224" i="89"/>
  <c r="M223" i="89"/>
  <c r="M222" i="89"/>
  <c r="M221" i="89"/>
  <c r="M220" i="89"/>
  <c r="M219" i="89"/>
  <c r="M218" i="89"/>
  <c r="M217" i="89"/>
  <c r="M216" i="89"/>
  <c r="M215" i="89"/>
  <c r="M214" i="89"/>
  <c r="M213" i="89"/>
  <c r="M212" i="89"/>
  <c r="M211" i="89"/>
  <c r="M210" i="89"/>
  <c r="M209" i="89"/>
  <c r="M208" i="89"/>
  <c r="M206" i="89"/>
  <c r="M205" i="89"/>
  <c r="M204" i="89"/>
  <c r="M203" i="89"/>
  <c r="M202" i="89"/>
  <c r="M201" i="89"/>
  <c r="M200" i="89"/>
  <c r="M199" i="89"/>
  <c r="M198" i="89"/>
  <c r="M197" i="89"/>
  <c r="M196" i="89"/>
  <c r="M195" i="89"/>
  <c r="M194" i="89"/>
  <c r="M193" i="89"/>
  <c r="M192" i="89"/>
  <c r="M191" i="89"/>
  <c r="M190" i="89"/>
  <c r="M186" i="89"/>
  <c r="M185" i="89"/>
  <c r="M184" i="89"/>
  <c r="M183" i="89"/>
  <c r="M182" i="89"/>
  <c r="M181" i="89"/>
  <c r="M180" i="89"/>
  <c r="M179" i="89"/>
  <c r="M178" i="89"/>
  <c r="M177" i="89"/>
  <c r="M176" i="89"/>
  <c r="M175" i="89"/>
  <c r="M172" i="89"/>
  <c r="M171" i="89"/>
  <c r="M170" i="89"/>
  <c r="M169" i="89"/>
  <c r="M168" i="89"/>
  <c r="M167" i="89"/>
  <c r="M166" i="89"/>
  <c r="M165" i="89"/>
  <c r="M164" i="89"/>
  <c r="M163" i="89"/>
  <c r="M162" i="89"/>
  <c r="M161" i="89"/>
  <c r="M160" i="89"/>
  <c r="M159" i="89"/>
  <c r="M158" i="89"/>
  <c r="M157" i="89"/>
  <c r="M156" i="89"/>
  <c r="M155" i="89"/>
  <c r="M154" i="89"/>
  <c r="M153" i="89"/>
  <c r="M152" i="89"/>
  <c r="M151" i="89"/>
  <c r="M150" i="89"/>
  <c r="M149" i="89"/>
  <c r="M148" i="89"/>
  <c r="M147" i="89"/>
  <c r="M146" i="89"/>
  <c r="M145" i="89"/>
  <c r="M144" i="89"/>
  <c r="M143" i="89"/>
  <c r="M142" i="89"/>
  <c r="M141" i="89"/>
  <c r="M140" i="89"/>
  <c r="M139" i="89"/>
  <c r="M138" i="89"/>
  <c r="M137" i="89"/>
  <c r="M136" i="89"/>
  <c r="M135" i="89"/>
  <c r="M134" i="89"/>
  <c r="M133" i="89"/>
  <c r="M132" i="89"/>
  <c r="M131" i="89"/>
  <c r="M130" i="89"/>
  <c r="M129" i="89"/>
  <c r="M128" i="89"/>
  <c r="M127" i="89"/>
  <c r="M126" i="89"/>
  <c r="M125" i="89"/>
  <c r="M124" i="89"/>
  <c r="M123" i="89"/>
  <c r="M122" i="89"/>
  <c r="M121" i="89"/>
  <c r="M120" i="89"/>
  <c r="M119" i="89"/>
  <c r="M118" i="89"/>
  <c r="M117" i="89"/>
  <c r="M116" i="89"/>
  <c r="M115" i="89"/>
  <c r="M114" i="89"/>
  <c r="M113" i="89"/>
  <c r="M112" i="89"/>
  <c r="M111" i="89"/>
  <c r="M110" i="89"/>
  <c r="M109" i="89"/>
  <c r="M108" i="89"/>
  <c r="M107" i="89"/>
  <c r="M106" i="89"/>
  <c r="M101" i="89"/>
  <c r="M100" i="89"/>
  <c r="M99" i="89"/>
  <c r="M98" i="89"/>
  <c r="M97" i="89"/>
  <c r="M96" i="89"/>
  <c r="M95" i="89"/>
  <c r="M93" i="89"/>
  <c r="M92" i="89"/>
  <c r="M91" i="89"/>
  <c r="M90" i="89"/>
  <c r="M89" i="89"/>
  <c r="M86" i="89"/>
  <c r="M85" i="89"/>
  <c r="M84" i="89"/>
  <c r="M83" i="89"/>
  <c r="M81" i="89"/>
  <c r="M80" i="89"/>
  <c r="M79" i="89"/>
  <c r="M78" i="89"/>
  <c r="M77" i="89"/>
  <c r="M75" i="89"/>
  <c r="M74" i="89"/>
  <c r="M73" i="89"/>
  <c r="M72" i="89"/>
  <c r="M71" i="89"/>
  <c r="M70" i="89"/>
  <c r="M69" i="89"/>
  <c r="M68" i="89"/>
  <c r="M67" i="89"/>
  <c r="M66" i="89"/>
  <c r="M65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M44" i="89"/>
  <c r="M43" i="89"/>
  <c r="M42" i="89"/>
  <c r="M41" i="89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M255" i="86"/>
  <c r="M254" i="86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M36" i="84"/>
  <c r="M35" i="84"/>
  <c r="M34" i="84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1" i="84"/>
  <c r="M10" i="84"/>
  <c r="M9" i="84"/>
  <c r="M8" i="84"/>
  <c r="M7" i="84"/>
  <c r="M6" i="84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35" i="94" l="1"/>
  <c r="M35" i="8"/>
  <c r="P36" i="94"/>
  <c r="M36" i="8"/>
  <c r="P34" i="94"/>
  <c r="M34" i="8"/>
  <c r="P38" i="94"/>
  <c r="M38" i="8"/>
  <c r="P40" i="94"/>
  <c r="M40" i="8"/>
  <c r="P41" i="94"/>
  <c r="M41" i="8"/>
  <c r="P39" i="94"/>
  <c r="M39" i="8"/>
  <c r="P40" i="92"/>
  <c r="P33" i="92"/>
  <c r="M33" i="8"/>
  <c r="P41" i="92"/>
  <c r="P34" i="92"/>
  <c r="P42" i="92"/>
  <c r="M42" i="8"/>
  <c r="P35" i="92"/>
  <c r="P43" i="92"/>
  <c r="M43" i="8"/>
  <c r="P36" i="92"/>
  <c r="P38" i="92"/>
  <c r="P37" i="92"/>
  <c r="P39" i="92"/>
  <c r="P26" i="89"/>
  <c r="M26" i="8"/>
  <c r="P74" i="89"/>
  <c r="M74" i="8"/>
  <c r="P139" i="89"/>
  <c r="M139" i="8"/>
  <c r="P181" i="89"/>
  <c r="M181" i="8"/>
  <c r="P76" i="89"/>
  <c r="M76" i="8"/>
  <c r="P11" i="89"/>
  <c r="M11" i="8"/>
  <c r="P19" i="89"/>
  <c r="M19" i="8"/>
  <c r="P27" i="89"/>
  <c r="M27" i="8"/>
  <c r="P35" i="89"/>
  <c r="P43" i="89"/>
  <c r="P51" i="89"/>
  <c r="M51" i="8"/>
  <c r="P59" i="89"/>
  <c r="M59" i="8"/>
  <c r="P67" i="89"/>
  <c r="M67" i="8"/>
  <c r="P75" i="89"/>
  <c r="M75" i="8"/>
  <c r="P85" i="89"/>
  <c r="M85" i="8"/>
  <c r="P96" i="89"/>
  <c r="M96" i="8"/>
  <c r="P108" i="89"/>
  <c r="M108" i="8"/>
  <c r="P124" i="89"/>
  <c r="M124" i="8"/>
  <c r="P140" i="89"/>
  <c r="M140" i="8"/>
  <c r="P148" i="89"/>
  <c r="M148" i="8"/>
  <c r="P156" i="89"/>
  <c r="M156" i="8"/>
  <c r="P164" i="89"/>
  <c r="M164" i="8"/>
  <c r="P172" i="89"/>
  <c r="M172" i="8"/>
  <c r="P182" i="89"/>
  <c r="M182" i="8"/>
  <c r="P193" i="89"/>
  <c r="M193" i="8"/>
  <c r="P201" i="89"/>
  <c r="M201" i="8"/>
  <c r="P210" i="89"/>
  <c r="M210" i="8"/>
  <c r="P218" i="89"/>
  <c r="M218" i="8"/>
  <c r="P226" i="89"/>
  <c r="M226" i="8"/>
  <c r="P234" i="89"/>
  <c r="M234" i="8"/>
  <c r="P103" i="89"/>
  <c r="M103" i="8"/>
  <c r="P34" i="89"/>
  <c r="P12" i="89"/>
  <c r="M12" i="8"/>
  <c r="P20" i="89"/>
  <c r="M20" i="8"/>
  <c r="P36" i="89"/>
  <c r="P44" i="89"/>
  <c r="M44" i="8"/>
  <c r="P52" i="89"/>
  <c r="M52" i="8"/>
  <c r="P60" i="89"/>
  <c r="M60" i="8"/>
  <c r="P68" i="89"/>
  <c r="M68" i="8"/>
  <c r="P86" i="89"/>
  <c r="M86" i="8"/>
  <c r="P97" i="89"/>
  <c r="M97" i="8"/>
  <c r="P109" i="89"/>
  <c r="M109" i="8"/>
  <c r="P117" i="89"/>
  <c r="M117" i="8"/>
  <c r="P125" i="89"/>
  <c r="M125" i="8"/>
  <c r="P133" i="89"/>
  <c r="M133" i="8"/>
  <c r="P141" i="89"/>
  <c r="M141" i="8"/>
  <c r="P149" i="89"/>
  <c r="M149" i="8"/>
  <c r="P157" i="89"/>
  <c r="M157" i="8"/>
  <c r="P165" i="89"/>
  <c r="M165" i="8"/>
  <c r="P175" i="89"/>
  <c r="M175" i="8"/>
  <c r="P183" i="89"/>
  <c r="M183" i="8"/>
  <c r="P202" i="89"/>
  <c r="M202" i="8"/>
  <c r="P211" i="89"/>
  <c r="M211" i="8"/>
  <c r="P219" i="89"/>
  <c r="M219" i="8"/>
  <c r="P227" i="89"/>
  <c r="M227" i="8"/>
  <c r="P248" i="89"/>
  <c r="M248" i="8"/>
  <c r="P104" i="89"/>
  <c r="M104" i="8"/>
  <c r="P42" i="89"/>
  <c r="P95" i="89"/>
  <c r="M95" i="8"/>
  <c r="P147" i="89"/>
  <c r="M147" i="8"/>
  <c r="P209" i="89"/>
  <c r="M209" i="8"/>
  <c r="P13" i="89"/>
  <c r="M13" i="8"/>
  <c r="P21" i="89"/>
  <c r="M21" i="8"/>
  <c r="P29" i="89"/>
  <c r="M29" i="8"/>
  <c r="P37" i="89"/>
  <c r="P45" i="89"/>
  <c r="M45" i="8"/>
  <c r="P53" i="89"/>
  <c r="M53" i="8"/>
  <c r="P61" i="89"/>
  <c r="M61" i="8"/>
  <c r="P69" i="89"/>
  <c r="M69" i="8"/>
  <c r="P78" i="89"/>
  <c r="M78" i="8"/>
  <c r="P89" i="89"/>
  <c r="M89" i="8"/>
  <c r="P98" i="89"/>
  <c r="M98" i="8"/>
  <c r="P110" i="89"/>
  <c r="M110" i="8"/>
  <c r="P118" i="89"/>
  <c r="M118" i="8"/>
  <c r="P126" i="89"/>
  <c r="M126" i="8"/>
  <c r="P134" i="89"/>
  <c r="M134" i="8"/>
  <c r="P142" i="89"/>
  <c r="M142" i="8"/>
  <c r="P150" i="89"/>
  <c r="M150" i="8"/>
  <c r="P158" i="89"/>
  <c r="M158" i="8"/>
  <c r="P166" i="89"/>
  <c r="M166" i="8"/>
  <c r="P176" i="89"/>
  <c r="M176" i="8"/>
  <c r="P184" i="89"/>
  <c r="M184" i="8"/>
  <c r="P195" i="89"/>
  <c r="M195" i="8"/>
  <c r="P203" i="89"/>
  <c r="M203" i="8"/>
  <c r="P212" i="89"/>
  <c r="M212" i="8"/>
  <c r="P220" i="89"/>
  <c r="M220" i="8"/>
  <c r="P228" i="89"/>
  <c r="M228" i="8"/>
  <c r="P254" i="89"/>
  <c r="M254" i="8"/>
  <c r="P105" i="89"/>
  <c r="M105" i="8"/>
  <c r="P58" i="89"/>
  <c r="M58" i="8"/>
  <c r="P115" i="89"/>
  <c r="M115" i="8"/>
  <c r="P163" i="89"/>
  <c r="M163" i="8"/>
  <c r="P200" i="89"/>
  <c r="M200" i="8"/>
  <c r="P82" i="89"/>
  <c r="M82" i="8"/>
  <c r="P14" i="89"/>
  <c r="M14" i="8"/>
  <c r="P30" i="89"/>
  <c r="M30" i="8"/>
  <c r="P38" i="89"/>
  <c r="P46" i="89"/>
  <c r="M46" i="8"/>
  <c r="P54" i="89"/>
  <c r="M54" i="8"/>
  <c r="P70" i="89"/>
  <c r="M70" i="8"/>
  <c r="P79" i="89"/>
  <c r="M79" i="8"/>
  <c r="P90" i="89"/>
  <c r="M90" i="8"/>
  <c r="P99" i="89"/>
  <c r="M99" i="8"/>
  <c r="P111" i="89"/>
  <c r="M111" i="8"/>
  <c r="P119" i="89"/>
  <c r="M119" i="8"/>
  <c r="P127" i="89"/>
  <c r="M127" i="8"/>
  <c r="P135" i="89"/>
  <c r="M135" i="8"/>
  <c r="P143" i="89"/>
  <c r="M143" i="8"/>
  <c r="P151" i="89"/>
  <c r="M151" i="8"/>
  <c r="P159" i="89"/>
  <c r="M159" i="8"/>
  <c r="P167" i="89"/>
  <c r="M167" i="8"/>
  <c r="P177" i="89"/>
  <c r="M177" i="8"/>
  <c r="P185" i="89"/>
  <c r="M185" i="8"/>
  <c r="P196" i="89"/>
  <c r="M196" i="8"/>
  <c r="P213" i="89"/>
  <c r="M213" i="8"/>
  <c r="P221" i="89"/>
  <c r="M221" i="8"/>
  <c r="P229" i="89"/>
  <c r="M229" i="8"/>
  <c r="P255" i="89"/>
  <c r="M255" i="8"/>
  <c r="P187" i="89"/>
  <c r="M187" i="8"/>
  <c r="P18" i="89"/>
  <c r="M18" i="8"/>
  <c r="P84" i="89"/>
  <c r="M84" i="8"/>
  <c r="P171" i="89"/>
  <c r="M171" i="8"/>
  <c r="P217" i="89"/>
  <c r="M217" i="8"/>
  <c r="P7" i="89"/>
  <c r="M7" i="8"/>
  <c r="P15" i="89"/>
  <c r="M15" i="8"/>
  <c r="P23" i="89"/>
  <c r="M23" i="8"/>
  <c r="P47" i="89"/>
  <c r="M47" i="8"/>
  <c r="P55" i="89"/>
  <c r="M55" i="8"/>
  <c r="P63" i="89"/>
  <c r="M63" i="8"/>
  <c r="P71" i="89"/>
  <c r="M71" i="8"/>
  <c r="P80" i="89"/>
  <c r="M80" i="8"/>
  <c r="P91" i="89"/>
  <c r="M91" i="8"/>
  <c r="P100" i="89"/>
  <c r="M100" i="8"/>
  <c r="P112" i="89"/>
  <c r="M112" i="8"/>
  <c r="P120" i="89"/>
  <c r="M120" i="8"/>
  <c r="P128" i="89"/>
  <c r="M128" i="8"/>
  <c r="P136" i="89"/>
  <c r="M136" i="8"/>
  <c r="P144" i="89"/>
  <c r="M144" i="8"/>
  <c r="P152" i="89"/>
  <c r="M152" i="8"/>
  <c r="P160" i="89"/>
  <c r="M160" i="8"/>
  <c r="P168" i="89"/>
  <c r="M168" i="8"/>
  <c r="P178" i="89"/>
  <c r="M178" i="8"/>
  <c r="P186" i="89"/>
  <c r="M186" i="8"/>
  <c r="P197" i="89"/>
  <c r="M197" i="8"/>
  <c r="P214" i="89"/>
  <c r="M214" i="8"/>
  <c r="P222" i="89"/>
  <c r="M222" i="8"/>
  <c r="P230" i="89"/>
  <c r="M230" i="8"/>
  <c r="P256" i="89"/>
  <c r="M256" i="8"/>
  <c r="P188" i="89"/>
  <c r="M188" i="8"/>
  <c r="P10" i="89"/>
  <c r="M10" i="8"/>
  <c r="P66" i="89"/>
  <c r="M66" i="8"/>
  <c r="P123" i="89"/>
  <c r="M123" i="8"/>
  <c r="P192" i="89"/>
  <c r="M192" i="8"/>
  <c r="P233" i="89"/>
  <c r="M233" i="8"/>
  <c r="P8" i="89"/>
  <c r="M8" i="8"/>
  <c r="P16" i="89"/>
  <c r="M16" i="8"/>
  <c r="P24" i="89"/>
  <c r="M24" i="8"/>
  <c r="P40" i="89"/>
  <c r="P48" i="89"/>
  <c r="M48" i="8"/>
  <c r="P56" i="89"/>
  <c r="M56" i="8"/>
  <c r="P64" i="89"/>
  <c r="M64" i="8"/>
  <c r="P72" i="89"/>
  <c r="M72" i="8"/>
  <c r="P81" i="89"/>
  <c r="M81" i="8"/>
  <c r="P92" i="89"/>
  <c r="M92" i="8"/>
  <c r="P101" i="89"/>
  <c r="M101" i="8"/>
  <c r="P113" i="89"/>
  <c r="M113" i="8"/>
  <c r="P121" i="89"/>
  <c r="M121" i="8"/>
  <c r="P129" i="89"/>
  <c r="M129" i="8"/>
  <c r="P137" i="89"/>
  <c r="M137" i="8"/>
  <c r="P145" i="89"/>
  <c r="M145" i="8"/>
  <c r="P153" i="89"/>
  <c r="M153" i="8"/>
  <c r="P161" i="89"/>
  <c r="M161" i="8"/>
  <c r="P169" i="89"/>
  <c r="M169" i="8"/>
  <c r="P179" i="89"/>
  <c r="M179" i="8"/>
  <c r="P190" i="89"/>
  <c r="M190" i="8"/>
  <c r="P198" i="89"/>
  <c r="M198" i="8"/>
  <c r="P206" i="89"/>
  <c r="M206" i="8"/>
  <c r="P215" i="89"/>
  <c r="M215" i="8"/>
  <c r="P223" i="89"/>
  <c r="M223" i="8"/>
  <c r="P231" i="89"/>
  <c r="M231" i="8"/>
  <c r="P189" i="89"/>
  <c r="M189" i="8"/>
  <c r="P50" i="89"/>
  <c r="M50" i="8"/>
  <c r="P107" i="89"/>
  <c r="M107" i="8"/>
  <c r="P155" i="89"/>
  <c r="M155" i="8"/>
  <c r="P225" i="89"/>
  <c r="M225" i="8"/>
  <c r="P9" i="89"/>
  <c r="M9" i="8"/>
  <c r="P17" i="89"/>
  <c r="M17" i="8"/>
  <c r="P25" i="89"/>
  <c r="M25" i="8"/>
  <c r="P33" i="89"/>
  <c r="P41" i="89"/>
  <c r="P49" i="89"/>
  <c r="M49" i="8"/>
  <c r="P57" i="89"/>
  <c r="M57" i="8"/>
  <c r="P65" i="89"/>
  <c r="M65" i="8"/>
  <c r="P73" i="89"/>
  <c r="M73" i="8"/>
  <c r="P83" i="89"/>
  <c r="M83" i="8"/>
  <c r="P93" i="89"/>
  <c r="M93" i="8"/>
  <c r="P106" i="89"/>
  <c r="M106" i="8"/>
  <c r="P114" i="89"/>
  <c r="M114" i="8"/>
  <c r="P122" i="89"/>
  <c r="M122" i="8"/>
  <c r="P130" i="89"/>
  <c r="M130" i="8"/>
  <c r="P138" i="89"/>
  <c r="M138" i="8"/>
  <c r="P146" i="89"/>
  <c r="M146" i="8"/>
  <c r="P154" i="89"/>
  <c r="M154" i="8"/>
  <c r="P162" i="89"/>
  <c r="M162" i="8"/>
  <c r="P170" i="89"/>
  <c r="M170" i="8"/>
  <c r="P180" i="89"/>
  <c r="M180" i="8"/>
  <c r="P191" i="89"/>
  <c r="M191" i="8"/>
  <c r="P199" i="89"/>
  <c r="M199" i="8"/>
  <c r="P208" i="89"/>
  <c r="M208" i="8"/>
  <c r="P224" i="89"/>
  <c r="M224" i="8"/>
  <c r="P232" i="89"/>
  <c r="M232" i="8"/>
  <c r="P173" i="89"/>
  <c r="M173" i="8"/>
  <c r="P207" i="89"/>
  <c r="M207" i="8"/>
  <c r="P216" i="89"/>
  <c r="M216" i="8"/>
  <c r="P204" i="89"/>
  <c r="M204" i="8"/>
  <c r="P205" i="89"/>
  <c r="M205" i="8"/>
  <c r="P194" i="89"/>
  <c r="M194" i="8"/>
  <c r="P132" i="89"/>
  <c r="M132" i="8"/>
  <c r="P131" i="89"/>
  <c r="M131" i="8"/>
  <c r="P116" i="89"/>
  <c r="M116" i="8"/>
  <c r="P77" i="89"/>
  <c r="M77" i="8"/>
  <c r="P62" i="89"/>
  <c r="M62" i="8"/>
  <c r="P39" i="89"/>
  <c r="P32" i="89"/>
  <c r="M32" i="8"/>
  <c r="P31" i="89"/>
  <c r="M31" i="8"/>
  <c r="P28" i="89"/>
  <c r="M28" i="8"/>
  <c r="P22" i="89"/>
  <c r="M22" i="8"/>
  <c r="P6" i="89"/>
  <c r="M6" i="8"/>
  <c r="P254" i="86"/>
  <c r="P255" i="86"/>
  <c r="P256" i="86"/>
  <c r="P10" i="84"/>
  <c r="P18" i="84"/>
  <c r="P26" i="84"/>
  <c r="P34" i="84"/>
  <c r="P17" i="84"/>
  <c r="P19" i="84"/>
  <c r="P27" i="84"/>
  <c r="P35" i="84"/>
  <c r="P8" i="84"/>
  <c r="P12" i="84"/>
  <c r="P20" i="84"/>
  <c r="P28" i="84"/>
  <c r="P36" i="84"/>
  <c r="P9" i="84"/>
  <c r="P13" i="84"/>
  <c r="P21" i="84"/>
  <c r="P29" i="84"/>
  <c r="P37" i="84"/>
  <c r="P16" i="84"/>
  <c r="P25" i="84"/>
  <c r="P14" i="84"/>
  <c r="P30" i="84"/>
  <c r="P33" i="84"/>
  <c r="P7" i="84"/>
  <c r="P15" i="84"/>
  <c r="P23" i="84"/>
  <c r="P32" i="84"/>
  <c r="P31" i="84"/>
  <c r="P24" i="84"/>
  <c r="P22" i="84"/>
  <c r="P11" i="84"/>
  <c r="P6" i="84"/>
  <c r="G44" i="87"/>
  <c r="J44" i="87" s="1"/>
  <c r="G44" i="96"/>
  <c r="J44" i="96" s="1"/>
  <c r="G44" i="97"/>
  <c r="J44" i="97" s="1"/>
  <c r="G44" i="104"/>
  <c r="J44" i="104" s="1"/>
  <c r="G44" i="105"/>
  <c r="J44" i="105" s="1"/>
  <c r="G44" i="91"/>
  <c r="J44" i="91" s="1"/>
  <c r="G44" i="100"/>
  <c r="J44" i="100" s="1"/>
  <c r="G44" i="80"/>
  <c r="J44" i="80" s="1"/>
  <c r="G44" i="81"/>
  <c r="J44" i="81" s="1"/>
  <c r="G44" i="86"/>
  <c r="J44" i="86" s="1"/>
  <c r="G44" i="95"/>
  <c r="J44" i="95" s="1"/>
  <c r="G44" i="103"/>
  <c r="J44" i="103" s="1"/>
  <c r="G44" i="84"/>
  <c r="J44" i="84" s="1"/>
  <c r="G44" i="85"/>
  <c r="J44" i="85" s="1"/>
  <c r="G44" i="90"/>
  <c r="J44" i="90" s="1"/>
  <c r="G44" i="99"/>
  <c r="J44" i="99" s="1"/>
  <c r="G44" i="107"/>
  <c r="J44" i="107" s="1"/>
  <c r="G44" i="94"/>
  <c r="J44" i="94" s="1"/>
  <c r="G44" i="83"/>
  <c r="J44" i="83" s="1"/>
  <c r="G44" i="93"/>
  <c r="J44" i="93" s="1"/>
  <c r="G44" i="98"/>
  <c r="J44" i="98" s="1"/>
  <c r="G44" i="106"/>
  <c r="J44" i="106" s="1"/>
  <c r="G44" i="88"/>
  <c r="J44" i="88" s="1"/>
  <c r="G44" i="89"/>
  <c r="J44" i="89" s="1"/>
  <c r="G44" i="102"/>
  <c r="J44" i="102" s="1"/>
  <c r="G44" i="82"/>
  <c r="J44" i="82" s="1"/>
  <c r="G44" i="92"/>
  <c r="J44" i="92" s="1"/>
  <c r="G44" i="101"/>
  <c r="J44" i="101" s="1"/>
  <c r="G43" i="83"/>
  <c r="J43" i="83" s="1"/>
  <c r="G43" i="92"/>
  <c r="J43" i="92" s="1"/>
  <c r="G43" i="101"/>
  <c r="J43" i="101" s="1"/>
  <c r="G43" i="102"/>
  <c r="J43" i="102" s="1"/>
  <c r="G43" i="82"/>
  <c r="J43" i="82" s="1"/>
  <c r="G43" i="88"/>
  <c r="J43" i="88" s="1"/>
  <c r="G43" i="97"/>
  <c r="J43" i="97" s="1"/>
  <c r="G43" i="105"/>
  <c r="J43" i="105" s="1"/>
  <c r="G43" i="100"/>
  <c r="J43" i="100" s="1"/>
  <c r="G43" i="81"/>
  <c r="J43" i="81" s="1"/>
  <c r="G43" i="87"/>
  <c r="J43" i="87" s="1"/>
  <c r="G43" i="96"/>
  <c r="J43" i="96" s="1"/>
  <c r="G43" i="104"/>
  <c r="J43" i="104" s="1"/>
  <c r="G43" i="85"/>
  <c r="J43" i="85" s="1"/>
  <c r="G43" i="86"/>
  <c r="J43" i="86" s="1"/>
  <c r="G43" i="91"/>
  <c r="J43" i="91" s="1"/>
  <c r="G43" i="80"/>
  <c r="J43" i="80" s="1"/>
  <c r="G43" i="90"/>
  <c r="J43" i="90" s="1"/>
  <c r="G43" i="95"/>
  <c r="J43" i="95" s="1"/>
  <c r="G43" i="103"/>
  <c r="J43" i="103" s="1"/>
  <c r="G43" i="84"/>
  <c r="J43" i="84" s="1"/>
  <c r="G43" i="93"/>
  <c r="J43" i="93" s="1"/>
  <c r="G43" i="94"/>
  <c r="J43" i="94" s="1"/>
  <c r="G43" i="99"/>
  <c r="J43" i="99" s="1"/>
  <c r="G43" i="107"/>
  <c r="J43" i="107" s="1"/>
  <c r="G43" i="89"/>
  <c r="J43" i="89" s="1"/>
  <c r="G43" i="98"/>
  <c r="J43" i="98" s="1"/>
  <c r="G43" i="106"/>
  <c r="J43" i="106" s="1"/>
  <c r="G42" i="80"/>
  <c r="J42" i="80" s="1"/>
  <c r="G42" i="89"/>
  <c r="J42" i="89" s="1"/>
  <c r="G42" i="98"/>
  <c r="J42" i="98" s="1"/>
  <c r="G42" i="99"/>
  <c r="J42" i="99" s="1"/>
  <c r="G42" i="106"/>
  <c r="J42" i="106" s="1"/>
  <c r="G42" i="107"/>
  <c r="J42" i="107" s="1"/>
  <c r="G42" i="84"/>
  <c r="J42" i="84" s="1"/>
  <c r="G42" i="93"/>
  <c r="J42" i="93" s="1"/>
  <c r="G42" i="102"/>
  <c r="J42" i="102" s="1"/>
  <c r="G42" i="82"/>
  <c r="J42" i="82" s="1"/>
  <c r="G42" i="83"/>
  <c r="J42" i="83" s="1"/>
  <c r="G42" i="97"/>
  <c r="J42" i="97" s="1"/>
  <c r="G42" i="105"/>
  <c r="J42" i="105" s="1"/>
  <c r="G42" i="92"/>
  <c r="J42" i="92" s="1"/>
  <c r="G42" i="101"/>
  <c r="J42" i="101" s="1"/>
  <c r="G42" i="81"/>
  <c r="J42" i="81" s="1"/>
  <c r="G42" i="88"/>
  <c r="J42" i="88" s="1"/>
  <c r="G42" i="86"/>
  <c r="J42" i="86" s="1"/>
  <c r="G42" i="87"/>
  <c r="J42" i="87" s="1"/>
  <c r="G42" i="100"/>
  <c r="J42" i="100" s="1"/>
  <c r="G42" i="90"/>
  <c r="J42" i="90" s="1"/>
  <c r="G42" i="91"/>
  <c r="J42" i="91" s="1"/>
  <c r="G42" i="96"/>
  <c r="J42" i="96" s="1"/>
  <c r="G42" i="104"/>
  <c r="J42" i="104" s="1"/>
  <c r="G42" i="85"/>
  <c r="J42" i="85" s="1"/>
  <c r="G42" i="94"/>
  <c r="J42" i="94" s="1"/>
  <c r="G42" i="95"/>
  <c r="J42" i="95" s="1"/>
  <c r="G42" i="103"/>
  <c r="J42" i="103" s="1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G242" i="78"/>
  <c r="J242" i="78" s="1"/>
  <c r="E242" i="79" s="1"/>
  <c r="G242" i="79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G88" i="78" l="1"/>
  <c r="J88" i="78" s="1"/>
  <c r="E88" i="79" s="1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186" i="78" l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M258" i="8" s="1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G75" i="78" l="1"/>
  <c r="J75" i="78" s="1"/>
  <c r="E75" i="79" s="1"/>
  <c r="G75" i="79" s="1"/>
  <c r="J75" i="79" s="1"/>
  <c r="G60" i="78"/>
  <c r="J60" i="78" s="1"/>
  <c r="E60" i="79" s="1"/>
  <c r="G60" i="79" s="1"/>
  <c r="J60" i="79" s="1"/>
  <c r="G178" i="78"/>
  <c r="J178" i="78" s="1"/>
  <c r="E178" i="79" s="1"/>
  <c r="G178" i="79" s="1"/>
  <c r="J178" i="79" s="1"/>
  <c r="G45" i="78"/>
  <c r="J45" i="78" s="1"/>
  <c r="E45" i="79" s="1"/>
  <c r="G94" i="78"/>
  <c r="J94" i="78" s="1"/>
  <c r="E94" i="79" s="1"/>
  <c r="G94" i="79" s="1"/>
  <c r="J94" i="79" s="1"/>
  <c r="P6" i="77"/>
  <c r="G45" i="79"/>
  <c r="J45" i="79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E12" i="79"/>
  <c r="G12" i="79" s="1"/>
  <c r="J12" i="79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E237" i="79" s="1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29" i="79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G148" i="77"/>
  <c r="J148" i="77" s="1"/>
  <c r="G213" i="78" l="1"/>
  <c r="J213" i="78" s="1"/>
  <c r="E213" i="79" s="1"/>
  <c r="G213" i="79" s="1"/>
  <c r="J213" i="79" s="1"/>
  <c r="G213" i="80" s="1"/>
  <c r="J213" i="80" s="1"/>
  <c r="G205" i="78"/>
  <c r="J205" i="78" s="1"/>
  <c r="E205" i="79" s="1"/>
  <c r="G205" i="79" s="1"/>
  <c r="J205" i="79" s="1"/>
  <c r="G205" i="80" s="1"/>
  <c r="J205" i="80" s="1"/>
  <c r="G83" i="78"/>
  <c r="J83" i="78" s="1"/>
  <c r="E83" i="79" s="1"/>
  <c r="G83" i="79" s="1"/>
  <c r="J83" i="79" s="1"/>
  <c r="G83" i="80" s="1"/>
  <c r="J83" i="80" s="1"/>
  <c r="G152" i="78"/>
  <c r="J152" i="78" s="1"/>
  <c r="E152" i="79" s="1"/>
  <c r="G152" i="79" s="1"/>
  <c r="J152" i="79" s="1"/>
  <c r="G152" i="80" s="1"/>
  <c r="J152" i="80" s="1"/>
  <c r="G148" i="78"/>
  <c r="J148" i="78" s="1"/>
  <c r="E148" i="79" s="1"/>
  <c r="G148" i="79" s="1"/>
  <c r="J148" i="79" s="1"/>
  <c r="G148" i="80" s="1"/>
  <c r="J148" i="80" s="1"/>
  <c r="G126" i="78"/>
  <c r="J126" i="78" s="1"/>
  <c r="E126" i="79" s="1"/>
  <c r="G126" i="79" s="1"/>
  <c r="J126" i="79" s="1"/>
  <c r="G126" i="80" s="1"/>
  <c r="J126" i="80" s="1"/>
  <c r="G84" i="78"/>
  <c r="J84" i="78" s="1"/>
  <c r="E84" i="79" s="1"/>
  <c r="G84" i="79" s="1"/>
  <c r="J84" i="79" s="1"/>
  <c r="G84" i="80" s="1"/>
  <c r="J84" i="80" s="1"/>
  <c r="G181" i="78"/>
  <c r="J181" i="78" s="1"/>
  <c r="E181" i="79" s="1"/>
  <c r="G181" i="79" s="1"/>
  <c r="J181" i="79" s="1"/>
  <c r="G181" i="80" s="1"/>
  <c r="J181" i="80" s="1"/>
  <c r="G153" i="78"/>
  <c r="J153" i="78" s="1"/>
  <c r="E153" i="79" s="1"/>
  <c r="G153" i="79" s="1"/>
  <c r="J153" i="79" s="1"/>
  <c r="G153" i="80" s="1"/>
  <c r="J153" i="80" s="1"/>
  <c r="G206" i="78"/>
  <c r="J206" i="78" s="1"/>
  <c r="E206" i="79" s="1"/>
  <c r="G206" i="79" s="1"/>
  <c r="J206" i="79" s="1"/>
  <c r="G206" i="80" s="1"/>
  <c r="J206" i="80" s="1"/>
  <c r="G155" i="78"/>
  <c r="J155" i="78" s="1"/>
  <c r="E155" i="79" s="1"/>
  <c r="G155" i="79" s="1"/>
  <c r="J155" i="79" s="1"/>
  <c r="G155" i="80" s="1"/>
  <c r="J155" i="80" s="1"/>
  <c r="G177" i="78"/>
  <c r="J177" i="78" s="1"/>
  <c r="E177" i="79" s="1"/>
  <c r="G177" i="79" s="1"/>
  <c r="J177" i="79" s="1"/>
  <c r="G177" i="80" s="1"/>
  <c r="J177" i="80" s="1"/>
  <c r="G231" i="78"/>
  <c r="J231" i="78" s="1"/>
  <c r="G239" i="78"/>
  <c r="J239" i="78" s="1"/>
  <c r="E239" i="79" s="1"/>
  <c r="G229" i="83"/>
  <c r="J229" i="83" s="1"/>
  <c r="G237" i="83"/>
  <c r="J237" i="83" s="1"/>
  <c r="G12" i="90"/>
  <c r="J12" i="90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E10" i="79"/>
  <c r="G10" i="79" s="1"/>
  <c r="J10" i="79" s="1"/>
  <c r="E11" i="79"/>
  <c r="G11" i="79" s="1"/>
  <c r="J11" i="79" s="1"/>
  <c r="G239" i="79" l="1"/>
  <c r="J239" i="79" s="1"/>
  <c r="E231" i="79"/>
  <c r="G231" i="79"/>
  <c r="J231" i="79" s="1"/>
  <c r="G231" i="80" s="1"/>
  <c r="J231" i="80" s="1"/>
  <c r="G240" i="78"/>
  <c r="J240" i="78" s="1"/>
  <c r="E240" i="79" s="1"/>
  <c r="G241" i="78"/>
  <c r="J241" i="78" s="1"/>
  <c r="E241" i="79" s="1"/>
  <c r="G241" i="79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84" i="81"/>
  <c r="J84" i="81" s="1"/>
  <c r="G83" i="81"/>
  <c r="J83" i="81" s="1"/>
  <c r="G126" i="81"/>
  <c r="J126" i="81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J241" i="79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J241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4" i="77" l="1"/>
  <c r="J24" i="7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0" i="77"/>
  <c r="J20" i="77" s="1"/>
  <c r="G26" i="77"/>
  <c r="J26" i="77" s="1"/>
  <c r="G25" i="77"/>
  <c r="J25" i="77" s="1"/>
  <c r="G21" i="77"/>
  <c r="J21" i="77" s="1"/>
  <c r="G23" i="77"/>
  <c r="J23" i="77" s="1"/>
  <c r="G168" i="78"/>
  <c r="J168" i="78" s="1"/>
  <c r="E168" i="79" s="1"/>
  <c r="K213" i="64"/>
  <c r="K215" i="64" s="1"/>
  <c r="G174" i="78" l="1"/>
  <c r="J174" i="78" s="1"/>
  <c r="E174" i="79" s="1"/>
  <c r="G102" i="78"/>
  <c r="J102" i="78" s="1"/>
  <c r="E102" i="79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J256" i="77"/>
  <c r="G256" i="78" s="1"/>
  <c r="J256" i="78" s="1"/>
  <c r="E256" i="79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J254" i="77"/>
  <c r="G254" i="78" s="1"/>
  <c r="J254" i="78" s="1"/>
  <c r="E254" i="79" s="1"/>
  <c r="G143" i="77"/>
  <c r="J143" i="77" s="1"/>
  <c r="G108" i="77"/>
  <c r="J108" i="77" s="1"/>
  <c r="G258" i="77"/>
  <c r="J25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28" i="78" s="1"/>
  <c r="J28" i="78" s="1"/>
  <c r="E28" i="79" s="1"/>
  <c r="G47" i="77"/>
  <c r="J47" i="77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42" i="77"/>
  <c r="J42" i="77" s="1"/>
  <c r="G42" i="78" s="1"/>
  <c r="J42" i="78" s="1"/>
  <c r="E42" i="79" s="1"/>
  <c r="G42" i="79" s="1"/>
  <c r="J42" i="79" s="1"/>
  <c r="G145" i="77"/>
  <c r="J145" i="77" s="1"/>
  <c r="G29" i="77"/>
  <c r="J29" i="77" s="1"/>
  <c r="G29" i="78" s="1"/>
  <c r="J29" i="78" s="1"/>
  <c r="E29" i="79" s="1"/>
  <c r="G93" i="77"/>
  <c r="J93" i="77" s="1"/>
  <c r="G185" i="77"/>
  <c r="J185" i="77" s="1"/>
  <c r="G48" i="77"/>
  <c r="J48" i="77" s="1"/>
  <c r="G50" i="77"/>
  <c r="J50" i="77" s="1"/>
  <c r="G95" i="77"/>
  <c r="J95" i="77" s="1"/>
  <c r="G233" i="77"/>
  <c r="J233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33" i="78" s="1"/>
  <c r="J33" i="78" s="1"/>
  <c r="E33" i="79" s="1"/>
  <c r="G135" i="77"/>
  <c r="J135" i="77" s="1"/>
  <c r="G117" i="77"/>
  <c r="J117" i="77" s="1"/>
  <c r="G72" i="77"/>
  <c r="J72" i="77" s="1"/>
  <c r="G37" i="77"/>
  <c r="J37" i="77" s="1"/>
  <c r="J255" i="77"/>
  <c r="G191" i="77"/>
  <c r="J191" i="77" s="1"/>
  <c r="G107" i="77"/>
  <c r="J107" i="77" s="1"/>
  <c r="G27" i="77"/>
  <c r="J27" i="77" s="1"/>
  <c r="G27" i="78" s="1"/>
  <c r="J27" i="78" s="1"/>
  <c r="E27" i="79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E43" i="79" s="1"/>
  <c r="G43" i="79" s="1"/>
  <c r="J43" i="79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31" i="78" s="1"/>
  <c r="J31" i="78" s="1"/>
  <c r="E31" i="79" s="1"/>
  <c r="G179" i="77"/>
  <c r="J179" i="77" s="1"/>
  <c r="G68" i="77"/>
  <c r="J68" i="77" s="1"/>
  <c r="G120" i="77"/>
  <c r="J120" i="77" s="1"/>
  <c r="G44" i="77"/>
  <c r="J44" i="77" s="1"/>
  <c r="G44" i="78" s="1"/>
  <c r="J44" i="78" s="1"/>
  <c r="E44" i="79" s="1"/>
  <c r="G44" i="79" s="1"/>
  <c r="J44" i="79" s="1"/>
  <c r="G215" i="77"/>
  <c r="J215" i="77" s="1"/>
  <c r="G167" i="77"/>
  <c r="J167" i="77" s="1"/>
  <c r="G234" i="77"/>
  <c r="J234" i="77" s="1"/>
  <c r="G115" i="77"/>
  <c r="J115" i="77" s="1"/>
  <c r="G140" i="77"/>
  <c r="J140" i="77" s="1"/>
  <c r="G184" i="77"/>
  <c r="J184" i="77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G22" i="78"/>
  <c r="J22" i="78" s="1"/>
  <c r="E22" i="79" s="1"/>
  <c r="G20" i="78"/>
  <c r="J20" i="78" s="1"/>
  <c r="E20" i="79" s="1"/>
  <c r="G20" i="79" s="1"/>
  <c r="G19" i="78"/>
  <c r="J19" i="78" s="1"/>
  <c r="E19" i="79" s="1"/>
  <c r="G19" i="79" s="1"/>
  <c r="J19" i="79" s="1"/>
  <c r="G25" i="78"/>
  <c r="J25" i="78" s="1"/>
  <c r="E25" i="79" s="1"/>
  <c r="K216" i="64"/>
  <c r="G237" i="96" l="1"/>
  <c r="J237" i="96" s="1"/>
  <c r="J229" i="95"/>
  <c r="G140" i="78"/>
  <c r="J140" i="78" s="1"/>
  <c r="E140" i="79" s="1"/>
  <c r="G140" i="79" s="1"/>
  <c r="J140" i="79" s="1"/>
  <c r="G140" i="80" s="1"/>
  <c r="J140" i="80" s="1"/>
  <c r="G179" i="78"/>
  <c r="J179" i="78" s="1"/>
  <c r="E179" i="79" s="1"/>
  <c r="G179" i="79" s="1"/>
  <c r="J179" i="79" s="1"/>
  <c r="G179" i="80" s="1"/>
  <c r="J179" i="80" s="1"/>
  <c r="G89" i="78"/>
  <c r="J89" i="78" s="1"/>
  <c r="E89" i="79" s="1"/>
  <c r="G89" i="79" s="1"/>
  <c r="J89" i="79" s="1"/>
  <c r="G89" i="80" s="1"/>
  <c r="J89" i="80" s="1"/>
  <c r="G93" i="78"/>
  <c r="J93" i="78" s="1"/>
  <c r="E93" i="79" s="1"/>
  <c r="G93" i="79" s="1"/>
  <c r="J93" i="79" s="1"/>
  <c r="G93" i="80" s="1"/>
  <c r="J93" i="80" s="1"/>
  <c r="G47" i="78"/>
  <c r="J47" i="78" s="1"/>
  <c r="E47" i="79" s="1"/>
  <c r="G47" i="79" s="1"/>
  <c r="J47" i="79" s="1"/>
  <c r="G47" i="80" s="1"/>
  <c r="J47" i="80" s="1"/>
  <c r="G49" i="78"/>
  <c r="J49" i="78" s="1"/>
  <c r="E49" i="79" s="1"/>
  <c r="G49" i="79" s="1"/>
  <c r="J49" i="79" s="1"/>
  <c r="G49" i="80" s="1"/>
  <c r="J49" i="80" s="1"/>
  <c r="G171" i="78"/>
  <c r="J171" i="78" s="1"/>
  <c r="E171" i="79" s="1"/>
  <c r="G171" i="79" s="1"/>
  <c r="J171" i="79" s="1"/>
  <c r="G171" i="80" s="1"/>
  <c r="J171" i="80" s="1"/>
  <c r="G160" i="78"/>
  <c r="J160" i="78" s="1"/>
  <c r="G225" i="78"/>
  <c r="J225" i="78" s="1"/>
  <c r="E225" i="79" s="1"/>
  <c r="G225" i="79" s="1"/>
  <c r="J225" i="79" s="1"/>
  <c r="G225" i="80" s="1"/>
  <c r="J225" i="80" s="1"/>
  <c r="G174" i="79"/>
  <c r="J174" i="79" s="1"/>
  <c r="E173" i="79"/>
  <c r="G115" i="78"/>
  <c r="J115" i="78" s="1"/>
  <c r="E115" i="79" s="1"/>
  <c r="G115" i="79" s="1"/>
  <c r="J115" i="79" s="1"/>
  <c r="G115" i="80" s="1"/>
  <c r="J115" i="80" s="1"/>
  <c r="G236" i="78"/>
  <c r="J236" i="78" s="1"/>
  <c r="E236" i="79" s="1"/>
  <c r="G192" i="78"/>
  <c r="J192" i="78" s="1"/>
  <c r="G52" i="78"/>
  <c r="J52" i="78" s="1"/>
  <c r="E52" i="79" s="1"/>
  <c r="G52" i="79" s="1"/>
  <c r="J52" i="79" s="1"/>
  <c r="G52" i="80" s="1"/>
  <c r="J52" i="80" s="1"/>
  <c r="G46" i="78"/>
  <c r="J46" i="78" s="1"/>
  <c r="E46" i="79" s="1"/>
  <c r="G46" i="79" s="1"/>
  <c r="J46" i="79" s="1"/>
  <c r="G46" i="80" s="1"/>
  <c r="J46" i="80" s="1"/>
  <c r="G141" i="78"/>
  <c r="J141" i="78" s="1"/>
  <c r="E141" i="79" s="1"/>
  <c r="G56" i="78"/>
  <c r="J56" i="78" s="1"/>
  <c r="E56" i="79" s="1"/>
  <c r="G135" i="78"/>
  <c r="J135" i="78" s="1"/>
  <c r="E135" i="79" s="1"/>
  <c r="G61" i="78"/>
  <c r="J61" i="78" s="1"/>
  <c r="E61" i="79" s="1"/>
  <c r="G61" i="79" s="1"/>
  <c r="J61" i="79" s="1"/>
  <c r="G61" i="80" s="1"/>
  <c r="J61" i="80" s="1"/>
  <c r="G99" i="78"/>
  <c r="J99" i="78" s="1"/>
  <c r="E99" i="79" s="1"/>
  <c r="G99" i="79" s="1"/>
  <c r="J99" i="79" s="1"/>
  <c r="G99" i="80" s="1"/>
  <c r="J99" i="80" s="1"/>
  <c r="G57" i="78"/>
  <c r="J57" i="78" s="1"/>
  <c r="E57" i="79" s="1"/>
  <c r="G235" i="78"/>
  <c r="J235" i="78" s="1"/>
  <c r="E235" i="79" s="1"/>
  <c r="J242" i="79"/>
  <c r="G100" i="78"/>
  <c r="J100" i="78" s="1"/>
  <c r="E100" i="79" s="1"/>
  <c r="G100" i="79" s="1"/>
  <c r="J100" i="79" s="1"/>
  <c r="G100" i="80" s="1"/>
  <c r="J100" i="80" s="1"/>
  <c r="G215" i="78"/>
  <c r="J215" i="78" s="1"/>
  <c r="E215" i="79" s="1"/>
  <c r="G64" i="78"/>
  <c r="J64" i="78" s="1"/>
  <c r="E64" i="79" s="1"/>
  <c r="G64" i="79" s="1"/>
  <c r="J64" i="79" s="1"/>
  <c r="G64" i="80" s="1"/>
  <c r="J64" i="80" s="1"/>
  <c r="G78" i="78"/>
  <c r="J78" i="78" s="1"/>
  <c r="E78" i="79" s="1"/>
  <c r="G78" i="79" s="1"/>
  <c r="J78" i="79" s="1"/>
  <c r="G78" i="80" s="1"/>
  <c r="J78" i="80" s="1"/>
  <c r="G80" i="78"/>
  <c r="J80" i="78" s="1"/>
  <c r="E80" i="79" s="1"/>
  <c r="G80" i="79" s="1"/>
  <c r="J80" i="79" s="1"/>
  <c r="G80" i="80" s="1"/>
  <c r="J80" i="80" s="1"/>
  <c r="G51" i="78"/>
  <c r="J51" i="78" s="1"/>
  <c r="E51" i="79" s="1"/>
  <c r="G36" i="78"/>
  <c r="J36" i="78" s="1"/>
  <c r="E36" i="79" s="1"/>
  <c r="G36" i="79" s="1"/>
  <c r="J36" i="79" s="1"/>
  <c r="G36" i="80" s="1"/>
  <c r="J36" i="80" s="1"/>
  <c r="G108" i="78"/>
  <c r="J108" i="78" s="1"/>
  <c r="E108" i="79" s="1"/>
  <c r="G108" i="79" s="1"/>
  <c r="J108" i="79" s="1"/>
  <c r="G108" i="80" s="1"/>
  <c r="J108" i="80" s="1"/>
  <c r="G74" i="78"/>
  <c r="J74" i="78" s="1"/>
  <c r="E74" i="79" s="1"/>
  <c r="G74" i="79" s="1"/>
  <c r="J74" i="79" s="1"/>
  <c r="G74" i="80" s="1"/>
  <c r="J74" i="80" s="1"/>
  <c r="G77" i="78"/>
  <c r="J77" i="78" s="1"/>
  <c r="E77" i="79" s="1"/>
  <c r="G41" i="78"/>
  <c r="J41" i="78" s="1"/>
  <c r="E41" i="79" s="1"/>
  <c r="G41" i="79" s="1"/>
  <c r="J41" i="79" s="1"/>
  <c r="G41" i="80" s="1"/>
  <c r="J41" i="80" s="1"/>
  <c r="G66" i="78"/>
  <c r="J66" i="78" s="1"/>
  <c r="G50" i="78"/>
  <c r="J50" i="78" s="1"/>
  <c r="E50" i="79" s="1"/>
  <c r="G50" i="79" s="1"/>
  <c r="J50" i="79" s="1"/>
  <c r="G50" i="80" s="1"/>
  <c r="J50" i="80" s="1"/>
  <c r="G54" i="78"/>
  <c r="J54" i="78" s="1"/>
  <c r="E54" i="79" s="1"/>
  <c r="G158" i="78"/>
  <c r="J158" i="78" s="1"/>
  <c r="G143" i="78"/>
  <c r="J143" i="78" s="1"/>
  <c r="E143" i="79" s="1"/>
  <c r="G143" i="79" s="1"/>
  <c r="J143" i="79" s="1"/>
  <c r="G143" i="80" s="1"/>
  <c r="J143" i="80" s="1"/>
  <c r="G166" i="78"/>
  <c r="J166" i="78" s="1"/>
  <c r="G58" i="78"/>
  <c r="J58" i="78" s="1"/>
  <c r="E58" i="79" s="1"/>
  <c r="G255" i="78"/>
  <c r="J255" i="78" s="1"/>
  <c r="E255" i="79" s="1"/>
  <c r="G255" i="79" s="1"/>
  <c r="G79" i="78"/>
  <c r="J79" i="78" s="1"/>
  <c r="G65" i="78"/>
  <c r="J65" i="78" s="1"/>
  <c r="G98" i="78"/>
  <c r="J98" i="78" s="1"/>
  <c r="E98" i="79" s="1"/>
  <c r="G98" i="79" s="1"/>
  <c r="J98" i="79" s="1"/>
  <c r="G98" i="80" s="1"/>
  <c r="J98" i="80" s="1"/>
  <c r="G40" i="78"/>
  <c r="J40" i="78" s="1"/>
  <c r="E40" i="79" s="1"/>
  <c r="G40" i="79" s="1"/>
  <c r="J40" i="79" s="1"/>
  <c r="G40" i="80" s="1"/>
  <c r="J40" i="80" s="1"/>
  <c r="G118" i="78"/>
  <c r="J118" i="78" s="1"/>
  <c r="E118" i="79" s="1"/>
  <c r="G118" i="79" s="1"/>
  <c r="J118" i="79" s="1"/>
  <c r="G118" i="80" s="1"/>
  <c r="J118" i="80" s="1"/>
  <c r="G37" i="78"/>
  <c r="J37" i="78" s="1"/>
  <c r="E37" i="79" s="1"/>
  <c r="G37" i="79" s="1"/>
  <c r="J37" i="79" s="1"/>
  <c r="G37" i="80" s="1"/>
  <c r="J37" i="80" s="1"/>
  <c r="G170" i="78"/>
  <c r="J170" i="7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E238" i="79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31" i="79"/>
  <c r="J31" i="79" s="1"/>
  <c r="G31" i="80" s="1"/>
  <c r="J31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56" i="79"/>
  <c r="J56" i="79" s="1"/>
  <c r="G56" i="80" s="1"/>
  <c r="J56" i="80" s="1"/>
  <c r="G77" i="79"/>
  <c r="J77" i="79" s="1"/>
  <c r="G77" i="80" s="1"/>
  <c r="J77" i="80" s="1"/>
  <c r="G51" i="79"/>
  <c r="J51" i="79" s="1"/>
  <c r="G51" i="80" s="1"/>
  <c r="J51" i="80" s="1"/>
  <c r="G186" i="79"/>
  <c r="J186" i="79" s="1"/>
  <c r="G186" i="80" s="1"/>
  <c r="J186" i="80" s="1"/>
  <c r="G190" i="79"/>
  <c r="J190" i="79" s="1"/>
  <c r="G27" i="79"/>
  <c r="J27" i="79" s="1"/>
  <c r="G27" i="80" s="1"/>
  <c r="J27" i="80" s="1"/>
  <c r="G34" i="79"/>
  <c r="J34" i="79" s="1"/>
  <c r="G34" i="80" s="1"/>
  <c r="J34" i="80" s="1"/>
  <c r="G54" i="79"/>
  <c r="J54" i="79" s="1"/>
  <c r="G54" i="80" s="1"/>
  <c r="J54" i="80" s="1"/>
  <c r="G58" i="79"/>
  <c r="J58" i="79" s="1"/>
  <c r="G58" i="80" s="1"/>
  <c r="J58" i="80" s="1"/>
  <c r="G256" i="79"/>
  <c r="J256" i="79" s="1"/>
  <c r="G256" i="80" s="1"/>
  <c r="J256" i="80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32" i="77"/>
  <c r="J132" i="77" s="1"/>
  <c r="G165" i="77"/>
  <c r="J165" i="77" s="1"/>
  <c r="G194" i="92"/>
  <c r="J194" i="92" s="1"/>
  <c r="G221" i="77"/>
  <c r="J221" i="77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96" i="77"/>
  <c r="J96" i="77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J20" i="79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92" i="79" l="1"/>
  <c r="G192" i="79" s="1"/>
  <c r="J192" i="79" s="1"/>
  <c r="E158" i="79"/>
  <c r="G158" i="79" s="1"/>
  <c r="J158" i="79" s="1"/>
  <c r="E79" i="79"/>
  <c r="G79" i="79" s="1"/>
  <c r="J79" i="79" s="1"/>
  <c r="E66" i="79"/>
  <c r="G66" i="79" s="1"/>
  <c r="J66" i="79" s="1"/>
  <c r="G38" i="78"/>
  <c r="J38" i="78" s="1"/>
  <c r="E38" i="79" s="1"/>
  <c r="G38" i="79" s="1"/>
  <c r="J38" i="79" s="1"/>
  <c r="G38" i="80" s="1"/>
  <c r="J38" i="80" s="1"/>
  <c r="G236" i="79"/>
  <c r="J236" i="79" s="1"/>
  <c r="E228" i="79"/>
  <c r="E65" i="79"/>
  <c r="G65" i="79" s="1"/>
  <c r="J65" i="79" s="1"/>
  <c r="E166" i="79"/>
  <c r="G166" i="79" s="1"/>
  <c r="J166" i="79" s="1"/>
  <c r="E160" i="79"/>
  <c r="G160" i="79" s="1"/>
  <c r="J160" i="79" s="1"/>
  <c r="G242" i="80"/>
  <c r="J242" i="80" s="1"/>
  <c r="E234" i="79"/>
  <c r="G88" i="79"/>
  <c r="J88" i="79" s="1"/>
  <c r="E87" i="79"/>
  <c r="G87" i="79" s="1"/>
  <c r="J87" i="79" s="1"/>
  <c r="G88" i="80" s="1"/>
  <c r="J88" i="80" s="1"/>
  <c r="G235" i="79"/>
  <c r="J235" i="79" s="1"/>
  <c r="E227" i="79"/>
  <c r="E86" i="79"/>
  <c r="G238" i="79"/>
  <c r="J238" i="79" s="1"/>
  <c r="E230" i="79"/>
  <c r="G122" i="78"/>
  <c r="J122" i="78" s="1"/>
  <c r="E122" i="79" s="1"/>
  <c r="G122" i="79" s="1"/>
  <c r="J122" i="79" s="1"/>
  <c r="G122" i="80" s="1"/>
  <c r="J122" i="80" s="1"/>
  <c r="G221" i="78"/>
  <c r="J221" i="78" s="1"/>
  <c r="G136" i="78"/>
  <c r="J136" i="78" s="1"/>
  <c r="E136" i="79" s="1"/>
  <c r="G165" i="78"/>
  <c r="J165" i="78" s="1"/>
  <c r="E170" i="79"/>
  <c r="G170" i="79" s="1"/>
  <c r="J170" i="79" s="1"/>
  <c r="G255" i="80"/>
  <c r="J255" i="80" s="1"/>
  <c r="J255" i="79"/>
  <c r="G18" i="77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7" i="77"/>
  <c r="J17" i="77" s="1"/>
  <c r="J16" i="77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65" i="79" l="1"/>
  <c r="G165" i="79" s="1"/>
  <c r="J165" i="79" s="1"/>
  <c r="E221" i="79"/>
  <c r="G221" i="79" s="1"/>
  <c r="J221" i="79" s="1"/>
  <c r="G133" i="78"/>
  <c r="J133" i="78" s="1"/>
  <c r="E133" i="79" s="1"/>
  <c r="G133" i="79" s="1"/>
  <c r="J133" i="79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6" i="79"/>
  <c r="J136" i="79" s="1"/>
  <c r="G136" i="80" s="1"/>
  <c r="J136" i="80" s="1"/>
  <c r="G214" i="78"/>
  <c r="J214" i="78" s="1"/>
  <c r="E214" i="79" s="1"/>
  <c r="G131" i="78"/>
  <c r="J131" i="78" s="1"/>
  <c r="E131" i="79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E7" i="79"/>
  <c r="G7" i="79" s="1"/>
  <c r="J7" i="79" s="1"/>
  <c r="E16" i="79"/>
  <c r="G16" i="79" s="1"/>
  <c r="J16" i="79" s="1"/>
  <c r="E8" i="79"/>
  <c r="G8" i="79" s="1"/>
  <c r="J8" i="79" s="1"/>
  <c r="E14" i="79"/>
  <c r="G14" i="79" s="1"/>
  <c r="J14" i="79" s="1"/>
  <c r="J6" i="78"/>
  <c r="E6" i="79" s="1"/>
  <c r="E15" i="79"/>
  <c r="G15" i="79" s="1"/>
  <c r="J15" i="79" s="1"/>
  <c r="E17" i="79"/>
  <c r="G17" i="79" s="1"/>
  <c r="J17" i="79" s="1"/>
  <c r="G100" i="82"/>
  <c r="J100" i="82" s="1"/>
  <c r="G34" i="82"/>
  <c r="J34" i="82" s="1"/>
  <c r="G215" i="82"/>
  <c r="J215" i="82" s="1"/>
  <c r="G18" i="78"/>
  <c r="J18" i="78" s="1"/>
  <c r="E18" i="79" s="1"/>
  <c r="G18" i="79" s="1"/>
  <c r="J18" i="79" s="1"/>
  <c r="G186" i="82"/>
  <c r="J186" i="82" s="1"/>
  <c r="E13" i="79"/>
  <c r="G13" i="79" s="1"/>
  <c r="J13" i="79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116" i="83"/>
  <c r="J116" i="83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79" i="83"/>
  <c r="J179" i="83" s="1"/>
  <c r="G26" i="82"/>
  <c r="J26" i="82" s="1"/>
  <c r="G140" i="83"/>
  <c r="J140" i="83" s="1"/>
  <c r="G117" i="83"/>
  <c r="J117" i="83" s="1"/>
  <c r="G34" i="83"/>
  <c r="J34" i="83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154" i="83"/>
  <c r="J154" i="83" s="1"/>
  <c r="G21" i="82"/>
  <c r="J21" i="82" s="1"/>
  <c r="G53" i="83"/>
  <c r="J53" i="83" s="1"/>
  <c r="G31" i="83"/>
  <c r="J31" i="83" s="1"/>
  <c r="G139" i="83"/>
  <c r="J139" i="83" s="1"/>
  <c r="G30" i="83"/>
  <c r="J30" i="83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J253" i="83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122" i="83"/>
  <c r="J122" i="83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23" i="83"/>
  <c r="J23" i="83" s="1"/>
  <c r="G16" i="80"/>
  <c r="J16" i="80" s="1"/>
  <c r="G22" i="83"/>
  <c r="J22" i="83" s="1"/>
  <c r="G37" i="84"/>
  <c r="J37" i="84" s="1"/>
  <c r="G27" i="84"/>
  <c r="J27" i="84" s="1"/>
  <c r="G52" i="84"/>
  <c r="J52" i="84" s="1"/>
  <c r="G38" i="83"/>
  <c r="J38" i="83" s="1"/>
  <c r="G36" i="84"/>
  <c r="J36" i="84" s="1"/>
  <c r="G32" i="84"/>
  <c r="J32" i="84" s="1"/>
  <c r="G29" i="84"/>
  <c r="J29" i="84" s="1"/>
  <c r="G17" i="80"/>
  <c r="J17" i="80" s="1"/>
  <c r="G258" i="84"/>
  <c r="J258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9" i="83"/>
  <c r="J259" i="83" s="1"/>
  <c r="G173" i="83"/>
  <c r="J173" i="83" s="1"/>
  <c r="G174" i="83"/>
  <c r="J174" i="83" s="1"/>
  <c r="G103" i="83"/>
  <c r="J103" i="83" s="1"/>
  <c r="G102" i="83"/>
  <c r="J102" i="83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16" i="81"/>
  <c r="J16" i="81" s="1"/>
  <c r="G7" i="81"/>
  <c r="J7" i="81" s="1"/>
  <c r="G51" i="85"/>
  <c r="J51" i="85" s="1"/>
  <c r="G50" i="85"/>
  <c r="J50" i="85" s="1"/>
  <c r="G59" i="85"/>
  <c r="J59" i="85" s="1"/>
  <c r="G49" i="85"/>
  <c r="J49" i="85" s="1"/>
  <c r="G20" i="84"/>
  <c r="J20" i="84" s="1"/>
  <c r="G233" i="85"/>
  <c r="J233" i="85" s="1"/>
  <c r="G104" i="85"/>
  <c r="J104" i="85" s="1"/>
  <c r="J256" i="85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104" i="89"/>
  <c r="J104" i="89" s="1"/>
  <c r="G233" i="89"/>
  <c r="J233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8" l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30" i="93"/>
  <c r="J30" i="93" s="1"/>
  <c r="G117" i="95"/>
  <c r="J117" i="95" s="1"/>
  <c r="G68" i="94"/>
  <c r="J68" i="94" s="1"/>
  <c r="G145" i="94"/>
  <c r="J145" i="94" s="1"/>
  <c r="G170" i="94"/>
  <c r="J170" i="94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72" i="95"/>
  <c r="J72" i="95" s="1"/>
  <c r="G98" i="95"/>
  <c r="G54" i="94"/>
  <c r="J54" i="94" s="1"/>
  <c r="G119" i="94"/>
  <c r="J119" i="94" s="1"/>
  <c r="G180" i="95"/>
  <c r="J180" i="95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1" i="96" l="1"/>
  <c r="J21" i="96" s="1"/>
  <c r="J21" i="95"/>
  <c r="G99" i="96"/>
  <c r="J99" i="96" s="1"/>
  <c r="J99" i="95"/>
  <c r="G93" i="96"/>
  <c r="J93" i="96" s="1"/>
  <c r="J93" i="95"/>
  <c r="G77" i="96"/>
  <c r="J77" i="96" s="1"/>
  <c r="J77" i="95"/>
  <c r="G66" i="96"/>
  <c r="J66" i="96" s="1"/>
  <c r="J66" i="95"/>
  <c r="G98" i="96"/>
  <c r="J98" i="96" s="1"/>
  <c r="J98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34" i="95"/>
  <c r="J34" i="95" s="1"/>
  <c r="G214" i="94"/>
  <c r="J214" i="94" s="1"/>
  <c r="G38" i="95"/>
  <c r="J38" i="95" s="1"/>
  <c r="G54" i="95"/>
  <c r="J54" i="95" s="1"/>
  <c r="G30" i="95"/>
  <c r="J30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51" i="96" l="1"/>
  <c r="J51" i="96" s="1"/>
  <c r="J51" i="95"/>
  <c r="G238" i="96"/>
  <c r="J238" i="96" s="1"/>
  <c r="J230" i="95"/>
  <c r="G235" i="96"/>
  <c r="J235" i="96" s="1"/>
  <c r="J227" i="95"/>
  <c r="G88" i="96"/>
  <c r="J88" i="96" s="1"/>
  <c r="J87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65" i="96"/>
  <c r="J165" i="96" s="1"/>
  <c r="G165" i="97" s="1"/>
  <c r="J165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7" i="98"/>
  <c r="J4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105" i="83"/>
  <c r="J105" i="83" s="1"/>
  <c r="G105" i="91"/>
  <c r="J105" i="91" s="1"/>
  <c r="G105" i="74"/>
  <c r="J105" i="74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86"/>
  <c r="J105" i="86" s="1"/>
  <c r="G105" i="94"/>
  <c r="J105" i="94" s="1"/>
  <c r="G105" i="87"/>
  <c r="J105" i="87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05" i="77"/>
  <c r="J105" i="77" s="1"/>
  <c r="G105" i="78" s="1"/>
  <c r="J105" i="78" s="1"/>
  <c r="E105" i="79" s="1"/>
  <c r="G105" i="79" s="1"/>
  <c r="J105" i="79" s="1"/>
  <c r="G189" i="77"/>
  <c r="J189" i="77" s="1"/>
  <c r="G187" i="77"/>
  <c r="J187" i="77" s="1"/>
  <c r="G187" i="78" s="1"/>
  <c r="J187" i="78" s="1"/>
  <c r="E187" i="79" s="1"/>
  <c r="G187" i="79" s="1"/>
  <c r="J187" i="7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52" i="99"/>
  <c r="J52" i="99" s="1"/>
  <c r="G52" i="100" s="1"/>
  <c r="J52" i="100" s="1"/>
  <c r="G52" i="101" s="1"/>
  <c r="J52" i="101" s="1"/>
  <c r="G52" i="102" s="1"/>
  <c r="J52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27" i="103"/>
  <c r="J27" i="103" s="1"/>
  <c r="G58" i="103"/>
  <c r="J58" i="103" s="1"/>
  <c r="G46" i="103"/>
  <c r="J46" i="103" s="1"/>
  <c r="G221" i="103"/>
  <c r="J221" i="103" s="1"/>
  <c r="G56" i="103"/>
  <c r="J56" i="103" s="1"/>
  <c r="G30" i="103"/>
  <c r="J30" i="103" s="1"/>
  <c r="G55" i="103"/>
  <c r="J55" i="103" s="1"/>
  <c r="G49" i="103"/>
  <c r="J49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82"/>
  <c r="J207" i="82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G189" i="99"/>
  <c r="J189" i="99" s="1"/>
  <c r="G186" i="99"/>
  <c r="J186" i="99" s="1"/>
  <c r="G207" i="99"/>
  <c r="J207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76" i="77"/>
  <c r="J76" i="77" s="1"/>
  <c r="G76" i="78" s="1"/>
  <c r="J76" i="78" s="1"/>
  <c r="E76" i="79" s="1"/>
  <c r="G207" i="77"/>
  <c r="J207" i="77" s="1"/>
  <c r="G207" i="78" s="1"/>
  <c r="J207" i="78" s="1"/>
  <c r="E207" i="79" s="1"/>
  <c r="G207" i="79" s="1"/>
  <c r="J207" i="79" s="1"/>
  <c r="G188" i="77"/>
  <c r="J188" i="77" s="1"/>
  <c r="G188" i="78" s="1"/>
  <c r="J188" i="78" s="1"/>
  <c r="E188" i="79" s="1"/>
  <c r="G188" i="79" s="1"/>
  <c r="J188" i="7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G258" i="100"/>
  <c r="J25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9" i="105" l="1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E124" i="7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J255" i="10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51" i="107"/>
  <c r="J51" i="107" s="1"/>
  <c r="G47" i="105"/>
  <c r="J47" i="105" s="1"/>
  <c r="G47" i="106" s="1"/>
  <c r="J47" i="106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52" i="107"/>
  <c r="J52" i="107" s="1"/>
  <c r="G34" i="107"/>
  <c r="J34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58" i="103"/>
  <c r="J258" i="103" s="1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105" i="104"/>
  <c r="J105" i="104" s="1"/>
  <c r="G258" i="104"/>
  <c r="J258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58" i="105"/>
  <c r="J258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58" i="106"/>
  <c r="J25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<sst xmlns="http://schemas.openxmlformats.org/spreadsheetml/2006/main" count="38626" uniqueCount="1458">
  <si>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</si>
  <si>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</si>
  <si>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</si>
  <si>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</si>
  <si>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</si>
  <si>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</si>
  <si>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</si>
  <si>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</si>
  <si>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</si>
  <si>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</si>
  <si>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</si>
  <si>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</si>
  <si>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</si>
  <si>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</si>
  <si>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</si>
  <si>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</si>
  <si>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</si>
  <si>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</si>
  <si>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</si>
  <si>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</si>
  <si>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</si>
  <si>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</si>
  <si>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</si>
  <si>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</si>
  <si>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</si>
  <si>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</si>
  <si>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</si>
  <si>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</si>
  <si>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</si>
  <si>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</si>
  <si>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</si>
  <si>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</si>
  <si>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</si>
  <si>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</si>
  <si>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</si>
  <si>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</si>
  <si>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</si>
  <si>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</si>
  <si>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</si>
  <si>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</si>
  <si>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</si>
  <si>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</si>
  <si>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</si>
  <si>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</si>
  <si>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</si>
  <si>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</si>
  <si>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</si>
  <si>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</si>
  <si>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</si>
  <si>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</si>
  <si>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</si>
  <si>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</si>
  <si>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</si>
  <si>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</si>
  <si>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</si>
  <si>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</si>
  <si>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</si>
  <si>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</si>
  <si>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</si>
  <si>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</si>
  <si>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</si>
  <si>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</si>
  <si>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</si>
  <si>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</si>
  <si>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</si>
  <si>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</si>
  <si>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</si>
  <si>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</si>
  <si>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</si>
  <si>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</si>
  <si>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</si>
  <si>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</si>
  <si>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</si>
  <si>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</si>
  <si>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</si>
  <si>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</si>
  <si>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</si>
  <si>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</si>
  <si>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</si>
  <si>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</si>
  <si>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</si>
  <si>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</si>
  <si>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</si>
  <si>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</si>
  <si>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</si>
  <si>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</si>
  <si>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</si>
  <si>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</si>
  <si>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</si>
  <si>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</si>
  <si>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</si>
  <si>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</si>
  <si>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</si>
  <si>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</si>
  <si>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</si>
  <si>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</si>
  <si>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</si>
  <si>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</si>
  <si>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</si>
  <si>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</si>
  <si>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</si>
  <si>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</si>
  <si>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</si>
  <si>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</si>
  <si>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</si>
  <si>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</si>
  <si>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</si>
  <si>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</si>
  <si>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</si>
  <si>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</si>
  <si>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</si>
  <si>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</si>
  <si>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</si>
  <si>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</si>
  <si>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</si>
  <si>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</si>
  <si>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</si>
  <si>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</si>
  <si>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</si>
  <si>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</si>
  <si>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</si>
  <si>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</si>
  <si>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</si>
  <si>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</si>
  <si>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</si>
  <si>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</si>
  <si>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</si>
  <si>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</si>
  <si>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</si>
  <si>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</si>
  <si>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</si>
  <si>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</si>
  <si>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</si>
  <si>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</si>
  <si>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</si>
  <si>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</si>
  <si>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</si>
  <si>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</si>
  <si>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</si>
  <si>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</si>
  <si>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</si>
  <si>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</si>
  <si>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</si>
  <si>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</si>
  <si>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</si>
  <si>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</si>
  <si>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</si>
  <si>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</si>
  <si>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</si>
  <si>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</si>
  <si>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</si>
  <si>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</si>
  <si>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</si>
  <si>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</si>
  <si>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</si>
  <si>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</si>
  <si>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</si>
  <si>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</si>
  <si>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</si>
  <si>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</si>
  <si>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</si>
  <si>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</si>
  <si>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</si>
  <si>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</si>
  <si>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</si>
  <si>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</si>
  <si>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</si>
  <si>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</si>
  <si>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</si>
  <si>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</si>
  <si>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</si>
  <si>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</si>
  <si>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</si>
  <si>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</si>
  <si>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</si>
  <si>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</si>
  <si>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</si>
  <si>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</si>
  <si>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</si>
  <si>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</si>
  <si>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</si>
  <si>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</si>
  <si>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</si>
  <si>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</si>
  <si>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</si>
  <si>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</si>
  <si>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</si>
  <si>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</si>
  <si>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</si>
  <si>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</si>
  <si>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</si>
  <si>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</si>
  <si>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</si>
  <si>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</si>
  <si>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</si>
  <si>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</si>
  <si>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</si>
  <si>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</si>
  <si>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</si>
  <si>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</si>
  <si>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</si>
  <si>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</si>
  <si>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</si>
  <si>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</si>
  <si>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</si>
  <si>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</si>
  <si>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</si>
  <si>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</si>
  <si>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</si>
  <si>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</si>
  <si>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</si>
  <si>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</si>
  <si>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</si>
  <si>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</si>
  <si>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</si>
  <si>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</si>
  <si>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</si>
  <si>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</si>
  <si>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</si>
  <si>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</si>
  <si>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</si>
  <si>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</si>
  <si>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</si>
  <si>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</si>
  <si>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</si>
  <si>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</si>
  <si>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</si>
  <si>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</si>
  <si>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</si>
  <si>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</si>
  <si>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</si>
  <si>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</si>
  <si>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</si>
  <si>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</si>
  <si>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</si>
  <si>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</si>
  <si>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</si>
  <si>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</si>
  <si>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</si>
  <si>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</si>
  <si>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</si>
  <si>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</si>
  <si>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</si>
  <si>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</si>
  <si>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</si>
  <si>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</si>
  <si>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</si>
  <si>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</si>
  <si>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</si>
  <si>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</si>
  <si>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</si>
  <si>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</si>
  <si>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</si>
  <si>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</si>
  <si>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</si>
  <si>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</si>
  <si>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</si>
  <si>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</si>
  <si>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</si>
  <si>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</si>
  <si>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</si>
  <si>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</si>
  <si>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</si>
  <si>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</si>
  <si>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</si>
  <si>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</si>
  <si>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</si>
  <si>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</si>
  <si>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</si>
  <si>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</si>
  <si>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</si>
  <si>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</si>
  <si>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</si>
  <si>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</si>
  <si>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</si>
  <si>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</si>
  <si>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</si>
  <si>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</si>
  <si>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</si>
  <si>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</si>
  <si>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</si>
  <si>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</si>
  <si>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</si>
  <si>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</si>
  <si>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</si>
  <si>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</si>
  <si>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</si>
  <si>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</si>
  <si>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</si>
  <si>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</si>
  <si>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</si>
  <si>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</si>
  <si>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</si>
  <si>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</si>
  <si>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</si>
  <si>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</si>
  <si>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</si>
  <si>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</si>
  <si>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</si>
  <si>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</si>
  <si>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</si>
  <si>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</si>
  <si>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</si>
  <si>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</si>
  <si>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</si>
  <si>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</si>
  <si>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</si>
  <si>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</si>
  <si>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</si>
  <si>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</si>
  <si>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</si>
  <si>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</si>
  <si>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</si>
  <si>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</si>
  <si>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</si>
  <si>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</si>
  <si>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</si>
  <si>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</si>
  <si>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</si>
  <si>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</si>
  <si>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</si>
  <si>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</si>
  <si>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</si>
  <si>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</si>
  <si>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</si>
  <si>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</si>
  <si>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</si>
  <si>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</si>
  <si>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</si>
  <si>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</si>
  <si>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</si>
  <si>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</si>
  <si>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</si>
  <si>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</si>
  <si>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</si>
  <si>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</si>
  <si>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</si>
  <si>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</si>
  <si>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</si>
  <si>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</si>
  <si>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</si>
  <si>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</si>
  <si>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</si>
  <si>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</si>
  <si>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</si>
  <si>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</si>
  <si>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</si>
  <si>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</si>
  <si>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</si>
  <si>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</si>
  <si>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</si>
  <si>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</si>
  <si>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</si>
  <si>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</si>
  <si>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</si>
  <si>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</si>
  <si>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</si>
  <si>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</si>
  <si>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</si>
  <si>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</si>
  <si>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</si>
  <si>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</si>
  <si>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</si>
  <si>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</si>
  <si>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</si>
  <si>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</si>
  <si>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</si>
  <si>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</si>
  <si>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</si>
  <si>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</si>
  <si>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</si>
  <si>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</si>
  <si>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</si>
  <si>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</si>
  <si>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</si>
  <si>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</si>
  <si>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</si>
  <si>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</si>
  <si>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</si>
  <si>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</si>
  <si>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</si>
  <si>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</si>
  <si>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</si>
  <si>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</si>
  <si>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</si>
  <si>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</si>
  <si>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</si>
  <si>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</si>
  <si>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</si>
  <si>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</si>
  <si>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</si>
  <si>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</si>
  <si>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</si>
  <si>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</si>
  <si>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</si>
  <si>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</si>
  <si>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</si>
  <si>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</si>
  <si>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</si>
  <si>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</si>
  <si>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</si>
  <si>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</si>
  <si>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</si>
  <si>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</si>
  <si>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</si>
  <si>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</si>
  <si>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</si>
  <si>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</si>
  <si>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</si>
  <si>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</si>
  <si>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</si>
  <si>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</si>
  <si>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</si>
  <si>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</si>
  <si>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</si>
  <si>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</si>
  <si>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</si>
  <si>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</si>
  <si>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</si>
  <si>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</si>
  <si>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</si>
  <si>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</si>
  <si>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</si>
  <si>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</si>
  <si>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</si>
  <si>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</si>
  <si>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</si>
  <si>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</si>
  <si>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</si>
  <si>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</si>
  <si>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</si>
  <si>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</si>
  <si>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</si>
  <si>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</si>
  <si>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</si>
  <si>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</si>
  <si>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</si>
  <si>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</si>
  <si>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</si>
  <si>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</si>
  <si>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</si>
  <si>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</si>
  <si>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</si>
  <si>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</si>
  <si>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</si>
  <si>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</si>
  <si>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</si>
  <si>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</si>
  <si>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</si>
  <si>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</si>
  <si>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</si>
  <si>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</si>
  <si>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</si>
  <si>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</si>
  <si>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</si>
  <si>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</si>
  <si>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</si>
  <si>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</si>
  <si>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</si>
  <si>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</si>
  <si>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</si>
  <si>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</si>
  <si>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</si>
  <si>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</si>
  <si>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</si>
  <si>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</si>
  <si>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</si>
  <si>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</si>
  <si>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</si>
  <si>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</si>
  <si>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</si>
  <si>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</si>
  <si>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</si>
  <si>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</si>
  <si>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</si>
  <si>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</si>
  <si>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</si>
  <si>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</si>
  <si>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</si>
  <si>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</si>
  <si>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</si>
  <si>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</si>
  <si>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</si>
  <si>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</si>
  <si>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</si>
  <si>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</si>
  <si>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</si>
  <si>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</si>
  <si>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</si>
  <si>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</si>
  <si>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</si>
  <si>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</si>
  <si>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</si>
  <si>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</si>
  <si>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</si>
  <si>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</si>
  <si>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</si>
  <si>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</si>
  <si>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</si>
  <si>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</si>
  <si>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</si>
  <si>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</si>
  <si>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</si>
  <si>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</si>
  <si>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</si>
  <si>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</si>
  <si>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</si>
  <si>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</si>
  <si>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</si>
  <si>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</si>
  <si>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</si>
  <si>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</si>
  <si>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</si>
  <si>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</si>
  <si>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</si>
  <si>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</si>
  <si>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</si>
  <si>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</si>
  <si>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</si>
  <si>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</si>
  <si>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</si>
  <si>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</si>
  <si>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</si>
  <si>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</si>
  <si>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</si>
  <si>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</si>
  <si>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</si>
  <si>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</si>
  <si>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</si>
  <si>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</si>
  <si>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</si>
  <si>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</si>
  <si>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</si>
  <si>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</si>
  <si>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</si>
  <si>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</si>
  <si>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</si>
  <si>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</si>
  <si>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</si>
  <si>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</si>
  <si>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</si>
  <si>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</si>
  <si>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</si>
  <si>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</si>
  <si>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</si>
  <si>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</si>
  <si>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</si>
  <si>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</si>
  <si>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</si>
  <si>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</si>
  <si>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</si>
  <si>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</si>
  <si>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</si>
  <si>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</si>
  <si>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</si>
  <si>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</si>
  <si>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</si>
  <si>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</si>
  <si>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</si>
  <si>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</si>
  <si>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</si>
  <si>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</si>
  <si>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</si>
  <si>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</si>
  <si>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</si>
  <si>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</si>
  <si>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</si>
  <si>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</si>
  <si>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</si>
  <si>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</si>
  <si>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</si>
  <si>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</si>
  <si>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</si>
  <si>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</si>
  <si>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</si>
  <si>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</si>
  <si>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</si>
  <si>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</si>
  <si>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</si>
  <si>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</si>
  <si>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</si>
  <si>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</si>
  <si>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</si>
  <si>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</si>
  <si>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</si>
  <si>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</si>
  <si>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</si>
  <si>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</si>
  <si>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</si>
  <si>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</si>
  <si>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</si>
  <si>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</si>
  <si>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</si>
  <si>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</si>
  <si>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</si>
  <si>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</si>
  <si>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</si>
  <si>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</si>
  <si>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</si>
  <si>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</si>
  <si>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</si>
  <si>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</si>
  <si>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</si>
  <si>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</si>
  <si>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</si>
  <si>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</si>
  <si>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</si>
  <si>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</si>
  <si>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</si>
  <si>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</si>
  <si>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</si>
  <si>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</si>
  <si>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</si>
  <si>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</si>
  <si>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</si>
  <si>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</si>
  <si>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</si>
  <si>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</si>
  <si>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</si>
  <si>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</si>
  <si>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</si>
  <si>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</si>
  <si>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</si>
  <si>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</si>
  <si>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</si>
  <si>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</si>
  <si>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</si>
  <si>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</si>
  <si>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</si>
  <si>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</si>
  <si>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</si>
  <si>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</si>
  <si>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</si>
  <si>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</si>
  <si>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</si>
  <si>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</si>
  <si>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</si>
  <si>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</si>
  <si>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</si>
  <si>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</si>
  <si>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</si>
  <si>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</si>
  <si>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</si>
  <si>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</si>
  <si>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</si>
  <si>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</si>
  <si>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</si>
  <si>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</si>
  <si>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</si>
  <si>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</si>
  <si>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</si>
  <si>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</si>
  <si>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</si>
  <si>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</si>
  <si>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</si>
  <si>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</si>
  <si>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</si>
  <si>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</si>
  <si>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</si>
  <si>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</si>
  <si>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</si>
  <si>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</si>
  <si>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</si>
  <si>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</si>
  <si>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</si>
  <si>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</si>
  <si>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</si>
  <si>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</si>
  <si>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</si>
  <si>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</si>
  <si>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</si>
  <si>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</si>
  <si>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</si>
  <si>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</si>
  <si>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</si>
  <si>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</si>
  <si>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</si>
  <si>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</si>
  <si>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</si>
  <si>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</si>
  <si>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</si>
  <si>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</si>
  <si>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</si>
  <si>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</si>
  <si>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</si>
  <si>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</si>
  <si>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</si>
  <si>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</si>
  <si>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</si>
  <si>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</si>
  <si>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</si>
  <si>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</si>
  <si>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</si>
  <si>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</si>
  <si>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</si>
  <si>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</si>
  <si>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</si>
  <si>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</si>
  <si>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</si>
  <si>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</si>
  <si>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</si>
  <si>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</si>
  <si>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</si>
  <si>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</si>
  <si>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</si>
  <si>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</si>
  <si>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</si>
  <si>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</si>
  <si>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</si>
  <si>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</si>
  <si>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</si>
  <si>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</si>
  <si>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</si>
  <si>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</si>
  <si>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</si>
  <si>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</si>
  <si>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</si>
  <si>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</si>
  <si>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</si>
  <si>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</si>
  <si>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</si>
  <si>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</si>
  <si>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</si>
  <si>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</si>
  <si>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</si>
  <si>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</si>
  <si>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</si>
  <si>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</si>
  <si>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</si>
  <si>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</si>
  <si>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</si>
  <si>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</si>
  <si>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</si>
  <si>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</si>
  <si>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</si>
  <si>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</si>
  <si>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</si>
  <si>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</si>
  <si>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</si>
  <si>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</si>
  <si>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</si>
  <si>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</si>
  <si>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</si>
  <si>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</si>
  <si>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</si>
  <si>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</si>
  <si>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</si>
  <si>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</si>
  <si>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</si>
  <si>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</si>
  <si>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</si>
  <si>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</si>
  <si>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</si>
  <si>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</si>
  <si>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</si>
  <si>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</si>
  <si>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</si>
  <si>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</si>
  <si>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</si>
  <si>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</si>
  <si>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</si>
  <si>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</si>
  <si>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</si>
  <si>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</si>
  <si>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</si>
  <si>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</si>
  <si>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</si>
  <si>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</si>
  <si>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</si>
  <si>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</si>
  <si>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</si>
  <si>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</si>
  <si>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</si>
  <si>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</si>
  <si>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</si>
  <si>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</si>
  <si>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</si>
  <si>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</si>
  <si>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</si>
  <si>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</si>
  <si>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</si>
  <si>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</si>
  <si>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</si>
  <si>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</si>
  <si>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</si>
  <si>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</si>
  <si>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</si>
  <si>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</si>
  <si>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</si>
  <si>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</si>
  <si>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</si>
  <si>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</si>
  <si>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</si>
  <si>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</si>
  <si>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</si>
  <si>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</si>
  <si>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</si>
  <si>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</si>
  <si>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</si>
  <si>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</si>
  <si>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</si>
  <si>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</si>
  <si>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</si>
  <si>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</si>
  <si>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</si>
  <si>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</si>
  <si>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</si>
  <si>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</si>
  <si>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</si>
  <si>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</si>
  <si>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</si>
  <si>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</si>
  <si>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</si>
  <si>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</si>
  <si>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</si>
  <si>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</si>
  <si>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</si>
  <si>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</si>
  <si>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</si>
  <si>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</si>
  <si>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</si>
  <si>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</si>
  <si>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</si>
  <si>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</si>
  <si>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</si>
  <si>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</si>
  <si>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</si>
  <si>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</si>
  <si>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</si>
  <si>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</si>
  <si>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</si>
  <si>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</si>
  <si>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</si>
  <si>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</si>
  <si>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</si>
  <si>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</si>
  <si>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</si>
  <si>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</si>
  <si>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</si>
  <si>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</si>
  <si>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</si>
  <si>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</si>
  <si>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</si>
  <si>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</si>
  <si>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</si>
  <si>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</si>
  <si>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</si>
  <si>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</si>
  <si>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</si>
  <si>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</si>
  <si>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</si>
  <si>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</si>
  <si>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</si>
  <si>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</si>
  <si>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</si>
  <si>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</si>
  <si>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</si>
  <si>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</si>
  <si>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</si>
  <si>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</si>
  <si>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</si>
  <si>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</si>
  <si>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</si>
  <si>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</si>
  <si>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</si>
  <si>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</si>
  <si>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</si>
  <si>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</si>
  <si>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</si>
  <si>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</si>
  <si>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</si>
  <si>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</si>
  <si>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</si>
  <si>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</si>
  <si>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</si>
  <si>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</si>
  <si>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</si>
  <si>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</si>
  <si>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</si>
  <si>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</si>
  <si>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</si>
  <si>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</si>
  <si>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</si>
  <si>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</si>
  <si>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</si>
  <si>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</si>
  <si>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</si>
  <si>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</si>
  <si>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</si>
  <si>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</si>
  <si>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</si>
  <si>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</si>
  <si>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</si>
  <si>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</si>
  <si>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</si>
  <si>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</si>
  <si>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</si>
  <si>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</si>
  <si>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</si>
  <si>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</si>
  <si>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</si>
  <si>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</si>
  <si>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</si>
  <si>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</si>
  <si>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</si>
  <si>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</si>
  <si>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</si>
  <si>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</si>
  <si>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</si>
  <si>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</si>
  <si>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</si>
  <si>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</si>
  <si>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</si>
  <si>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</si>
  <si>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</si>
  <si>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</si>
  <si>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</si>
  <si>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</si>
  <si>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</si>
  <si>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</si>
  <si>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</si>
  <si>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</si>
  <si>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</si>
  <si>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</si>
  <si>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</si>
  <si>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</si>
  <si>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</si>
  <si>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</si>
  <si>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</si>
  <si>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</si>
  <si>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</si>
  <si>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</si>
  <si>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</si>
  <si>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</si>
  <si>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</si>
  <si>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</si>
  <si>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</si>
  <si>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</si>
  <si>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</si>
  <si>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</si>
  <si>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</si>
  <si>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</si>
  <si>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</si>
  <si>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</si>
  <si>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</si>
  <si>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</si>
  <si>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</si>
  <si>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</si>
  <si>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</si>
  <si>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</si>
  <si>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</si>
  <si>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</si>
  <si>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</si>
  <si>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</si>
  <si>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</si>
  <si>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</si>
  <si>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</si>
  <si>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</si>
  <si>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</si>
  <si>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</si>
  <si>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</si>
  <si>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</si>
  <si>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</si>
  <si>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</si>
  <si>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</si>
  <si>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</si>
  <si>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</si>
  <si>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</si>
  <si>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</si>
  <si>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</si>
  <si>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</si>
  <si>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</si>
  <si>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</si>
  <si>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</si>
  <si>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</si>
  <si>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</si>
  <si>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</si>
  <si>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</si>
  <si>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</si>
  <si>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</si>
  <si>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</si>
  <si>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</si>
  <si>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</si>
  <si>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</si>
  <si>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</si>
  <si>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</si>
  <si>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</si>
  <si>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</si>
  <si>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</si>
  <si>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</si>
  <si>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</si>
  <si>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</si>
  <si>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</si>
  <si>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</si>
  <si>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</si>
  <si>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</si>
  <si>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</si>
  <si>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</si>
  <si>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</si>
  <si>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</si>
  <si>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</si>
  <si>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</si>
  <si>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</si>
  <si>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</si>
  <si>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</si>
  <si>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</si>
  <si>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</si>
  <si>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</si>
  <si>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</si>
  <si>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</si>
  <si>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</si>
  <si>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</si>
  <si>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</si>
  <si>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</si>
  <si>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</si>
  <si>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</si>
  <si>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</si>
  <si>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</si>
  <si>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</si>
  <si>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</si>
  <si>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</si>
  <si>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</si>
  <si>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</si>
  <si>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</si>
  <si>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</si>
  <si>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</si>
  <si>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</si>
  <si>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</si>
  <si>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</si>
  <si>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</si>
  <si>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</si>
  <si>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</si>
  <si>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</si>
  <si>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</si>
  <si>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</si>
  <si>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</si>
  <si>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</si>
  <si>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</si>
  <si>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</si>
  <si>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</si>
  <si>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</si>
  <si>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</si>
  <si>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</si>
  <si>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</si>
  <si>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</si>
  <si>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</si>
  <si>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</si>
  <si>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</si>
  <si>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</si>
  <si>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</si>
  <si>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</si>
  <si>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</si>
  <si>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</si>
  <si>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</si>
  <si>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</si>
  <si>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</si>
  <si>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</si>
  <si>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</si>
  <si>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</si>
  <si>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</si>
  <si>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</si>
  <si>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</si>
  <si>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</si>
  <si>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</si>
  <si>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</si>
  <si>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</si>
  <si>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</si>
  <si>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</si>
  <si>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</si>
  <si>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</si>
  <si>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</si>
  <si>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</si>
  <si>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</si>
  <si>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</si>
  <si>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</si>
  <si>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</si>
  <si>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</si>
  <si>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</si>
  <si>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</si>
  <si>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</si>
  <si>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</si>
  <si>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</si>
  <si>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</si>
  <si>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</si>
  <si>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</si>
  <si>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</si>
  <si>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</si>
  <si>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</si>
  <si>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</si>
  <si>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</si>
  <si>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</si>
  <si>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</si>
  <si>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</si>
  <si>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</si>
  <si>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</si>
  <si>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</si>
  <si>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</si>
  <si>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</si>
  <si>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</si>
  <si>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</si>
  <si>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</si>
  <si>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</si>
  <si>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</si>
  <si>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</si>
  <si>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</si>
  <si>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</si>
  <si>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</si>
  <si>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</si>
  <si>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</si>
  <si>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</si>
  <si>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</si>
  <si>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</si>
  <si>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</si>
  <si>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</si>
  <si>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</si>
  <si>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</si>
  <si>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</si>
  <si>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</si>
  <si>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</si>
  <si>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</si>
  <si>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</si>
  <si>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</si>
  <si>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</si>
  <si>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</si>
  <si>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</si>
  <si>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</si>
  <si>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</si>
  <si>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</si>
  <si>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</si>
  <si>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</si>
  <si>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</si>
  <si>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</si>
  <si>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</si>
  <si>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</si>
  <si>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</si>
  <si>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</si>
  <si>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</si>
  <si>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</si>
  <si>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</si>
  <si>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</si>
  <si>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</si>
  <si>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</si>
  <si>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</si>
  <si>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</si>
  <si>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</si>
  <si>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</si>
  <si>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</si>
  <si>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</si>
  <si>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</si>
  <si>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</si>
  <si>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</si>
  <si>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</si>
  <si>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</si>
  <si>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</si>
  <si>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</si>
  <si>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</si>
  <si>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</si>
  <si>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</si>
  <si>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</si>
  <si>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</si>
  <si>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</si>
  <si>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</si>
  <si>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</si>
  <si>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</si>
  <si>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</si>
  <si>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</si>
  <si>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</si>
  <si>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</si>
  <si>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</si>
  <si>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</si>
  <si>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</si>
  <si>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</si>
  <si>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</si>
  <si>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</si>
  <si>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</si>
  <si>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</si>
  <si>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</si>
  <si>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</si>
  <si>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</si>
  <si>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</si>
  <si>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</si>
  <si>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</si>
  <si>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</si>
  <si>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</si>
  <si>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</si>
  <si>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</si>
  <si>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</si>
  <si>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</si>
  <si>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</si>
  <si>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</si>
  <si>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</si>
  <si>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</si>
  <si>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</si>
  <si>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</si>
  <si>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</si>
  <si>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</si>
  <si>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</si>
  <si>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</si>
  <si>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</si>
  <si>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</si>
  <si>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</si>
  <si>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</si>
  <si>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</si>
  <si>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</si>
  <si>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</si>
  <si>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</si>
  <si>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</si>
  <si>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</si>
  <si>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</si>
  <si>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</si>
  <si>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</si>
  <si>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</si>
  <si>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</si>
  <si>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</si>
  <si>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</si>
  <si>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</si>
  <si>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</si>
  <si>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</si>
  <si>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</si>
  <si>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</si>
  <si>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</si>
  <si>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</si>
  <si>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</si>
  <si>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</si>
  <si>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</si>
  <si>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</si>
  <si>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</si>
  <si>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</si>
  <si>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</si>
  <si>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</si>
  <si>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</si>
  <si>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</si>
  <si>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</si>
  <si>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</si>
  <si>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</si>
  <si>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</si>
  <si>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</si>
  <si>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</si>
  <si>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</si>
  <si>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</si>
  <si>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</si>
  <si>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</si>
  <si>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</si>
  <si>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</si>
  <si>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</si>
  <si>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</si>
  <si>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</si>
  <si>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</si>
  <si>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</si>
  <si>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</si>
  <si>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</si>
  <si>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</si>
  <si>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</si>
  <si>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</si>
  <si>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</si>
  <si>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</si>
  <si>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</si>
  <si>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</si>
  <si>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</si>
  <si>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</si>
  <si>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</si>
  <si>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</si>
  <si>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</si>
  <si>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</si>
  <si>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</si>
  <si>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</si>
  <si>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</si>
  <si>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</si>
  <si>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</si>
  <si>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</si>
  <si>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</si>
  <si>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</si>
  <si>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</si>
  <si>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</si>
  <si>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</si>
  <si>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</si>
  <si>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</si>
  <si>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</si>
  <si>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</si>
  <si>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</si>
  <si>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</si>
  <si>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</si>
  <si>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</si>
  <si>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</si>
  <si>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</si>
  <si>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</si>
  <si>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</si>
  <si>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</si>
  <si>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</si>
  <si>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</si>
  <si>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</si>
  <si>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</si>
  <si>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</si>
  <si>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</si>
  <si>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</si>
  <si>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</si>
  <si>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</si>
  <si>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</si>
  <si>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</si>
  <si>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</si>
  <si>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</si>
  <si>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</si>
  <si>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</si>
  <si>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</si>
  <si>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</si>
  <si>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</si>
  <si>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</si>
  <si>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</si>
  <si>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</si>
  <si>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</si>
  <si>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</si>
  <si>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</si>
  <si>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</si>
  <si>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</si>
  <si>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</si>
  <si>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</si>
  <si>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</si>
  <si>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</si>
  <si>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</si>
  <si>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</si>
  <si>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</si>
  <si>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</si>
  <si>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</si>
  <si>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</si>
  <si>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</si>
  <si>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</si>
  <si>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</si>
  <si>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</si>
  <si>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</si>
  <si>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</si>
  <si>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</si>
  <si>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</si>
  <si>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</si>
  <si>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</si>
  <si>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</si>
  <si>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</si>
  <si>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</si>
  <si>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</si>
  <si>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</si>
  <si>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</si>
  <si>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</si>
  <si>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</si>
  <si>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</si>
  <si>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</si>
  <si>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</si>
  <si>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</si>
  <si>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</si>
  <si>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</si>
  <si>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</si>
  <si>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</si>
  <si>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</si>
  <si>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</si>
  <si>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</si>
  <si>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</si>
  <si>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</si>
  <si>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</si>
  <si>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</si>
  <si>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</si>
  <si>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</si>
  <si>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</si>
  <si>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</si>
  <si>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</si>
  <si>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</si>
  <si>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</si>
  <si>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</si>
  <si>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</si>
  <si>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</si>
  <si>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</si>
  <si>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</si>
  <si>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</si>
  <si>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</si>
  <si>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</si>
  <si>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</si>
  <si>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</si>
  <si>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</si>
  <si>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</si>
  <si>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</si>
  <si>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</si>
  <si>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</si>
  <si>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</si>
  <si>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</si>
  <si>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</si>
  <si>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</si>
  <si>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</si>
  <si>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</si>
  <si>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</si>
  <si>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</si>
  <si>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</si>
  <si>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</si>
  <si>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</si>
  <si>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</si>
  <si>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</si>
  <si>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</si>
  <si>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</si>
  <si>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</si>
  <si>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</si>
  <si>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</si>
  <si>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</si>
  <si>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</si>
  <si>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</si>
  <si>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</si>
  <si>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</si>
  <si>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</si>
  <si>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</si>
  <si>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</si>
  <si>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</si>
  <si>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</si>
  <si>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</si>
  <si>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</si>
  <si>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</si>
  <si>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</si>
  <si>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</si>
  <si>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</si>
  <si>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</si>
  <si>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</si>
  <si>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</si>
  <si>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</si>
  <si>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</si>
  <si>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</si>
  <si>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</si>
  <si>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</si>
  <si>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</si>
  <si>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</si>
  <si>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</si>
  <si>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</si>
  <si>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</si>
  <si>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</si>
  <si>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ระบาย</t>
  </si>
  <si>
    <t>ครีมฮอร์น ใบเตย  3 ชิ้น</t>
  </si>
  <si>
    <t>ครีมฮอร์น ช็อคโกแลต  3 ชิ้น</t>
  </si>
  <si>
    <t>บูธ ปตท.คุณาวรรณ วันที่ 1-31 สิงหาคม  2568</t>
  </si>
  <si>
    <t>สรุปยอดขาย บูธ ปตท.คุณาวรรณ วันที่ 1-31 สิงหาคม  2568</t>
  </si>
  <si>
    <t>บูธ ปตท.คุณารรณ วันที่ 1-31 สิงหาคม  2568</t>
  </si>
  <si>
    <t>ชิฟฟ่อน 8 ชิ้น  ขนุนล้วน</t>
  </si>
  <si>
    <t>หมี่กรอบโบราณ</t>
  </si>
  <si>
    <t>หมดอายุ</t>
  </si>
  <si>
    <t>แถม</t>
  </si>
  <si>
    <t>จัดเบรก</t>
  </si>
  <si>
    <t>ขึ้นหิ้ง</t>
  </si>
  <si>
    <t>เสีย</t>
  </si>
  <si>
    <t>ค่าประปา</t>
  </si>
  <si>
    <t>อำเภอ</t>
  </si>
  <si>
    <t>ทาร์ทุเรียนครีมกะทิ 60 กรัม</t>
  </si>
  <si>
    <t>โยกไปแก้วมณี</t>
  </si>
  <si>
    <t>โยกไปแก้วมณ๊</t>
  </si>
  <si>
    <t>ชิฟฟ่อนมะพร้าวลาวา</t>
  </si>
  <si>
    <t>ชิฟฟ่อนสตอเบอรี่นมสด</t>
  </si>
  <si>
    <t>อำเภอ 5</t>
  </si>
  <si>
    <t>พัฒนาชุมชน 10</t>
  </si>
  <si>
    <t>ปังกรอบคาราเมล  65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</si>
  <si>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</si>
  <si>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</si>
  <si>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</si>
  <si>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</si>
  <si>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ยาฉีดมด 79 น้ำยาถูพื้น  65</t>
  </si>
  <si>
    <t>แกะแยกชิ้น</t>
  </si>
  <si>
    <t>ชิฟฟ่อนเค้ดก 1 ชิ้น</t>
  </si>
  <si>
    <t>เจ้หมวย 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</si>
</sst>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1" fontId="2" fillId="0" borderId="1" xfId="1" applyNumberFormat="1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J46" sqref="J46"/>
      <selection pane="bottomLeft" activeCell="J46" sqref="J4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90" zoomScaleNormal="90" workbookViewId="0">
      <pane xSplit="10" ySplit="4" topLeftCell="Q5" activePane="bottomRight" state="frozen"/>
      <selection activeCell="J46" sqref="J46"/>
      <selection pane="topRight" activeCell="J46" sqref="J46"/>
      <selection pane="bottomLeft" activeCell="J46" sqref="J46"/>
      <selection pane="bottomRight" activeCell="V18" sqref="V1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.125" style="2" customWidth="1"/>
    <col min="10" max="10" width="12" style="2" customWidth="1"/>
    <col min="11" max="11" width="12.875" style="2" customWidth="1"/>
    <col min="12" max="12" width="7.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2" t="s">
        <v>1430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92"/>
      <c r="P2" s="68"/>
      <c r="Q2" s="162" t="s">
        <v>1431</v>
      </c>
      <c r="R2" s="162"/>
      <c r="S2" s="162"/>
      <c r="T2" s="162"/>
      <c r="U2" s="162"/>
      <c r="V2" s="162"/>
      <c r="W2" s="162"/>
      <c r="X2" s="162"/>
      <c r="Y2" s="162"/>
      <c r="Z2" s="162"/>
      <c r="AA2" s="94"/>
      <c r="AB2" s="94"/>
    </row>
    <row r="3" spans="1:29" s="5" customFormat="1" ht="24.6" customHeight="1" x14ac:dyDescent="0.55000000000000004">
      <c r="A3" s="126" t="s">
        <v>1</v>
      </c>
      <c r="B3" s="126" t="s">
        <v>1354</v>
      </c>
      <c r="C3" s="126" t="s">
        <v>2</v>
      </c>
      <c r="D3" s="126" t="s">
        <v>1355</v>
      </c>
      <c r="E3" s="126" t="s">
        <v>3</v>
      </c>
      <c r="F3" s="126" t="s">
        <v>4</v>
      </c>
      <c r="G3" s="126" t="s">
        <v>5</v>
      </c>
      <c r="H3" s="77" t="s">
        <v>6</v>
      </c>
      <c r="I3" s="163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274</v>
      </c>
      <c r="P3" s="130" t="s">
        <v>275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221</v>
      </c>
      <c r="Z3" s="168" t="s">
        <v>222</v>
      </c>
      <c r="AA3" s="122" t="s">
        <v>1361</v>
      </c>
      <c r="AB3" s="123" t="s">
        <v>1362</v>
      </c>
    </row>
    <row r="4" spans="1:29" s="5" customFormat="1" ht="24.6" customHeight="1" x14ac:dyDescent="0.55000000000000004">
      <c r="A4" s="126"/>
      <c r="B4" s="126"/>
      <c r="C4" s="126"/>
      <c r="D4" s="126"/>
      <c r="E4" s="126"/>
      <c r="F4" s="126"/>
      <c r="G4" s="126"/>
      <c r="H4" s="77" t="s">
        <v>11</v>
      </c>
      <c r="I4" s="164"/>
      <c r="J4" s="126"/>
      <c r="K4" s="63" t="s">
        <v>12</v>
      </c>
      <c r="L4" s="42" t="s">
        <v>13</v>
      </c>
      <c r="M4" s="63" t="s">
        <v>14</v>
      </c>
      <c r="N4" s="126"/>
      <c r="O4" s="129"/>
      <c r="P4" s="131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122"/>
      <c r="AB4" s="12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62</v>
      </c>
      <c r="G5" s="43">
        <f t="shared" ref="G5:G85" si="0">+E5+F5</f>
        <v>66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5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2500</v>
      </c>
      <c r="N5" s="19"/>
      <c r="O5" s="119">
        <v>18.97</v>
      </c>
      <c r="P5" s="79">
        <f>+K5*O5</f>
        <v>948.5</v>
      </c>
      <c r="Q5" s="45">
        <v>1</v>
      </c>
      <c r="R5" s="46">
        <f>+'1'!N262</f>
        <v>3475</v>
      </c>
      <c r="S5" s="46">
        <f>+'1'!N267</f>
        <v>820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2515</v>
      </c>
      <c r="X5" s="46">
        <f>+R5-S5-T5-U5-V5-W5</f>
        <v>140</v>
      </c>
      <c r="Y5" s="46">
        <f>+'1'!N269</f>
        <v>140</v>
      </c>
      <c r="Z5" s="47">
        <f>+Y5-X5</f>
        <v>0</v>
      </c>
      <c r="AA5" s="47" t="s">
        <v>1366</v>
      </c>
      <c r="AB5" s="47">
        <f>+W5+Y5</f>
        <v>2655</v>
      </c>
      <c r="AC5" s="58">
        <f>+W5+Y5+Z5</f>
        <v>2655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40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323</v>
      </c>
      <c r="G6" s="43">
        <f t="shared" si="0"/>
        <v>363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76</v>
      </c>
      <c r="J6" s="43">
        <f t="shared" ref="J6:J69" si="1">E6+F6-H6-K6-I6</f>
        <v>67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220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22000</v>
      </c>
      <c r="N6" s="19"/>
      <c r="O6" s="119">
        <v>36.43</v>
      </c>
      <c r="P6" s="79">
        <f t="shared" ref="P6:P70" si="2">+K6*O6</f>
        <v>8014.6</v>
      </c>
      <c r="Q6" s="45">
        <v>2</v>
      </c>
      <c r="R6" s="46">
        <f>+'2'!N262</f>
        <v>5120</v>
      </c>
      <c r="S6" s="46">
        <f>+'2'!N267</f>
        <v>1720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2495</v>
      </c>
      <c r="X6" s="46">
        <f>+R6-S6-T6-U6-V6-W6</f>
        <v>890</v>
      </c>
      <c r="Y6" s="46">
        <f>+'2'!N269</f>
        <v>890</v>
      </c>
      <c r="Z6" s="47">
        <f t="shared" ref="Z6:Z35" si="3">+Y6-X6</f>
        <v>0</v>
      </c>
      <c r="AA6" s="98" t="s">
        <v>1367</v>
      </c>
      <c r="AB6" s="47">
        <f t="shared" ref="AB6:AB35" si="4">+W6+Y6</f>
        <v>3385</v>
      </c>
      <c r="AC6" s="58">
        <f t="shared" ref="AC6:AC35" si="5">+W6+Y6+Z6</f>
        <v>3385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2165</v>
      </c>
      <c r="S7" s="46">
        <f>+'3'!N267</f>
        <v>540</v>
      </c>
      <c r="T7" s="46">
        <f>+'3'!N265</f>
        <v>0</v>
      </c>
      <c r="U7" s="121">
        <f>+'3'!N263</f>
        <v>15</v>
      </c>
      <c r="V7" s="46">
        <f>+'3'!N266</f>
        <v>0</v>
      </c>
      <c r="W7" s="46">
        <f>+'3'!N264</f>
        <v>935</v>
      </c>
      <c r="X7" s="46">
        <f>+R7-S7-T7-U7-V7-W7</f>
        <v>675</v>
      </c>
      <c r="Y7" s="46">
        <f>+'3'!N269</f>
        <v>675</v>
      </c>
      <c r="Z7" s="47">
        <f>+Y7-X7</f>
        <v>0</v>
      </c>
      <c r="AA7" s="98" t="s">
        <v>1368</v>
      </c>
      <c r="AB7" s="47">
        <f>+W7+Y7</f>
        <v>1610</v>
      </c>
      <c r="AC7" s="58">
        <f t="shared" si="5"/>
        <v>1610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4370</v>
      </c>
      <c r="S8" s="46">
        <f>+'4'!N267</f>
        <v>860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1920</v>
      </c>
      <c r="X8" s="46">
        <f t="shared" ref="X8" si="6">+R8-S8-T8-U8-V8-W8</f>
        <v>1590</v>
      </c>
      <c r="Y8" s="46">
        <f>+'4'!N269</f>
        <v>1590</v>
      </c>
      <c r="Z8" s="47">
        <f t="shared" si="3"/>
        <v>0</v>
      </c>
      <c r="AA8" s="47" t="s">
        <v>1369</v>
      </c>
      <c r="AB8" s="47">
        <f t="shared" si="4"/>
        <v>3510</v>
      </c>
      <c r="AC8" s="58">
        <f t="shared" si="5"/>
        <v>3510</v>
      </c>
    </row>
    <row r="9" spans="1:29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46">
        <f>+ยกมา!J9</f>
        <v>4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4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2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2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200</v>
      </c>
      <c r="N9" s="19"/>
      <c r="O9" s="90"/>
      <c r="P9" s="79">
        <f t="shared" si="2"/>
        <v>0</v>
      </c>
      <c r="Q9" s="45">
        <v>5</v>
      </c>
      <c r="R9" s="46">
        <f>+'5'!N262</f>
        <v>5100</v>
      </c>
      <c r="S9" s="46">
        <f>+'5'!N267</f>
        <v>975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3450</v>
      </c>
      <c r="X9" s="46">
        <f t="shared" ref="X9:X34" si="7">+R9-S9-T9-U9-V9-W9</f>
        <v>675</v>
      </c>
      <c r="Y9" s="46">
        <f>+'5'!N269</f>
        <v>675</v>
      </c>
      <c r="Z9" s="47">
        <f t="shared" si="3"/>
        <v>0</v>
      </c>
      <c r="AA9" s="47" t="s">
        <v>1363</v>
      </c>
      <c r="AB9" s="47">
        <f t="shared" si="4"/>
        <v>4125</v>
      </c>
      <c r="AC9" s="58">
        <f t="shared" si="5"/>
        <v>4125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48</v>
      </c>
      <c r="G10" s="43">
        <f t="shared" si="0"/>
        <v>48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48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480</v>
      </c>
      <c r="N10" s="19"/>
      <c r="O10" s="90"/>
      <c r="P10" s="79">
        <f t="shared" si="2"/>
        <v>0</v>
      </c>
      <c r="Q10" s="45">
        <v>6</v>
      </c>
      <c r="R10" s="46">
        <f>+'6'!N262</f>
        <v>4845</v>
      </c>
      <c r="S10" s="46">
        <f>+'6'!N267</f>
        <v>1470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1790</v>
      </c>
      <c r="X10" s="46">
        <f t="shared" si="7"/>
        <v>1585</v>
      </c>
      <c r="Y10" s="46">
        <f>+'6'!N269</f>
        <v>1585</v>
      </c>
      <c r="Z10" s="47">
        <f t="shared" si="3"/>
        <v>0</v>
      </c>
      <c r="AA10" s="47" t="s">
        <v>1364</v>
      </c>
      <c r="AB10" s="47">
        <f t="shared" si="4"/>
        <v>3375</v>
      </c>
      <c r="AC10" s="58">
        <f t="shared" si="5"/>
        <v>3375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119">
        <v>19.36</v>
      </c>
      <c r="P11" s="79">
        <f t="shared" si="2"/>
        <v>271.03999999999996</v>
      </c>
      <c r="Q11" s="45">
        <v>7</v>
      </c>
      <c r="R11" s="46">
        <f>+'7'!N262</f>
        <v>2885</v>
      </c>
      <c r="S11" s="46">
        <f>+'7'!N267</f>
        <v>1510</v>
      </c>
      <c r="T11" s="46">
        <f>+'7'!N265</f>
        <v>0</v>
      </c>
      <c r="U11" s="121">
        <f>+'7'!N263</f>
        <v>15</v>
      </c>
      <c r="V11" s="46">
        <f>+'7'!N266</f>
        <v>60</v>
      </c>
      <c r="W11" s="46">
        <f>+'7'!N264</f>
        <v>635</v>
      </c>
      <c r="X11" s="46">
        <f t="shared" si="7"/>
        <v>665</v>
      </c>
      <c r="Y11" s="46">
        <f>+'7'!N269</f>
        <v>665</v>
      </c>
      <c r="Z11" s="47">
        <f t="shared" si="3"/>
        <v>0</v>
      </c>
      <c r="AA11" s="47" t="s">
        <v>1365</v>
      </c>
      <c r="AB11" s="47">
        <f t="shared" si="4"/>
        <v>1300</v>
      </c>
      <c r="AC11" s="58">
        <f t="shared" si="5"/>
        <v>1300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4125</v>
      </c>
      <c r="S12" s="46">
        <f>+'8'!N267</f>
        <v>805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920</v>
      </c>
      <c r="X12" s="46">
        <f t="shared" si="7"/>
        <v>2400</v>
      </c>
      <c r="Y12" s="46">
        <f>+'8'!N269</f>
        <v>2400</v>
      </c>
      <c r="Z12" s="47">
        <f t="shared" si="3"/>
        <v>0</v>
      </c>
      <c r="AA12" s="47" t="s">
        <v>1366</v>
      </c>
      <c r="AB12" s="47">
        <f t="shared" si="4"/>
        <v>3320</v>
      </c>
      <c r="AC12" s="58">
        <f t="shared" si="5"/>
        <v>3320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3160</v>
      </c>
      <c r="S13" s="46">
        <f>+'9'!N267</f>
        <v>120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1725</v>
      </c>
      <c r="X13" s="46">
        <f>+R13-S13-T13-U13-V13-W13</f>
        <v>1315</v>
      </c>
      <c r="Y13" s="46">
        <f>+'9'!N269</f>
        <v>1315</v>
      </c>
      <c r="Z13" s="47">
        <f t="shared" si="3"/>
        <v>0</v>
      </c>
      <c r="AA13" s="98" t="s">
        <v>1367</v>
      </c>
      <c r="AB13" s="47">
        <f t="shared" si="4"/>
        <v>3040</v>
      </c>
      <c r="AC13" s="58">
        <f t="shared" si="5"/>
        <v>3040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2738</v>
      </c>
      <c r="S14" s="46">
        <f>+'10'!N267</f>
        <v>453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470</v>
      </c>
      <c r="X14" s="46">
        <f t="shared" si="7"/>
        <v>1815</v>
      </c>
      <c r="Y14" s="46">
        <f>+'10'!N269</f>
        <v>1815</v>
      </c>
      <c r="Z14" s="47">
        <f t="shared" si="3"/>
        <v>0</v>
      </c>
      <c r="AA14" s="98" t="s">
        <v>1368</v>
      </c>
      <c r="AB14" s="47">
        <f t="shared" si="4"/>
        <v>2285</v>
      </c>
      <c r="AC14" s="58">
        <f t="shared" si="5"/>
        <v>2285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9">
        <f t="shared" si="2"/>
        <v>0</v>
      </c>
      <c r="Q15" s="45">
        <v>11</v>
      </c>
      <c r="R15" s="46">
        <f>+'11'!N262</f>
        <v>1333</v>
      </c>
      <c r="S15" s="46">
        <f>+'11'!N267</f>
        <v>218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645</v>
      </c>
      <c r="X15" s="46">
        <f t="shared" si="7"/>
        <v>470</v>
      </c>
      <c r="Y15" s="46">
        <f>+'11'!N269</f>
        <v>470</v>
      </c>
      <c r="Z15" s="47">
        <f t="shared" si="3"/>
        <v>0</v>
      </c>
      <c r="AA15" s="47" t="s">
        <v>1369</v>
      </c>
      <c r="AB15" s="47">
        <f t="shared" si="4"/>
        <v>1115</v>
      </c>
      <c r="AC15" s="58">
        <f t="shared" si="5"/>
        <v>1115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4175</v>
      </c>
      <c r="S16" s="46">
        <f>+'12'!N267</f>
        <v>760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1550</v>
      </c>
      <c r="X16" s="46">
        <f t="shared" si="7"/>
        <v>1865</v>
      </c>
      <c r="Y16" s="46">
        <f>+'12'!N269</f>
        <v>1865</v>
      </c>
      <c r="Z16" s="47">
        <f t="shared" si="3"/>
        <v>0</v>
      </c>
      <c r="AA16" s="47" t="s">
        <v>1363</v>
      </c>
      <c r="AB16" s="47">
        <f t="shared" si="4"/>
        <v>3415</v>
      </c>
      <c r="AC16" s="58">
        <f t="shared" si="5"/>
        <v>3415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3396</v>
      </c>
      <c r="S17" s="46">
        <f>+'13'!N267</f>
        <v>831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170</v>
      </c>
      <c r="X17" s="46">
        <f>+R17-S17-T17-U17-V17-W17</f>
        <v>2395</v>
      </c>
      <c r="Y17" s="46">
        <f>+'13'!N269</f>
        <v>2395</v>
      </c>
      <c r="Z17" s="47">
        <f t="shared" si="3"/>
        <v>0</v>
      </c>
      <c r="AA17" s="47" t="s">
        <v>1364</v>
      </c>
      <c r="AB17" s="47">
        <f t="shared" si="4"/>
        <v>2565</v>
      </c>
      <c r="AC17" s="58">
        <f t="shared" si="5"/>
        <v>2565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10</v>
      </c>
      <c r="G18" s="43">
        <f t="shared" si="0"/>
        <v>10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350</v>
      </c>
      <c r="N18" s="19"/>
      <c r="O18" s="119">
        <v>19.12</v>
      </c>
      <c r="P18" s="79">
        <f t="shared" si="2"/>
        <v>133.84</v>
      </c>
      <c r="Q18" s="45">
        <v>14</v>
      </c>
      <c r="R18" s="46">
        <f>+'14'!N262</f>
        <v>680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200</v>
      </c>
      <c r="X18" s="46">
        <f t="shared" si="7"/>
        <v>480</v>
      </c>
      <c r="Y18" s="46">
        <f>+'14'!N269</f>
        <v>480</v>
      </c>
      <c r="Z18" s="47">
        <f t="shared" si="3"/>
        <v>0</v>
      </c>
      <c r="AA18" s="47" t="s">
        <v>1365</v>
      </c>
      <c r="AB18" s="99">
        <f t="shared" si="4"/>
        <v>680</v>
      </c>
      <c r="AC18" s="58">
        <f t="shared" si="5"/>
        <v>680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3405</v>
      </c>
      <c r="S19" s="46">
        <f>+'15'!N267</f>
        <v>250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1745</v>
      </c>
      <c r="X19" s="46">
        <f t="shared" si="7"/>
        <v>1410</v>
      </c>
      <c r="Y19" s="46">
        <f>+'15'!N269</f>
        <v>1410</v>
      </c>
      <c r="Z19" s="47">
        <f t="shared" si="3"/>
        <v>0</v>
      </c>
      <c r="AA19" s="47" t="s">
        <v>1366</v>
      </c>
      <c r="AB19" s="47">
        <f t="shared" si="4"/>
        <v>3155</v>
      </c>
      <c r="AC19" s="58">
        <f t="shared" si="5"/>
        <v>3155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8</v>
      </c>
      <c r="G20" s="43">
        <f t="shared" si="0"/>
        <v>10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520</v>
      </c>
      <c r="N20" s="19"/>
      <c r="O20" s="90">
        <v>22.25</v>
      </c>
      <c r="P20" s="79">
        <f t="shared" si="2"/>
        <v>178</v>
      </c>
      <c r="Q20" s="45">
        <v>16</v>
      </c>
      <c r="R20" s="46">
        <f>+'16'!N262</f>
        <v>6005</v>
      </c>
      <c r="S20" s="46">
        <f>+'16'!N267</f>
        <v>1170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2660</v>
      </c>
      <c r="X20" s="46">
        <f t="shared" si="7"/>
        <v>2175</v>
      </c>
      <c r="Y20" s="46">
        <f>+'16'!N269</f>
        <v>2175</v>
      </c>
      <c r="Z20" s="47">
        <f t="shared" si="3"/>
        <v>0</v>
      </c>
      <c r="AA20" s="98" t="s">
        <v>1367</v>
      </c>
      <c r="AB20" s="47">
        <f t="shared" si="4"/>
        <v>4835</v>
      </c>
      <c r="AC20" s="58">
        <f t="shared" si="5"/>
        <v>4835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</v>
      </c>
      <c r="G21" s="43">
        <f t="shared" si="0"/>
        <v>2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170</v>
      </c>
      <c r="N21" s="19"/>
      <c r="O21" s="90">
        <v>22.85</v>
      </c>
      <c r="P21" s="79">
        <f t="shared" si="2"/>
        <v>45.7</v>
      </c>
      <c r="Q21" s="45">
        <v>17</v>
      </c>
      <c r="R21" s="46">
        <f>+'17'!N262</f>
        <v>845</v>
      </c>
      <c r="S21" s="46">
        <f>+'17'!N267</f>
        <v>225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300</v>
      </c>
      <c r="X21" s="46">
        <f t="shared" si="7"/>
        <v>320</v>
      </c>
      <c r="Y21" s="46">
        <f>+'17'!N269</f>
        <v>320</v>
      </c>
      <c r="Z21" s="47">
        <f t="shared" si="3"/>
        <v>0</v>
      </c>
      <c r="AA21" s="98" t="s">
        <v>1368</v>
      </c>
      <c r="AB21" s="47">
        <f t="shared" si="4"/>
        <v>620</v>
      </c>
      <c r="AC21" s="58">
        <f t="shared" si="5"/>
        <v>620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90</v>
      </c>
      <c r="G22" s="43">
        <f t="shared" si="0"/>
        <v>94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16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6300</v>
      </c>
      <c r="N22" s="19"/>
      <c r="O22" s="119">
        <v>27.98</v>
      </c>
      <c r="P22" s="79">
        <f t="shared" si="2"/>
        <v>1818.7</v>
      </c>
      <c r="Q22" s="45">
        <v>18</v>
      </c>
      <c r="R22" s="46">
        <f>+'18'!N262</f>
        <v>1230</v>
      </c>
      <c r="S22" s="46">
        <f>+'18'!N267</f>
        <v>125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150</v>
      </c>
      <c r="X22" s="46">
        <f t="shared" si="7"/>
        <v>955</v>
      </c>
      <c r="Y22" s="46">
        <f>+'18'!N269</f>
        <v>955</v>
      </c>
      <c r="Z22" s="47">
        <f t="shared" si="3"/>
        <v>0</v>
      </c>
      <c r="AA22" s="47" t="s">
        <v>1369</v>
      </c>
      <c r="AB22" s="47">
        <f t="shared" si="4"/>
        <v>1105</v>
      </c>
      <c r="AC22" s="58">
        <f t="shared" si="5"/>
        <v>1105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4020</v>
      </c>
      <c r="S23" s="46">
        <f>+'19'!N267</f>
        <v>1000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310</v>
      </c>
      <c r="X23" s="46">
        <f t="shared" si="7"/>
        <v>2710</v>
      </c>
      <c r="Y23" s="46">
        <f>+'19'!N269</f>
        <v>2710</v>
      </c>
      <c r="Z23" s="47">
        <f t="shared" si="3"/>
        <v>0</v>
      </c>
      <c r="AA23" s="47" t="s">
        <v>1363</v>
      </c>
      <c r="AB23" s="47">
        <f t="shared" si="4"/>
        <v>3020</v>
      </c>
      <c r="AC23" s="58">
        <f t="shared" si="5"/>
        <v>3020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26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2000</v>
      </c>
      <c r="N24" s="19"/>
      <c r="O24" s="119">
        <v>38.659999999999997</v>
      </c>
      <c r="P24" s="79">
        <f t="shared" si="2"/>
        <v>811.8599999999999</v>
      </c>
      <c r="Q24" s="45">
        <v>20</v>
      </c>
      <c r="R24" s="46">
        <f>+'20'!N262</f>
        <v>7060</v>
      </c>
      <c r="S24" s="46">
        <f>+'20'!N267</f>
        <v>845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1570</v>
      </c>
      <c r="X24" s="46">
        <f t="shared" si="7"/>
        <v>4630</v>
      </c>
      <c r="Y24" s="46">
        <f>+'20'!N269</f>
        <v>4630</v>
      </c>
      <c r="Z24" s="47">
        <f t="shared" si="3"/>
        <v>0</v>
      </c>
      <c r="AA24" s="47" t="s">
        <v>1364</v>
      </c>
      <c r="AB24" s="47">
        <f t="shared" si="4"/>
        <v>6200</v>
      </c>
      <c r="AC24" s="58">
        <f t="shared" si="5"/>
        <v>6200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3550</v>
      </c>
      <c r="S25" s="46">
        <f>+'21'!N267</f>
        <v>570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2280</v>
      </c>
      <c r="X25" s="46">
        <f t="shared" si="7"/>
        <v>700</v>
      </c>
      <c r="Y25" s="46">
        <f>+'21'!N269</f>
        <v>700</v>
      </c>
      <c r="Z25" s="47">
        <f t="shared" si="3"/>
        <v>0</v>
      </c>
      <c r="AA25" s="47" t="s">
        <v>1365</v>
      </c>
      <c r="AB25" s="47">
        <f t="shared" si="4"/>
        <v>2980</v>
      </c>
      <c r="AC25" s="58">
        <f t="shared" si="5"/>
        <v>2980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+'22'!N262</f>
        <v>3035</v>
      </c>
      <c r="S26" s="46">
        <f>+'22'!N267</f>
        <v>490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1725</v>
      </c>
      <c r="X26" s="46">
        <f t="shared" si="7"/>
        <v>820</v>
      </c>
      <c r="Y26" s="46">
        <f>+'22'!N269</f>
        <v>820</v>
      </c>
      <c r="Z26" s="47">
        <f t="shared" si="3"/>
        <v>0</v>
      </c>
      <c r="AA26" s="47" t="s">
        <v>1366</v>
      </c>
      <c r="AB26" s="47">
        <f t="shared" si="4"/>
        <v>2545</v>
      </c>
      <c r="AC26" s="58">
        <f t="shared" si="5"/>
        <v>2545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850</v>
      </c>
      <c r="S27" s="46">
        <f>+'23'!N267</f>
        <v>120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580</v>
      </c>
      <c r="X27" s="46">
        <f>+R27-S27-T27-U27-V27-W27</f>
        <v>150</v>
      </c>
      <c r="Y27" s="46">
        <f>+'23'!N269</f>
        <v>150</v>
      </c>
      <c r="Z27" s="47">
        <f>+Y27-X27</f>
        <v>0</v>
      </c>
      <c r="AA27" s="98" t="s">
        <v>1367</v>
      </c>
      <c r="AB27" s="47">
        <f t="shared" si="4"/>
        <v>730</v>
      </c>
      <c r="AC27" s="58">
        <f t="shared" si="5"/>
        <v>730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0"/>
        <v>14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1300</v>
      </c>
      <c r="N28" s="19"/>
      <c r="O28" s="119">
        <v>30.86</v>
      </c>
      <c r="P28" s="79">
        <f t="shared" si="2"/>
        <v>432.03999999999996</v>
      </c>
      <c r="Q28" s="45">
        <v>24</v>
      </c>
      <c r="R28" s="46">
        <f>+'24'!N262</f>
        <v>5330</v>
      </c>
      <c r="S28" s="46">
        <f>+'24'!N267</f>
        <v>915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3170</v>
      </c>
      <c r="X28" s="46">
        <f t="shared" si="7"/>
        <v>1245</v>
      </c>
      <c r="Y28" s="46">
        <f>+'24'!N269</f>
        <v>1245</v>
      </c>
      <c r="Z28" s="47">
        <f t="shared" si="3"/>
        <v>0</v>
      </c>
      <c r="AA28" s="98" t="s">
        <v>1368</v>
      </c>
      <c r="AB28" s="47">
        <f t="shared" si="4"/>
        <v>4415</v>
      </c>
      <c r="AC28" s="58">
        <f t="shared" si="5"/>
        <v>4415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2480</v>
      </c>
      <c r="S29" s="46">
        <f>+'25'!N267</f>
        <v>510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0</v>
      </c>
      <c r="X29" s="46">
        <f t="shared" si="7"/>
        <v>1955</v>
      </c>
      <c r="Y29" s="46">
        <f>+'25'!N269</f>
        <v>1955</v>
      </c>
      <c r="Z29" s="47">
        <f t="shared" si="3"/>
        <v>0</v>
      </c>
      <c r="AA29" s="47" t="s">
        <v>1369</v>
      </c>
      <c r="AB29" s="47">
        <f t="shared" si="4"/>
        <v>1955</v>
      </c>
      <c r="AC29" s="58">
        <f t="shared" si="5"/>
        <v>1955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1415</v>
      </c>
      <c r="S30" s="46">
        <f>+'26'!N267</f>
        <v>135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190</v>
      </c>
      <c r="X30" s="46">
        <f t="shared" si="7"/>
        <v>1075</v>
      </c>
      <c r="Y30" s="46">
        <f>+'26'!N269</f>
        <v>1075</v>
      </c>
      <c r="Z30" s="47">
        <f t="shared" si="3"/>
        <v>0</v>
      </c>
      <c r="AA30" s="47" t="s">
        <v>1363</v>
      </c>
      <c r="AB30" s="47">
        <f t="shared" si="4"/>
        <v>1265</v>
      </c>
      <c r="AC30" s="58">
        <f t="shared" si="5"/>
        <v>1265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90</v>
      </c>
      <c r="G31" s="43">
        <f t="shared" si="0"/>
        <v>103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20</v>
      </c>
      <c r="J31" s="43">
        <f t="shared" si="1"/>
        <v>27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5100</v>
      </c>
      <c r="N31" s="19"/>
      <c r="O31" s="119">
        <v>34.64</v>
      </c>
      <c r="P31" s="79">
        <f t="shared" si="2"/>
        <v>1939.8400000000001</v>
      </c>
      <c r="Q31" s="45">
        <v>27</v>
      </c>
      <c r="R31" s="46">
        <f>+'27'!N262</f>
        <v>3315</v>
      </c>
      <c r="S31" s="46">
        <f>+'27'!N267</f>
        <v>660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1210</v>
      </c>
      <c r="X31" s="46">
        <f t="shared" si="7"/>
        <v>1430</v>
      </c>
      <c r="Y31" s="46">
        <f>+'27'!N269</f>
        <v>1430</v>
      </c>
      <c r="Z31" s="47">
        <f t="shared" si="3"/>
        <v>0</v>
      </c>
      <c r="AA31" s="47" t="s">
        <v>1364</v>
      </c>
      <c r="AB31" s="47">
        <f t="shared" si="4"/>
        <v>2640</v>
      </c>
      <c r="AC31" s="58">
        <f t="shared" si="5"/>
        <v>2640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3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2860</v>
      </c>
      <c r="N32" s="19"/>
      <c r="O32" s="90">
        <v>46.37</v>
      </c>
      <c r="P32" s="79">
        <f t="shared" si="2"/>
        <v>1020.14</v>
      </c>
      <c r="Q32" s="45">
        <v>28</v>
      </c>
      <c r="R32" s="46">
        <f>+'28'!N262</f>
        <v>1445</v>
      </c>
      <c r="S32" s="46">
        <f>+'28'!N267</f>
        <v>260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720</v>
      </c>
      <c r="X32" s="46">
        <f t="shared" si="7"/>
        <v>450</v>
      </c>
      <c r="Y32" s="46">
        <f>+'28'!N269</f>
        <v>450</v>
      </c>
      <c r="Z32" s="47">
        <f t="shared" si="3"/>
        <v>0</v>
      </c>
      <c r="AA32" s="47" t="s">
        <v>1365</v>
      </c>
      <c r="AB32" s="47">
        <f t="shared" si="4"/>
        <v>1170</v>
      </c>
      <c r="AC32" s="58">
        <f t="shared" si="5"/>
        <v>1170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18</v>
      </c>
      <c r="G33" s="43">
        <f t="shared" si="0"/>
        <v>18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14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1820</v>
      </c>
      <c r="N33" s="19"/>
      <c r="O33" s="90">
        <v>38.9</v>
      </c>
      <c r="P33" s="79">
        <f t="shared" si="2"/>
        <v>544.6</v>
      </c>
      <c r="Q33" s="45">
        <v>29</v>
      </c>
      <c r="R33" s="46">
        <f>+'29'!N262</f>
        <v>6657</v>
      </c>
      <c r="S33" s="46">
        <f>+'29'!N267</f>
        <v>792</v>
      </c>
      <c r="T33" s="46">
        <f>+'28'!N265</f>
        <v>0</v>
      </c>
      <c r="U33" s="67">
        <f>+'29'!N263</f>
        <v>0</v>
      </c>
      <c r="V33" s="46">
        <f>+'29'!N266</f>
        <v>144</v>
      </c>
      <c r="W33" s="46">
        <f>+'29'!N264</f>
        <v>4875</v>
      </c>
      <c r="X33" s="46">
        <f t="shared" ref="X33" si="8">+R33-S33-T33-U33-V33-W33</f>
        <v>846</v>
      </c>
      <c r="Y33" s="46">
        <f>+'29'!N269</f>
        <v>846</v>
      </c>
      <c r="Z33" s="47">
        <f t="shared" ref="Z33" si="9">+Y33-X33</f>
        <v>0</v>
      </c>
      <c r="AA33" s="47" t="s">
        <v>1366</v>
      </c>
      <c r="AB33" s="47">
        <f t="shared" si="4"/>
        <v>5721</v>
      </c>
      <c r="AC33" s="58">
        <f t="shared" si="5"/>
        <v>5721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3407</v>
      </c>
      <c r="S34" s="46">
        <f>+'30'!N267</f>
        <v>752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1940</v>
      </c>
      <c r="X34" s="46">
        <f t="shared" si="7"/>
        <v>715</v>
      </c>
      <c r="Y34" s="46">
        <f>+'30'!N269</f>
        <v>715</v>
      </c>
      <c r="Z34" s="47">
        <f t="shared" si="3"/>
        <v>0</v>
      </c>
      <c r="AA34" s="98" t="s">
        <v>1367</v>
      </c>
      <c r="AB34" s="47">
        <f t="shared" si="4"/>
        <v>2655</v>
      </c>
      <c r="AC34" s="58">
        <f t="shared" si="5"/>
        <v>2655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6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6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130</v>
      </c>
      <c r="N35" s="19"/>
      <c r="O35" s="90">
        <v>40.799999999999997</v>
      </c>
      <c r="P35" s="79">
        <f t="shared" si="2"/>
        <v>40.799999999999997</v>
      </c>
      <c r="Q35" s="45">
        <v>31</v>
      </c>
      <c r="R35" s="46">
        <f>+'31.'!N262</f>
        <v>1950</v>
      </c>
      <c r="S35" s="46">
        <f>+'31.'!N267</f>
        <v>450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545</v>
      </c>
      <c r="X35" s="46">
        <f>+R35-S35-T35-U35-V35-W35</f>
        <v>955</v>
      </c>
      <c r="Y35" s="46">
        <f>+'31.'!N269</f>
        <v>955</v>
      </c>
      <c r="Z35" s="47">
        <f t="shared" si="3"/>
        <v>0</v>
      </c>
      <c r="AA35" s="98" t="s">
        <v>1368</v>
      </c>
      <c r="AB35" s="47">
        <f t="shared" si="4"/>
        <v>1500</v>
      </c>
      <c r="AC35" s="58">
        <f t="shared" si="5"/>
        <v>1500</v>
      </c>
    </row>
    <row r="36" spans="1:29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/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14</v>
      </c>
      <c r="G36" s="46">
        <f t="shared" ref="G36" si="10">E36+F36</f>
        <v>14</v>
      </c>
      <c r="H36" s="78">
        <v>0</v>
      </c>
      <c r="I36" s="76"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14</v>
      </c>
      <c r="L36" s="15">
        <v>40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350</v>
      </c>
      <c r="N36" s="17" t="s">
        <v>1427</v>
      </c>
      <c r="O36" s="90"/>
      <c r="P36" s="79">
        <f t="shared" si="2"/>
        <v>0</v>
      </c>
      <c r="Q36" s="45"/>
      <c r="R36" s="48">
        <f t="shared" ref="R36:AA36" si="11">SUM(R5:R35)</f>
        <v>103566</v>
      </c>
      <c r="S36" s="48">
        <f t="shared" si="11"/>
        <v>20351</v>
      </c>
      <c r="T36" s="48">
        <f t="shared" si="11"/>
        <v>0</v>
      </c>
      <c r="U36" s="48">
        <f t="shared" si="11"/>
        <v>120</v>
      </c>
      <c r="V36" s="48">
        <f t="shared" si="11"/>
        <v>204</v>
      </c>
      <c r="W36" s="48">
        <f t="shared" si="11"/>
        <v>43390</v>
      </c>
      <c r="X36" s="48">
        <f t="shared" si="11"/>
        <v>39501</v>
      </c>
      <c r="Y36" s="48">
        <f t="shared" si="11"/>
        <v>39501</v>
      </c>
      <c r="Z36" s="48">
        <f t="shared" si="11"/>
        <v>0</v>
      </c>
      <c r="AA36" s="48">
        <f t="shared" si="11"/>
        <v>0</v>
      </c>
      <c r="AB36" s="48">
        <f>SUM(AB5:AB35)</f>
        <v>82891</v>
      </c>
      <c r="AC36" s="5"/>
    </row>
    <row r="37" spans="1:29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/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11</v>
      </c>
      <c r="G37" s="46">
        <f t="shared" ref="G37" si="12">E37+F37</f>
        <v>11</v>
      </c>
      <c r="H37" s="78">
        <v>0</v>
      </c>
      <c r="I37" s="76"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11</v>
      </c>
      <c r="L37" s="15">
        <v>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220</v>
      </c>
      <c r="N37" s="17" t="s">
        <v>1427</v>
      </c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/>
      <c r="C38" s="19" t="s">
        <v>1456</v>
      </c>
      <c r="D38" s="10" t="s">
        <v>564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12</v>
      </c>
      <c r="G38" s="43">
        <f t="shared" si="0"/>
        <v>12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12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120</v>
      </c>
      <c r="N38" s="19"/>
      <c r="O38" s="118">
        <v>30.43</v>
      </c>
      <c r="P38" s="79">
        <f>+K38*O38</f>
        <v>365.15999999999997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18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90">
        <v>27.84</v>
      </c>
      <c r="P39" s="79">
        <f t="shared" si="2"/>
        <v>278.39999999999998</v>
      </c>
      <c r="Q39" s="5"/>
      <c r="R39" s="12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17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90">
        <v>27.12</v>
      </c>
      <c r="P40" s="79">
        <f t="shared" si="2"/>
        <v>298.32</v>
      </c>
      <c r="Q40" s="5"/>
      <c r="R40" s="12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9</v>
      </c>
      <c r="G41" s="43">
        <f t="shared" si="0"/>
        <v>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5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250</v>
      </c>
      <c r="N41" s="19"/>
      <c r="O41" s="90">
        <v>15.42</v>
      </c>
      <c r="P41" s="79">
        <f t="shared" si="2"/>
        <v>77.099999999999994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50</v>
      </c>
      <c r="G42" s="43">
        <f t="shared" si="0"/>
        <v>50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50</v>
      </c>
      <c r="L42" s="15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1125</v>
      </c>
      <c r="N42" s="17" t="s">
        <v>1427</v>
      </c>
      <c r="O42" s="90">
        <v>15.55</v>
      </c>
      <c r="P42" s="79">
        <f t="shared" si="2"/>
        <v>777.5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50</v>
      </c>
      <c r="G43" s="43">
        <f t="shared" si="0"/>
        <v>50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17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33</v>
      </c>
      <c r="L43" s="15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825</v>
      </c>
      <c r="N43" s="17" t="s">
        <v>1427</v>
      </c>
      <c r="O43" s="90">
        <v>15.31</v>
      </c>
      <c r="P43" s="79">
        <f t="shared" si="2"/>
        <v>505.23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50</v>
      </c>
      <c r="G44" s="43">
        <f t="shared" si="0"/>
        <v>50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13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37</v>
      </c>
      <c r="L44" s="15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925</v>
      </c>
      <c r="N44" s="17" t="s">
        <v>1427</v>
      </c>
      <c r="O44" s="90">
        <v>15.31</v>
      </c>
      <c r="P44" s="79">
        <f t="shared" si="2"/>
        <v>566.47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 t="shared" si="0"/>
        <v>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19">
        <v>17.78</v>
      </c>
      <c r="P46" s="79">
        <f t="shared" si="2"/>
        <v>71.12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 t="shared" si="0"/>
        <v>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119">
        <v>17.989999999999998</v>
      </c>
      <c r="P47" s="79">
        <f t="shared" si="2"/>
        <v>89.949999999999989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</v>
      </c>
      <c r="G48" s="43">
        <f t="shared" si="0"/>
        <v>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300</v>
      </c>
      <c r="N48" s="19"/>
      <c r="O48" s="119">
        <v>18.32</v>
      </c>
      <c r="P48" s="79">
        <f t="shared" si="2"/>
        <v>109.92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15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19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7</v>
      </c>
      <c r="G50" s="43">
        <f t="shared" si="0"/>
        <v>11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19">
        <v>20.32</v>
      </c>
      <c r="P50" s="79">
        <f t="shared" si="2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12</v>
      </c>
      <c r="G53" s="43">
        <f t="shared" si="0"/>
        <v>15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700</v>
      </c>
      <c r="N53" s="19"/>
      <c r="O53" s="119">
        <v>16.37</v>
      </c>
      <c r="P53" s="79">
        <f t="shared" si="2"/>
        <v>229.18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1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120</v>
      </c>
      <c r="N55" s="19"/>
      <c r="O55" s="119">
        <v>25.99</v>
      </c>
      <c r="P55" s="79">
        <f t="shared" si="2"/>
        <v>25.99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119">
        <v>28.31</v>
      </c>
      <c r="P56" s="79">
        <f t="shared" si="2"/>
        <v>84.929999999999993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3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19">
        <v>31.29</v>
      </c>
      <c r="P57" s="79">
        <f t="shared" si="2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240</v>
      </c>
      <c r="N58" s="19"/>
      <c r="O58" s="119">
        <v>31.07</v>
      </c>
      <c r="P58" s="79">
        <f t="shared" si="2"/>
        <v>62.14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120</v>
      </c>
      <c r="N59" s="19"/>
      <c r="O59" s="119">
        <v>29.83</v>
      </c>
      <c r="P59" s="79">
        <f t="shared" si="2"/>
        <v>29.83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6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19">
        <v>26.69</v>
      </c>
      <c r="P62" s="79">
        <f t="shared" si="2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18</v>
      </c>
      <c r="G64" s="43">
        <f t="shared" si="0"/>
        <v>20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9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550</v>
      </c>
      <c r="N64" s="19"/>
      <c r="O64" s="90">
        <v>23.69</v>
      </c>
      <c r="P64" s="79">
        <f t="shared" si="2"/>
        <v>260.59000000000003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21</v>
      </c>
      <c r="G65" s="43">
        <f t="shared" si="0"/>
        <v>24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1000</v>
      </c>
      <c r="N65" s="19"/>
      <c r="O65" s="90">
        <v>22.49</v>
      </c>
      <c r="P65" s="79">
        <f t="shared" si="2"/>
        <v>449.79999999999995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17</v>
      </c>
      <c r="G66" s="43">
        <f t="shared" si="0"/>
        <v>20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5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15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750</v>
      </c>
      <c r="N66" s="19"/>
      <c r="O66" s="90">
        <v>23.12</v>
      </c>
      <c r="P66" s="79">
        <f t="shared" si="2"/>
        <v>346.8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22</v>
      </c>
      <c r="G74" s="43">
        <f t="shared" si="0"/>
        <v>24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2</v>
      </c>
      <c r="J74" s="43">
        <f t="shared" si="13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1000</v>
      </c>
      <c r="N74" s="19"/>
      <c r="O74" s="90">
        <v>17.09</v>
      </c>
      <c r="P74" s="79">
        <f t="shared" si="14"/>
        <v>341.8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1000</v>
      </c>
      <c r="N77" s="19"/>
      <c r="O77" s="90">
        <v>25.15</v>
      </c>
      <c r="P77" s="79">
        <f t="shared" si="14"/>
        <v>503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2</v>
      </c>
      <c r="G83" s="43">
        <f t="shared" si="0"/>
        <v>2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2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110</v>
      </c>
      <c r="N83" s="19"/>
      <c r="O83" s="90">
        <v>18.14</v>
      </c>
      <c r="P83" s="79">
        <f t="shared" si="14"/>
        <v>36.28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5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5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6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7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5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2</v>
      </c>
      <c r="G111" s="43">
        <f t="shared" si="15"/>
        <v>2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500</v>
      </c>
      <c r="N111" s="19"/>
      <c r="O111" s="90"/>
      <c r="P111" s="79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5"/>
        <v>7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600</v>
      </c>
      <c r="N112" s="19"/>
      <c r="O112" s="119">
        <v>34.25</v>
      </c>
      <c r="P112" s="79">
        <f t="shared" si="14"/>
        <v>205.5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5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12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119">
        <v>22.55</v>
      </c>
      <c r="P113" s="79">
        <f t="shared" si="14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9">
        <v>96.46</v>
      </c>
      <c r="P114" s="79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5"/>
        <v>22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12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4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4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5"/>
        <v>9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</v>
      </c>
      <c r="N116" s="19"/>
      <c r="O116" s="90">
        <v>13.03</v>
      </c>
      <c r="P116" s="79">
        <f t="shared" si="14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3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5"/>
        <v>3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3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165</v>
      </c>
      <c r="N117" s="19"/>
      <c r="O117" s="90">
        <v>11.91</v>
      </c>
      <c r="P117" s="79">
        <f t="shared" si="14"/>
        <v>35.730000000000004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</v>
      </c>
      <c r="G125" s="43">
        <f t="shared" si="15"/>
        <v>2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2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100</v>
      </c>
      <c r="N125" s="19"/>
      <c r="O125" s="90">
        <v>33</v>
      </c>
      <c r="P125" s="79">
        <f t="shared" si="14"/>
        <v>66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101</v>
      </c>
      <c r="G127" s="43">
        <f t="shared" si="15"/>
        <v>101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101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2525</v>
      </c>
      <c r="N127" s="17" t="s">
        <v>1427</v>
      </c>
      <c r="O127" s="90">
        <v>13.67</v>
      </c>
      <c r="P127" s="79">
        <f t="shared" si="14"/>
        <v>1380.67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100</v>
      </c>
      <c r="G128" s="43">
        <f t="shared" si="15"/>
        <v>100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21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79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1975</v>
      </c>
      <c r="N128" s="17" t="s">
        <v>1427</v>
      </c>
      <c r="O128" s="90">
        <v>11.48</v>
      </c>
      <c r="P128" s="79">
        <f t="shared" si="14"/>
        <v>906.92000000000007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4</v>
      </c>
      <c r="G131" s="43">
        <f t="shared" si="15"/>
        <v>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300</v>
      </c>
      <c r="N131" s="19"/>
      <c r="O131" s="90">
        <v>9.91</v>
      </c>
      <c r="P131" s="79">
        <f t="shared" si="14"/>
        <v>59.46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3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23</v>
      </c>
      <c r="G132" s="43">
        <f t="shared" si="15"/>
        <v>26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2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9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90">
        <v>16.690000000000001</v>
      </c>
      <c r="P132" s="79">
        <f t="shared" si="14"/>
        <v>250.35000000000002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9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90</v>
      </c>
      <c r="G133" s="43">
        <f t="shared" si="15"/>
        <v>99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8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5</v>
      </c>
      <c r="J133" s="43">
        <f t="shared" si="13"/>
        <v>7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79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3950</v>
      </c>
      <c r="N133" s="17" t="s">
        <v>1427</v>
      </c>
      <c r="O133" s="90">
        <v>24.21</v>
      </c>
      <c r="P133" s="79">
        <f t="shared" si="14"/>
        <v>1912.5900000000001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9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9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9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9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9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9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9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9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9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9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9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9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9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0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4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0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0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0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1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0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1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0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0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0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0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0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0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0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0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0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0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0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0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0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0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0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0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0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0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2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20"/>
        <v>18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850</v>
      </c>
      <c r="N175" s="19"/>
      <c r="O175" s="119">
        <v>23.02</v>
      </c>
      <c r="P175" s="79">
        <f t="shared" si="21"/>
        <v>391.34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0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20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9"/>
        <v>6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4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220</v>
      </c>
      <c r="N178" s="19"/>
      <c r="O178" s="90">
        <v>38</v>
      </c>
      <c r="P178" s="79">
        <f t="shared" si="21"/>
        <v>152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20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9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35</v>
      </c>
      <c r="N180" s="19"/>
      <c r="O180" s="90"/>
      <c r="P180" s="79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1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20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400</v>
      </c>
      <c r="N185" s="19"/>
      <c r="O185" s="90">
        <v>63</v>
      </c>
      <c r="P185" s="79">
        <f t="shared" si="21"/>
        <v>315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0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3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12</v>
      </c>
      <c r="G187" s="43">
        <f t="shared" si="20"/>
        <v>12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12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180</v>
      </c>
      <c r="N187" s="19"/>
      <c r="O187" s="90">
        <v>3.5</v>
      </c>
      <c r="P187" s="79">
        <f>+K187*O187</f>
        <v>42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300</v>
      </c>
      <c r="G188" s="43">
        <f t="shared" si="20"/>
        <v>300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7</v>
      </c>
      <c r="J188" s="43">
        <f t="shared" si="19"/>
        <v>171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122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1825</v>
      </c>
      <c r="N188" s="19"/>
      <c r="O188" s="90">
        <v>3.5</v>
      </c>
      <c r="P188" s="79">
        <f>+K188*O188</f>
        <v>427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0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0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13</v>
      </c>
      <c r="G193" s="43">
        <f t="shared" si="20"/>
        <v>14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600</v>
      </c>
      <c r="N193" s="19"/>
      <c r="O193" s="90">
        <v>38</v>
      </c>
      <c r="P193" s="79">
        <f t="shared" si="21"/>
        <v>380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20"/>
        <v>30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3000</v>
      </c>
      <c r="N194" s="19"/>
      <c r="O194" s="90">
        <v>73</v>
      </c>
      <c r="P194" s="79">
        <f t="shared" si="21"/>
        <v>1825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1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4</v>
      </c>
      <c r="G198" s="43">
        <f t="shared" si="20"/>
        <v>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2" si="25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600</v>
      </c>
      <c r="N198" s="19"/>
      <c r="O198" s="90">
        <v>64.38</v>
      </c>
      <c r="P198" s="79">
        <f t="shared" si="21"/>
        <v>257.52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5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8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0"/>
        <v>8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5"/>
        <v>3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5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450</v>
      </c>
      <c r="N202" s="19"/>
      <c r="O202" s="90">
        <v>60</v>
      </c>
      <c r="P202" s="79">
        <f t="shared" si="21"/>
        <v>300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4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0"/>
        <v>4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5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4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360</v>
      </c>
      <c r="N203" s="19"/>
      <c r="O203" s="90">
        <v>60</v>
      </c>
      <c r="P203" s="79">
        <f t="shared" si="21"/>
        <v>240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4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0"/>
        <v>4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5"/>
        <v>1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3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270</v>
      </c>
      <c r="N204" s="19"/>
      <c r="O204" s="90">
        <v>60</v>
      </c>
      <c r="P204" s="79">
        <f t="shared" si="21"/>
        <v>180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20</v>
      </c>
      <c r="G205" s="43">
        <f t="shared" si="20"/>
        <v>22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5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770</v>
      </c>
      <c r="N205" s="19"/>
      <c r="O205" s="90">
        <v>40</v>
      </c>
      <c r="P205" s="79">
        <f t="shared" si="21"/>
        <v>560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0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5</v>
      </c>
      <c r="G208" s="43">
        <f t="shared" si="20"/>
        <v>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5"/>
        <v>4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50</v>
      </c>
      <c r="N208" s="19"/>
      <c r="O208" s="90">
        <v>33</v>
      </c>
      <c r="P208" s="79">
        <f t="shared" si="21"/>
        <v>33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3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23</v>
      </c>
      <c r="G209" s="43">
        <f t="shared" si="20"/>
        <v>26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5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22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2640</v>
      </c>
      <c r="N209" s="19"/>
      <c r="O209" s="90">
        <v>83</v>
      </c>
      <c r="P209" s="79">
        <f t="shared" si="21"/>
        <v>1826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1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1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1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1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2" si="27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1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48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7"/>
        <v>48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48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1"/>
        <v>499.20000000000005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124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300</v>
      </c>
      <c r="G216" s="43">
        <f t="shared" si="27"/>
        <v>424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5"/>
        <v>208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216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650</v>
      </c>
      <c r="N216" s="19"/>
      <c r="O216" s="90">
        <v>9</v>
      </c>
      <c r="P216" s="79">
        <f t="shared" si="21"/>
        <v>1944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21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7"/>
        <v>21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5"/>
        <v>7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14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20</v>
      </c>
      <c r="N217" s="19"/>
      <c r="O217" s="90"/>
      <c r="P217" s="79">
        <f t="shared" si="21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7"/>
        <v>1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5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20</v>
      </c>
      <c r="N218" s="19"/>
      <c r="O218" s="90">
        <v>16.670000000000002</v>
      </c>
      <c r="P218" s="79">
        <f t="shared" si="21"/>
        <v>16.670000000000002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7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1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7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1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3</v>
      </c>
      <c r="G221" s="43">
        <f t="shared" si="27"/>
        <v>3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5"/>
        <v>2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150</v>
      </c>
      <c r="N221" s="19"/>
      <c r="O221" s="90">
        <v>100</v>
      </c>
      <c r="P221" s="79">
        <f t="shared" si="21"/>
        <v>100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2</v>
      </c>
      <c r="G222" s="43">
        <f t="shared" si="27"/>
        <v>2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5"/>
        <v>1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1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200</v>
      </c>
      <c r="N222" s="19"/>
      <c r="O222" s="90">
        <v>250</v>
      </c>
      <c r="P222" s="79">
        <f t="shared" si="21"/>
        <v>250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7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5</v>
      </c>
      <c r="G223" s="43">
        <f t="shared" si="27"/>
        <v>12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5"/>
        <v>10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2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110</v>
      </c>
      <c r="N223" s="19"/>
      <c r="O223" s="90"/>
      <c r="P223" s="79">
        <f t="shared" si="21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410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300</v>
      </c>
      <c r="G224" s="43">
        <f t="shared" si="27"/>
        <v>710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5"/>
        <v>420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290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240</v>
      </c>
      <c r="N224" s="19"/>
      <c r="O224" s="90"/>
      <c r="P224" s="79">
        <f t="shared" si="21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80</v>
      </c>
      <c r="G225" s="43">
        <f t="shared" si="27"/>
        <v>80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80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3600</v>
      </c>
      <c r="N225" s="19"/>
      <c r="O225" s="90">
        <v>28.59</v>
      </c>
      <c r="P225" s="79">
        <f t="shared" ref="P225:P259" si="28">+K225*O225</f>
        <v>2287.1999999999998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7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230</v>
      </c>
      <c r="G227" s="43">
        <f t="shared" si="27"/>
        <v>230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230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5750</v>
      </c>
      <c r="N227" s="19"/>
      <c r="O227" s="90">
        <v>20.36</v>
      </c>
      <c r="P227" s="79">
        <f t="shared" si="28"/>
        <v>4682.8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7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7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7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7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7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7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7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7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7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7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7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7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5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7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9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60</v>
      </c>
      <c r="G241" s="43">
        <f t="shared" si="27"/>
        <v>60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5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60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6000</v>
      </c>
      <c r="N241" s="19"/>
      <c r="O241" s="90"/>
      <c r="P241" s="79">
        <f t="shared" si="29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7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5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7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5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30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7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5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30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7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5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30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7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5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30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7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7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5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10</v>
      </c>
      <c r="G249" s="43">
        <f t="shared" si="27"/>
        <v>10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5"/>
        <v>5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5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7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5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46">
        <f>+ยกมา!J251</f>
        <v>4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21</v>
      </c>
      <c r="G251" s="43">
        <f t="shared" si="27"/>
        <v>25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5"/>
        <v>20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175</v>
      </c>
      <c r="N251" s="19"/>
      <c r="O251" s="90"/>
      <c r="P251" s="79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62</v>
      </c>
      <c r="G252" s="43">
        <f t="shared" si="27"/>
        <v>62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5"/>
        <v>18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44</v>
      </c>
      <c r="L252" s="20">
        <v>19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847</v>
      </c>
      <c r="N252" s="17" t="s">
        <v>1427</v>
      </c>
      <c r="O252" s="90"/>
      <c r="P252" s="79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1112400</v>
      </c>
      <c r="C253" s="19" t="s">
        <v>1449</v>
      </c>
      <c r="D253" s="10" t="s">
        <v>434</v>
      </c>
      <c r="E253" s="64">
        <f>+'26'!J253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15</v>
      </c>
      <c r="G253" s="46">
        <f t="shared" ref="G253:G258" si="31">E253+F253</f>
        <v>15</v>
      </c>
      <c r="H253" s="78">
        <v>0</v>
      </c>
      <c r="I253" s="76">
        <v>0</v>
      </c>
      <c r="J253" s="46">
        <f t="shared" ref="J253:J258" si="32">+G253-H253-K253-I253</f>
        <v>3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12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180</v>
      </c>
      <c r="N253" s="19"/>
      <c r="O253" s="90"/>
      <c r="P253" s="79">
        <f t="shared" ref="P253" si="33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20049130</v>
      </c>
      <c r="C254" s="19" t="s">
        <v>1450</v>
      </c>
      <c r="D254" s="10" t="s">
        <v>434</v>
      </c>
      <c r="E254" s="64">
        <f>+'27'!J254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6">
        <f t="shared" si="31"/>
        <v>3</v>
      </c>
      <c r="H254" s="78">
        <v>0</v>
      </c>
      <c r="I254" s="76">
        <v>0</v>
      </c>
      <c r="J254" s="46">
        <f t="shared" si="32"/>
        <v>1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2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70</v>
      </c>
      <c r="N254" s="19"/>
      <c r="O254" s="90"/>
      <c r="P254" s="79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20051101</v>
      </c>
      <c r="C255" s="19" t="s">
        <v>1451</v>
      </c>
      <c r="D255" s="10" t="s">
        <v>434</v>
      </c>
      <c r="E255" s="64">
        <f>+'27'!J255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6">
        <f t="shared" si="31"/>
        <v>3</v>
      </c>
      <c r="H255" s="78">
        <v>0</v>
      </c>
      <c r="I255" s="76">
        <v>0</v>
      </c>
      <c r="J255" s="46">
        <f t="shared" si="32"/>
        <v>1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70</v>
      </c>
      <c r="N255" s="19"/>
      <c r="O255" s="90"/>
      <c r="P255" s="79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20059796</v>
      </c>
      <c r="C256" s="19" t="s">
        <v>1452</v>
      </c>
      <c r="D256" s="10" t="s">
        <v>434</v>
      </c>
      <c r="E256" s="64">
        <f>+'27'!J256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6">
        <f t="shared" si="31"/>
        <v>3</v>
      </c>
      <c r="H256" s="78">
        <v>0</v>
      </c>
      <c r="I256" s="76">
        <v>0</v>
      </c>
      <c r="J256" s="46">
        <f t="shared" si="32"/>
        <v>1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2</v>
      </c>
      <c r="L256" s="20">
        <v>22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44</v>
      </c>
      <c r="N256" s="19"/>
      <c r="O256" s="90"/>
      <c r="P256" s="79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20060974</v>
      </c>
      <c r="C257" s="19" t="s">
        <v>1453</v>
      </c>
      <c r="D257" s="10" t="s">
        <v>434</v>
      </c>
      <c r="E257" s="64">
        <f>+'27'!J257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3</v>
      </c>
      <c r="G257" s="46">
        <f t="shared" si="31"/>
        <v>3</v>
      </c>
      <c r="H257" s="78">
        <v>0</v>
      </c>
      <c r="I257" s="76">
        <v>0</v>
      </c>
      <c r="J257" s="46">
        <f t="shared" si="32"/>
        <v>3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35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4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>
        <v>1004050</v>
      </c>
      <c r="C258" s="19" t="s">
        <v>135</v>
      </c>
      <c r="D258" s="10" t="s">
        <v>434</v>
      </c>
      <c r="E258" s="64"/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29</v>
      </c>
      <c r="G258" s="46">
        <f t="shared" si="31"/>
        <v>29</v>
      </c>
      <c r="H258" s="78">
        <v>0</v>
      </c>
      <c r="I258" s="76">
        <v>0</v>
      </c>
      <c r="J258" s="46">
        <f t="shared" si="32"/>
        <v>22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7</v>
      </c>
      <c r="L258" s="20">
        <v>40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310</v>
      </c>
      <c r="N258" s="19"/>
      <c r="O258" s="90"/>
      <c r="P258" s="79">
        <f t="shared" si="2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ref="G259" si="35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6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8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2" t="s">
        <v>223</v>
      </c>
      <c r="B260" s="133"/>
      <c r="C260" s="133"/>
      <c r="D260" s="134"/>
      <c r="E260" s="141" t="s">
        <v>239</v>
      </c>
      <c r="F260" s="142"/>
      <c r="G260" s="135" t="s">
        <v>224</v>
      </c>
      <c r="H260" s="136"/>
      <c r="I260" s="137"/>
      <c r="J260" s="143" t="s">
        <v>225</v>
      </c>
      <c r="K260" s="143"/>
      <c r="L260" s="143"/>
      <c r="M260" s="51">
        <f>SUM(M5:M259)</f>
        <v>103566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4" t="s">
        <v>226</v>
      </c>
      <c r="B261" s="145"/>
      <c r="C261" s="150">
        <f>+M263</f>
        <v>103566</v>
      </c>
      <c r="D261" s="151"/>
      <c r="E261" s="53" t="s">
        <v>227</v>
      </c>
      <c r="F261" s="54">
        <f>+M260</f>
        <v>103566</v>
      </c>
      <c r="G261" s="55" t="s">
        <v>217</v>
      </c>
      <c r="H261" s="159">
        <f>SUM(U36)</f>
        <v>120</v>
      </c>
      <c r="I261" s="160"/>
      <c r="J261" s="155"/>
      <c r="K261" s="155"/>
      <c r="L261" s="155"/>
      <c r="M261" s="57"/>
      <c r="N261" s="57">
        <f>+W36</f>
        <v>43390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4"/>
      <c r="B262" s="145"/>
      <c r="C262" s="150"/>
      <c r="D262" s="151"/>
      <c r="E262" s="53" t="s">
        <v>228</v>
      </c>
      <c r="F262" s="54">
        <f>N263</f>
        <v>20351</v>
      </c>
      <c r="G262" s="55"/>
      <c r="H262" s="159">
        <v>0</v>
      </c>
      <c r="I262" s="160"/>
      <c r="J262" s="155" t="s">
        <v>229</v>
      </c>
      <c r="K262" s="155"/>
      <c r="L262" s="15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6" t="s">
        <v>10</v>
      </c>
      <c r="B263" s="147"/>
      <c r="C263" s="150">
        <f>+F262</f>
        <v>20351</v>
      </c>
      <c r="D263" s="151"/>
      <c r="E263" s="53"/>
      <c r="F263" s="54"/>
      <c r="G263" s="55" t="s">
        <v>230</v>
      </c>
      <c r="H263" s="159">
        <f>+V36</f>
        <v>204</v>
      </c>
      <c r="I263" s="160"/>
      <c r="J263" s="156" t="s">
        <v>231</v>
      </c>
      <c r="K263" s="157"/>
      <c r="L263" s="158"/>
      <c r="M263" s="57">
        <f>+M260-M261</f>
        <v>103566</v>
      </c>
      <c r="N263" s="59">
        <f>+S36</f>
        <v>20351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8" t="s">
        <v>232</v>
      </c>
      <c r="B264" s="149"/>
      <c r="C264" s="150">
        <f>+C261-C263</f>
        <v>83215</v>
      </c>
      <c r="D264" s="151"/>
      <c r="E264" s="53" t="s">
        <v>232</v>
      </c>
      <c r="F264" s="54">
        <f>+F261-F262</f>
        <v>83215</v>
      </c>
      <c r="G264" s="55" t="s">
        <v>233</v>
      </c>
      <c r="H264" s="159">
        <f>SUM(H261:H263)</f>
        <v>324</v>
      </c>
      <c r="I264" s="160"/>
      <c r="J264" s="155" t="s">
        <v>206</v>
      </c>
      <c r="K264" s="155"/>
      <c r="L264" s="155"/>
      <c r="M264" s="57">
        <f>H264</f>
        <v>324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39501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-16785</v>
      </c>
      <c r="J266" s="138" t="s">
        <v>209</v>
      </c>
      <c r="K266" s="139"/>
      <c r="L266" s="140"/>
      <c r="M266" s="57">
        <f>+Y36</f>
        <v>39501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1" t="s">
        <v>211</v>
      </c>
      <c r="K268" s="161"/>
      <c r="L268" s="161"/>
      <c r="M268" s="61">
        <f>+M266-M265</f>
        <v>0</v>
      </c>
      <c r="N268" s="66"/>
    </row>
    <row r="269" spans="1:29" ht="24.75" customHeight="1" thickBot="1" x14ac:dyDescent="0.6">
      <c r="H269" s="152" t="s">
        <v>237</v>
      </c>
      <c r="I269" s="153"/>
      <c r="J269" s="153"/>
      <c r="K269" s="153"/>
      <c r="L269" s="153"/>
      <c r="M269" s="153"/>
      <c r="N269" s="154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90" zoomScaleNormal="90" workbookViewId="0">
      <pane xSplit="10" ySplit="4" topLeftCell="K216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4</v>
      </c>
      <c r="F5" s="71"/>
      <c r="G5" s="46">
        <f t="shared" ref="G5" si="0">E5+F5</f>
        <v>4</v>
      </c>
      <c r="H5" s="78">
        <v>0</v>
      </c>
      <c r="I5" s="76">
        <v>0</v>
      </c>
      <c r="J5" s="46">
        <f t="shared" ref="J5" si="1">+G5-H5-K5-I5</f>
        <v>4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40</v>
      </c>
      <c r="F6" s="71"/>
      <c r="G6" s="46">
        <f t="shared" ref="G6:G26" si="2">E6+F6</f>
        <v>40</v>
      </c>
      <c r="H6" s="78">
        <v>0</v>
      </c>
      <c r="I6" s="76">
        <v>0</v>
      </c>
      <c r="J6" s="46">
        <f t="shared" ref="J6:J26" si="3">+G6-H6-K6-I6</f>
        <v>40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v>4</v>
      </c>
      <c r="F9" s="71"/>
      <c r="G9" s="46">
        <f t="shared" si="2"/>
        <v>4</v>
      </c>
      <c r="H9" s="78">
        <v>0</v>
      </c>
      <c r="I9" s="76">
        <v>0</v>
      </c>
      <c r="J9" s="46">
        <f t="shared" si="3"/>
        <v>4</v>
      </c>
      <c r="K9" s="72"/>
      <c r="L9" s="20">
        <v>100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</v>
      </c>
      <c r="F24" s="71"/>
      <c r="G24" s="46">
        <f t="shared" si="2"/>
        <v>1</v>
      </c>
      <c r="H24" s="78">
        <v>0</v>
      </c>
      <c r="I24" s="76">
        <v>0</v>
      </c>
      <c r="J24" s="46">
        <f t="shared" si="3"/>
        <v>1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13</v>
      </c>
      <c r="F31" s="71"/>
      <c r="G31" s="46">
        <f t="shared" si="7"/>
        <v>13</v>
      </c>
      <c r="H31" s="78">
        <v>0</v>
      </c>
      <c r="I31" s="76">
        <v>0</v>
      </c>
      <c r="J31" s="46">
        <f t="shared" si="8"/>
        <v>13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6</v>
      </c>
      <c r="F35" s="71"/>
      <c r="G35" s="46">
        <f t="shared" si="7"/>
        <v>6</v>
      </c>
      <c r="H35" s="78">
        <v>0</v>
      </c>
      <c r="I35" s="76">
        <v>0</v>
      </c>
      <c r="J35" s="46">
        <f t="shared" si="8"/>
        <v>6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3</v>
      </c>
      <c r="F39" s="71"/>
      <c r="G39" s="46">
        <f t="shared" si="7"/>
        <v>3</v>
      </c>
      <c r="H39" s="78">
        <v>0</v>
      </c>
      <c r="I39" s="76">
        <v>0</v>
      </c>
      <c r="J39" s="46">
        <f t="shared" si="8"/>
        <v>3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7"/>
        <v>2</v>
      </c>
      <c r="H47" s="78">
        <v>0</v>
      </c>
      <c r="I47" s="76">
        <v>0</v>
      </c>
      <c r="J47" s="46">
        <f t="shared" si="8"/>
        <v>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4</v>
      </c>
      <c r="F50" s="71"/>
      <c r="G50" s="46">
        <f t="shared" si="7"/>
        <v>4</v>
      </c>
      <c r="H50" s="78">
        <v>0</v>
      </c>
      <c r="I50" s="76">
        <v>0</v>
      </c>
      <c r="J50" s="46">
        <f t="shared" si="8"/>
        <v>4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3</v>
      </c>
      <c r="F53" s="71"/>
      <c r="G53" s="46">
        <f t="shared" si="7"/>
        <v>3</v>
      </c>
      <c r="H53" s="78">
        <v>0</v>
      </c>
      <c r="I53" s="76">
        <v>0</v>
      </c>
      <c r="J53" s="46">
        <f t="shared" si="8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1</v>
      </c>
      <c r="F55" s="71"/>
      <c r="G55" s="46">
        <f t="shared" si="7"/>
        <v>1</v>
      </c>
      <c r="H55" s="78">
        <v>0</v>
      </c>
      <c r="I55" s="76">
        <v>0</v>
      </c>
      <c r="J55" s="46">
        <f t="shared" si="8"/>
        <v>1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3</v>
      </c>
      <c r="F65" s="71"/>
      <c r="G65" s="46">
        <f t="shared" si="7"/>
        <v>3</v>
      </c>
      <c r="H65" s="78">
        <v>0</v>
      </c>
      <c r="I65" s="76">
        <v>0</v>
      </c>
      <c r="J65" s="46">
        <f t="shared" si="8"/>
        <v>3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</v>
      </c>
      <c r="F112" s="71"/>
      <c r="G112" s="46">
        <f t="shared" si="25"/>
        <v>2</v>
      </c>
      <c r="H112" s="78">
        <v>0</v>
      </c>
      <c r="I112" s="76">
        <v>0</v>
      </c>
      <c r="J112" s="46">
        <f t="shared" si="26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</v>
      </c>
      <c r="F115" s="71"/>
      <c r="G115" s="46">
        <f t="shared" si="25"/>
        <v>2</v>
      </c>
      <c r="H115" s="78">
        <v>0</v>
      </c>
      <c r="I115" s="76">
        <v>0</v>
      </c>
      <c r="J115" s="46">
        <f t="shared" si="26"/>
        <v>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4</v>
      </c>
      <c r="F116" s="71"/>
      <c r="G116" s="46">
        <f t="shared" si="25"/>
        <v>4</v>
      </c>
      <c r="H116" s="78">
        <v>0</v>
      </c>
      <c r="I116" s="76">
        <v>0</v>
      </c>
      <c r="J116" s="46">
        <f t="shared" si="26"/>
        <v>4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3</v>
      </c>
      <c r="F117" s="71"/>
      <c r="G117" s="46">
        <f t="shared" si="25"/>
        <v>3</v>
      </c>
      <c r="H117" s="78">
        <v>0</v>
      </c>
      <c r="I117" s="76">
        <v>0</v>
      </c>
      <c r="J117" s="46">
        <f t="shared" si="26"/>
        <v>3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25</v>
      </c>
      <c r="M127" s="65">
        <f t="shared" si="9"/>
        <v>0</v>
      </c>
      <c r="N127" s="17" t="s">
        <v>1427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25</v>
      </c>
      <c r="M128" s="65">
        <f t="shared" si="9"/>
        <v>0</v>
      </c>
      <c r="N128" s="17" t="s">
        <v>1427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3</v>
      </c>
      <c r="F132" s="71"/>
      <c r="G132" s="46">
        <f t="shared" si="25"/>
        <v>3</v>
      </c>
      <c r="H132" s="78">
        <v>0</v>
      </c>
      <c r="I132" s="76">
        <v>0</v>
      </c>
      <c r="J132" s="46">
        <f t="shared" si="26"/>
        <v>3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9</v>
      </c>
      <c r="F133" s="71"/>
      <c r="G133" s="46">
        <f t="shared" si="25"/>
        <v>9</v>
      </c>
      <c r="H133" s="78">
        <v>0</v>
      </c>
      <c r="I133" s="76">
        <v>0</v>
      </c>
      <c r="J133" s="46">
        <f t="shared" si="26"/>
        <v>9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32"/>
        <v>8</v>
      </c>
      <c r="H175" s="78">
        <v>0</v>
      </c>
      <c r="I175" s="76">
        <v>0</v>
      </c>
      <c r="J175" s="46">
        <f t="shared" si="33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</v>
      </c>
      <c r="F193" s="71"/>
      <c r="G193" s="46">
        <f t="shared" si="32"/>
        <v>1</v>
      </c>
      <c r="H193" s="78">
        <v>0</v>
      </c>
      <c r="I193" s="76">
        <v>0</v>
      </c>
      <c r="J193" s="46">
        <f t="shared" si="33"/>
        <v>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v>8</v>
      </c>
      <c r="F202" s="71"/>
      <c r="G202" s="46">
        <f t="shared" si="32"/>
        <v>8</v>
      </c>
      <c r="H202" s="78">
        <v>0</v>
      </c>
      <c r="I202" s="76">
        <v>0</v>
      </c>
      <c r="J202" s="46">
        <f t="shared" si="33"/>
        <v>8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v>4</v>
      </c>
      <c r="F203" s="71"/>
      <c r="G203" s="46">
        <f t="shared" si="32"/>
        <v>4</v>
      </c>
      <c r="H203" s="78">
        <v>0</v>
      </c>
      <c r="I203" s="76">
        <v>0</v>
      </c>
      <c r="J203" s="46">
        <f t="shared" si="33"/>
        <v>4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v>4</v>
      </c>
      <c r="F204" s="71"/>
      <c r="G204" s="46">
        <f t="shared" si="32"/>
        <v>4</v>
      </c>
      <c r="H204" s="78">
        <v>0</v>
      </c>
      <c r="I204" s="76">
        <v>0</v>
      </c>
      <c r="J204" s="46">
        <f t="shared" si="33"/>
        <v>4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</v>
      </c>
      <c r="F205" s="71"/>
      <c r="G205" s="46">
        <f t="shared" si="32"/>
        <v>2</v>
      </c>
      <c r="H205" s="78">
        <v>0</v>
      </c>
      <c r="I205" s="76">
        <v>0</v>
      </c>
      <c r="J205" s="46">
        <f t="shared" si="33"/>
        <v>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3</v>
      </c>
      <c r="F209" s="71"/>
      <c r="G209" s="46">
        <f t="shared" si="32"/>
        <v>3</v>
      </c>
      <c r="H209" s="78">
        <v>0</v>
      </c>
      <c r="I209" s="76">
        <v>0</v>
      </c>
      <c r="J209" s="46">
        <f t="shared" si="33"/>
        <v>3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v>48</v>
      </c>
      <c r="F215" s="71"/>
      <c r="G215" s="46">
        <f t="shared" si="32"/>
        <v>48</v>
      </c>
      <c r="H215" s="78">
        <v>0</v>
      </c>
      <c r="I215" s="76">
        <v>0</v>
      </c>
      <c r="J215" s="46">
        <f t="shared" si="33"/>
        <v>48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124</v>
      </c>
      <c r="F216" s="71"/>
      <c r="G216" s="46">
        <f t="shared" si="32"/>
        <v>124</v>
      </c>
      <c r="H216" s="78">
        <v>0</v>
      </c>
      <c r="I216" s="76">
        <v>0</v>
      </c>
      <c r="J216" s="46">
        <f t="shared" si="33"/>
        <v>124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21</v>
      </c>
      <c r="F217" s="71"/>
      <c r="G217" s="46">
        <f t="shared" si="32"/>
        <v>21</v>
      </c>
      <c r="H217" s="78">
        <v>0</v>
      </c>
      <c r="I217" s="76">
        <v>0</v>
      </c>
      <c r="J217" s="46">
        <f t="shared" si="33"/>
        <v>21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</v>
      </c>
      <c r="F218" s="71"/>
      <c r="G218" s="46">
        <f t="shared" si="32"/>
        <v>1</v>
      </c>
      <c r="H218" s="78">
        <v>0</v>
      </c>
      <c r="I218" s="76">
        <v>0</v>
      </c>
      <c r="J218" s="46">
        <f t="shared" si="33"/>
        <v>1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7</v>
      </c>
      <c r="F223" s="71"/>
      <c r="G223" s="46">
        <f t="shared" si="32"/>
        <v>7</v>
      </c>
      <c r="H223" s="78">
        <v>0</v>
      </c>
      <c r="I223" s="76">
        <v>0</v>
      </c>
      <c r="J223" s="46">
        <f t="shared" si="33"/>
        <v>7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410</v>
      </c>
      <c r="F224" s="71"/>
      <c r="G224" s="46">
        <f t="shared" si="32"/>
        <v>410</v>
      </c>
      <c r="H224" s="78">
        <v>0</v>
      </c>
      <c r="I224" s="76">
        <v>0</v>
      </c>
      <c r="J224" s="46">
        <f t="shared" si="33"/>
        <v>410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50">E235+F235</f>
        <v>0</v>
      </c>
      <c r="H235" s="78">
        <v>0</v>
      </c>
      <c r="I235" s="76">
        <v>0</v>
      </c>
      <c r="J235" s="46">
        <f t="shared" ref="J235:J254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v>4</v>
      </c>
      <c r="F251" s="71"/>
      <c r="G251" s="46">
        <f t="shared" si="50"/>
        <v>4</v>
      </c>
      <c r="H251" s="78">
        <v>0</v>
      </c>
      <c r="I251" s="76">
        <v>0</v>
      </c>
      <c r="J251" s="46">
        <f t="shared" si="51"/>
        <v>4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Y346"/>
  <sheetViews>
    <sheetView zoomScale="70" zoomScaleNormal="70" workbookViewId="0">
      <pane xSplit="10" ySplit="4" topLeftCell="K248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28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29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40</v>
      </c>
      <c r="F6" s="71">
        <v>50</v>
      </c>
      <c r="G6" s="46">
        <f t="shared" si="0"/>
        <v>90</v>
      </c>
      <c r="H6" s="78">
        <v>0</v>
      </c>
      <c r="I6" s="76">
        <v>0</v>
      </c>
      <c r="J6" s="46">
        <f t="shared" si="1"/>
        <v>81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200</v>
      </c>
      <c r="P6" s="120">
        <f>SUM(M6-O6)</f>
        <v>700</v>
      </c>
      <c r="Q6" s="119">
        <v>36.43</v>
      </c>
      <c r="R6" s="43">
        <f t="shared" ref="R6:R80" si="3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+ยกมา!J9</f>
        <v>4</v>
      </c>
      <c r="F9" s="71"/>
      <c r="G9" s="46">
        <f t="shared" si="0"/>
        <v>4</v>
      </c>
      <c r="H9" s="78">
        <v>0</v>
      </c>
      <c r="I9" s="76"/>
      <c r="J9" s="46">
        <f t="shared" si="1"/>
        <v>4</v>
      </c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19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19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19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0">
        <f t="shared" si="4"/>
        <v>300</v>
      </c>
      <c r="Q28" s="119">
        <v>30.86</v>
      </c>
      <c r="R28" s="43">
        <f t="shared" si="3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19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+ยกมา!J42</f>
        <v>0</v>
      </c>
      <c r="F42" s="71">
        <v>50</v>
      </c>
      <c r="G42" s="46">
        <f t="shared" si="5"/>
        <v>50</v>
      </c>
      <c r="H42" s="78">
        <v>0</v>
      </c>
      <c r="I42" s="76">
        <v>0</v>
      </c>
      <c r="J42" s="46">
        <f t="shared" si="6"/>
        <v>43</v>
      </c>
      <c r="K42" s="72">
        <v>7</v>
      </c>
      <c r="L42" s="15">
        <v>25</v>
      </c>
      <c r="M42" s="65">
        <f t="shared" si="2"/>
        <v>175</v>
      </c>
      <c r="N42" s="17" t="s">
        <v>1427</v>
      </c>
      <c r="O42" s="18">
        <v>35</v>
      </c>
      <c r="P42" s="120">
        <f t="shared" si="4"/>
        <v>140</v>
      </c>
      <c r="Q42" s="90">
        <v>15.55</v>
      </c>
      <c r="R42" s="43">
        <f t="shared" si="3"/>
        <v>108.85000000000001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+ยกมา!J43</f>
        <v>0</v>
      </c>
      <c r="F43" s="71">
        <v>50</v>
      </c>
      <c r="G43" s="46">
        <f t="shared" si="5"/>
        <v>50</v>
      </c>
      <c r="H43" s="78">
        <v>0</v>
      </c>
      <c r="I43" s="76">
        <v>0</v>
      </c>
      <c r="J43" s="46">
        <f t="shared" si="6"/>
        <v>47</v>
      </c>
      <c r="K43" s="72">
        <v>3</v>
      </c>
      <c r="L43" s="15">
        <v>25</v>
      </c>
      <c r="M43" s="65">
        <f>+L43*K43</f>
        <v>75</v>
      </c>
      <c r="N43" s="17" t="s">
        <v>1427</v>
      </c>
      <c r="O43" s="18">
        <v>15</v>
      </c>
      <c r="P43" s="120">
        <f>SUM(M43-O43)</f>
        <v>60</v>
      </c>
      <c r="Q43" s="90">
        <v>15.31</v>
      </c>
      <c r="R43" s="43">
        <f>+K43*Q43</f>
        <v>45.93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+ยกมา!J44</f>
        <v>0</v>
      </c>
      <c r="F44" s="71">
        <v>50</v>
      </c>
      <c r="G44" s="46">
        <f t="shared" si="5"/>
        <v>50</v>
      </c>
      <c r="H44" s="78">
        <v>0</v>
      </c>
      <c r="I44" s="76">
        <v>0</v>
      </c>
      <c r="J44" s="46">
        <f t="shared" si="6"/>
        <v>44</v>
      </c>
      <c r="K44" s="72">
        <v>6</v>
      </c>
      <c r="L44" s="15">
        <v>25</v>
      </c>
      <c r="M44" s="65">
        <f t="shared" si="2"/>
        <v>150</v>
      </c>
      <c r="N44" s="17" t="s">
        <v>1427</v>
      </c>
      <c r="O44" s="18">
        <v>30</v>
      </c>
      <c r="P44" s="120">
        <f t="shared" si="4"/>
        <v>120</v>
      </c>
      <c r="Q44" s="90">
        <v>15.31</v>
      </c>
      <c r="R44" s="43">
        <f t="shared" si="3"/>
        <v>91.86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19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19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19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>
        <v>2</v>
      </c>
      <c r="G111" s="46">
        <f t="shared" si="23"/>
        <v>2</v>
      </c>
      <c r="H111" s="78">
        <v>0</v>
      </c>
      <c r="I111" s="76">
        <v>0</v>
      </c>
      <c r="J111" s="46">
        <f t="shared" si="24"/>
        <v>0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/>
      <c r="P111" s="120">
        <f t="shared" si="8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</v>
      </c>
      <c r="F115" s="71">
        <v>10</v>
      </c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>
        <v>100</v>
      </c>
      <c r="G127" s="46">
        <f t="shared" si="23"/>
        <v>100</v>
      </c>
      <c r="H127" s="78">
        <v>0</v>
      </c>
      <c r="I127" s="76">
        <v>0</v>
      </c>
      <c r="J127" s="46">
        <f t="shared" si="24"/>
        <v>81</v>
      </c>
      <c r="K127" s="72">
        <v>19</v>
      </c>
      <c r="L127" s="22">
        <v>25</v>
      </c>
      <c r="M127" s="65">
        <f t="shared" si="7"/>
        <v>475</v>
      </c>
      <c r="N127" s="17" t="s">
        <v>1427</v>
      </c>
      <c r="O127" s="18">
        <v>95</v>
      </c>
      <c r="P127" s="120">
        <f t="shared" si="8"/>
        <v>380</v>
      </c>
      <c r="Q127" s="90">
        <v>13.67</v>
      </c>
      <c r="R127" s="43">
        <f t="shared" si="9"/>
        <v>259.73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>
        <v>100</v>
      </c>
      <c r="G128" s="46">
        <f t="shared" si="23"/>
        <v>100</v>
      </c>
      <c r="H128" s="78">
        <v>0</v>
      </c>
      <c r="I128" s="76">
        <v>0</v>
      </c>
      <c r="J128" s="46">
        <f t="shared" si="24"/>
        <v>89</v>
      </c>
      <c r="K128" s="72">
        <v>11</v>
      </c>
      <c r="L128" s="22">
        <v>25</v>
      </c>
      <c r="M128" s="65">
        <f t="shared" si="7"/>
        <v>275</v>
      </c>
      <c r="N128" s="17" t="s">
        <v>1427</v>
      </c>
      <c r="O128" s="18">
        <v>95</v>
      </c>
      <c r="P128" s="120">
        <f t="shared" si="8"/>
        <v>180</v>
      </c>
      <c r="Q128" s="90">
        <v>11.48</v>
      </c>
      <c r="R128" s="43">
        <f t="shared" si="9"/>
        <v>126.28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/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9</v>
      </c>
      <c r="F133" s="71">
        <v>50</v>
      </c>
      <c r="G133" s="46">
        <f t="shared" si="23"/>
        <v>59</v>
      </c>
      <c r="H133" s="78">
        <v>0</v>
      </c>
      <c r="I133" s="76">
        <v>0</v>
      </c>
      <c r="J133" s="46">
        <f t="shared" si="24"/>
        <v>48</v>
      </c>
      <c r="K133" s="72">
        <v>11</v>
      </c>
      <c r="L133" s="20">
        <v>50</v>
      </c>
      <c r="M133" s="65">
        <f t="shared" si="7"/>
        <v>550</v>
      </c>
      <c r="N133" s="17" t="s">
        <v>1427</v>
      </c>
      <c r="O133" s="18">
        <v>330</v>
      </c>
      <c r="P133" s="120">
        <f t="shared" si="8"/>
        <v>220</v>
      </c>
      <c r="Q133" s="90">
        <v>24.21</v>
      </c>
      <c r="R133" s="43">
        <f t="shared" si="9"/>
        <v>266.31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8</v>
      </c>
      <c r="F202" s="71"/>
      <c r="G202" s="46">
        <f t="shared" si="30"/>
        <v>8</v>
      </c>
      <c r="H202" s="78">
        <v>0</v>
      </c>
      <c r="I202" s="76">
        <v>0</v>
      </c>
      <c r="J202" s="46">
        <f t="shared" si="31"/>
        <v>8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3</v>
      </c>
      <c r="F209" s="71">
        <v>5</v>
      </c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48</v>
      </c>
      <c r="F215" s="71"/>
      <c r="G215" s="46">
        <f t="shared" si="30"/>
        <v>48</v>
      </c>
      <c r="H215" s="78">
        <v>0</v>
      </c>
      <c r="I215" s="76">
        <v>0</v>
      </c>
      <c r="J215" s="46">
        <f t="shared" si="31"/>
        <v>48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124</v>
      </c>
      <c r="F216" s="71"/>
      <c r="G216" s="46">
        <f t="shared" si="30"/>
        <v>124</v>
      </c>
      <c r="H216" s="78">
        <v>0</v>
      </c>
      <c r="I216" s="76">
        <v>0</v>
      </c>
      <c r="J216" s="46">
        <f t="shared" si="31"/>
        <v>122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0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</v>
      </c>
      <c r="F218" s="71"/>
      <c r="G218" s="46">
        <f t="shared" si="30"/>
        <v>1</v>
      </c>
      <c r="H218" s="78">
        <v>0</v>
      </c>
      <c r="I218" s="76">
        <v>0</v>
      </c>
      <c r="J218" s="46">
        <f t="shared" si="31"/>
        <v>0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>
        <v>20</v>
      </c>
      <c r="P218" s="23">
        <f t="shared" si="35"/>
        <v>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410</v>
      </c>
      <c r="F224" s="71"/>
      <c r="G224" s="46">
        <f t="shared" si="30"/>
        <v>410</v>
      </c>
      <c r="H224" s="78">
        <v>0</v>
      </c>
      <c r="I224" s="76">
        <v>0</v>
      </c>
      <c r="J224" s="46">
        <f t="shared" si="31"/>
        <v>410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7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+ยกมา!J251</f>
        <v>4</v>
      </c>
      <c r="F251" s="71"/>
      <c r="G251" s="46">
        <f t="shared" si="48"/>
        <v>4</v>
      </c>
      <c r="H251" s="78">
        <v>0</v>
      </c>
      <c r="I251" s="76">
        <v>0</v>
      </c>
      <c r="J251" s="46">
        <f t="shared" si="49"/>
        <v>3</v>
      </c>
      <c r="K251" s="72">
        <v>1</v>
      </c>
      <c r="L251" s="20">
        <v>35</v>
      </c>
      <c r="M251" s="65">
        <f t="shared" si="34"/>
        <v>35</v>
      </c>
      <c r="N251" s="17" t="s">
        <v>16</v>
      </c>
      <c r="O251" s="18"/>
      <c r="P251" s="120">
        <f t="shared" si="35"/>
        <v>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250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90"/>
      <c r="R253" s="43">
        <f t="shared" ref="R253" si="5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5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1354.08</v>
      </c>
      <c r="S260" s="75"/>
    </row>
    <row r="261" spans="1:25" ht="25.5" customHeight="1" x14ac:dyDescent="0.5">
      <c r="A261" s="1"/>
      <c r="E261" s="24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E262" s="24"/>
      <c r="F262" s="1"/>
      <c r="G262" s="31"/>
      <c r="J262" s="31"/>
      <c r="K262" s="32"/>
      <c r="L262" s="95" t="s">
        <v>202</v>
      </c>
      <c r="M262" s="95"/>
      <c r="N262" s="33">
        <f>SUM(M5:M261)</f>
        <v>3475</v>
      </c>
    </row>
    <row r="263" spans="1:25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2515</v>
      </c>
      <c r="O264" s="2">
        <v>115</v>
      </c>
      <c r="P264" s="2">
        <v>100</v>
      </c>
      <c r="Q264" s="2">
        <v>200</v>
      </c>
      <c r="R264" s="2">
        <v>200</v>
      </c>
      <c r="S264" s="2">
        <v>320</v>
      </c>
      <c r="T264" s="2">
        <v>400</v>
      </c>
      <c r="U264" s="2">
        <v>20</v>
      </c>
      <c r="V264" s="2">
        <v>160</v>
      </c>
      <c r="W264" s="2">
        <v>200</v>
      </c>
      <c r="X264" s="2">
        <v>500</v>
      </c>
      <c r="Y264" s="2">
        <v>300</v>
      </c>
    </row>
    <row r="265" spans="1:25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25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140</v>
      </c>
    </row>
    <row r="269" spans="1:25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140</v>
      </c>
    </row>
    <row r="270" spans="1:25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20.00"/>
        <filter val="140.00"/>
        <filter val="180.00"/>
        <filter val="20.00"/>
        <filter val="220.00"/>
        <filter val="300.00"/>
        <filter val="35.00"/>
        <filter val="500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X346"/>
  <sheetViews>
    <sheetView zoomScale="70" zoomScaleNormal="70" workbookViewId="0">
      <pane xSplit="10" ySplit="4" topLeftCell="K250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81</v>
      </c>
      <c r="F6" s="71"/>
      <c r="G6" s="46">
        <f t="shared" si="0"/>
        <v>81</v>
      </c>
      <c r="H6" s="78">
        <v>0</v>
      </c>
      <c r="I6" s="76">
        <v>0</v>
      </c>
      <c r="J6" s="46">
        <f t="shared" si="1"/>
        <v>73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100</v>
      </c>
      <c r="P6" s="120">
        <f t="shared" ref="P6:P80" si="3">SUM(M6-O6)</f>
        <v>700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4</v>
      </c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7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200</v>
      </c>
      <c r="P22" s="120">
        <f t="shared" si="3"/>
        <v>500</v>
      </c>
      <c r="Q22" s="119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255</v>
      </c>
      <c r="P31" s="120">
        <f t="shared" si="3"/>
        <v>145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6</v>
      </c>
      <c r="F35" s="71"/>
      <c r="G35" s="46">
        <f t="shared" si="5"/>
        <v>6</v>
      </c>
      <c r="H35" s="78">
        <v>2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1435</v>
      </c>
      <c r="O35" s="18">
        <v>65</v>
      </c>
      <c r="P35" s="120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+'1'!J42</f>
        <v>43</v>
      </c>
      <c r="F42" s="71"/>
      <c r="G42" s="46">
        <f t="shared" si="5"/>
        <v>43</v>
      </c>
      <c r="H42" s="78">
        <v>0</v>
      </c>
      <c r="I42" s="76">
        <v>0</v>
      </c>
      <c r="J42" s="46">
        <f t="shared" si="6"/>
        <v>40</v>
      </c>
      <c r="K42" s="72">
        <v>3</v>
      </c>
      <c r="L42" s="15">
        <v>25</v>
      </c>
      <c r="M42" s="65">
        <f t="shared" si="2"/>
        <v>75</v>
      </c>
      <c r="N42" s="17" t="s">
        <v>16</v>
      </c>
      <c r="O42" s="18">
        <v>15</v>
      </c>
      <c r="P42" s="120">
        <f t="shared" si="3"/>
        <v>60</v>
      </c>
      <c r="Q42" s="90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+'1'!J43</f>
        <v>47</v>
      </c>
      <c r="F43" s="71"/>
      <c r="G43" s="46">
        <f t="shared" si="5"/>
        <v>47</v>
      </c>
      <c r="H43" s="78">
        <v>0</v>
      </c>
      <c r="I43" s="76">
        <v>0</v>
      </c>
      <c r="J43" s="46">
        <f t="shared" si="6"/>
        <v>42</v>
      </c>
      <c r="K43" s="72">
        <v>5</v>
      </c>
      <c r="L43" s="15">
        <v>25</v>
      </c>
      <c r="M43" s="65">
        <f>+L43*K43</f>
        <v>125</v>
      </c>
      <c r="N43" s="17" t="s">
        <v>16</v>
      </c>
      <c r="O43" s="18">
        <v>25</v>
      </c>
      <c r="P43" s="120">
        <f>SUM(M43-O43)</f>
        <v>100</v>
      </c>
      <c r="Q43" s="90">
        <v>15.31</v>
      </c>
      <c r="R43" s="43">
        <f>+K43*Q43</f>
        <v>76.55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+'1'!J44</f>
        <v>44</v>
      </c>
      <c r="F44" s="71"/>
      <c r="G44" s="46">
        <f t="shared" si="5"/>
        <v>44</v>
      </c>
      <c r="H44" s="78">
        <v>0</v>
      </c>
      <c r="I44" s="76">
        <v>0</v>
      </c>
      <c r="J44" s="46">
        <f t="shared" si="6"/>
        <v>41</v>
      </c>
      <c r="K44" s="72">
        <v>3</v>
      </c>
      <c r="L44" s="15">
        <v>25</v>
      </c>
      <c r="M44" s="65">
        <f t="shared" si="2"/>
        <v>75</v>
      </c>
      <c r="N44" s="17" t="s">
        <v>16</v>
      </c>
      <c r="O44" s="18">
        <v>15</v>
      </c>
      <c r="P44" s="120">
        <f t="shared" si="3"/>
        <v>60</v>
      </c>
      <c r="Q44" s="90">
        <v>15.31</v>
      </c>
      <c r="R44" s="43">
        <f t="shared" si="4"/>
        <v>45.93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0">
        <f>SUM(M49-O49)</f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0">
        <f t="shared" si="3"/>
        <v>100</v>
      </c>
      <c r="Q50" s="119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>
        <v>20</v>
      </c>
      <c r="P115" s="120">
        <f t="shared" si="8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ref="P125:P129" si="30">SUM(M125-O125)</f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3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81</v>
      </c>
      <c r="F127" s="71"/>
      <c r="G127" s="46">
        <f t="shared" si="23"/>
        <v>81</v>
      </c>
      <c r="H127" s="78">
        <v>0</v>
      </c>
      <c r="I127" s="76">
        <v>0</v>
      </c>
      <c r="J127" s="46">
        <f t="shared" si="24"/>
        <v>61</v>
      </c>
      <c r="K127" s="72">
        <v>20</v>
      </c>
      <c r="L127" s="22">
        <v>25</v>
      </c>
      <c r="M127" s="65">
        <f t="shared" si="7"/>
        <v>500</v>
      </c>
      <c r="N127" s="17" t="s">
        <v>1427</v>
      </c>
      <c r="O127" s="18">
        <v>100</v>
      </c>
      <c r="P127" s="120">
        <f t="shared" si="30"/>
        <v>400</v>
      </c>
      <c r="Q127" s="90">
        <v>13.67</v>
      </c>
      <c r="R127" s="43">
        <f t="shared" si="9"/>
        <v>273.39999999999998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89</v>
      </c>
      <c r="F128" s="71"/>
      <c r="G128" s="46">
        <f t="shared" si="23"/>
        <v>89</v>
      </c>
      <c r="H128" s="78">
        <v>0</v>
      </c>
      <c r="I128" s="76">
        <v>0</v>
      </c>
      <c r="J128" s="46">
        <f t="shared" si="24"/>
        <v>71</v>
      </c>
      <c r="K128" s="72">
        <v>18</v>
      </c>
      <c r="L128" s="22">
        <v>25</v>
      </c>
      <c r="M128" s="65">
        <f t="shared" si="7"/>
        <v>450</v>
      </c>
      <c r="N128" s="17" t="s">
        <v>1427</v>
      </c>
      <c r="O128" s="18">
        <v>90</v>
      </c>
      <c r="P128" s="120">
        <f t="shared" si="30"/>
        <v>360</v>
      </c>
      <c r="Q128" s="90">
        <v>11.48</v>
      </c>
      <c r="R128" s="43">
        <f t="shared" si="9"/>
        <v>206.64000000000001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3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0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48</v>
      </c>
      <c r="F133" s="71"/>
      <c r="G133" s="46">
        <f t="shared" si="23"/>
        <v>48</v>
      </c>
      <c r="H133" s="78">
        <v>0</v>
      </c>
      <c r="I133" s="76">
        <v>0</v>
      </c>
      <c r="J133" s="46">
        <f t="shared" si="24"/>
        <v>29</v>
      </c>
      <c r="K133" s="72">
        <v>19</v>
      </c>
      <c r="L133" s="20">
        <v>50</v>
      </c>
      <c r="M133" s="65">
        <f t="shared" si="7"/>
        <v>950</v>
      </c>
      <c r="N133" s="17" t="s">
        <v>1427</v>
      </c>
      <c r="O133" s="18">
        <v>570</v>
      </c>
      <c r="P133" s="120">
        <f t="shared" si="8"/>
        <v>380</v>
      </c>
      <c r="Q133" s="90">
        <v>24.21</v>
      </c>
      <c r="R133" s="43">
        <f t="shared" si="9"/>
        <v>459.99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</v>
      </c>
      <c r="F193" s="71"/>
      <c r="G193" s="46">
        <f t="shared" si="31"/>
        <v>1</v>
      </c>
      <c r="H193" s="78">
        <v>0</v>
      </c>
      <c r="I193" s="76">
        <v>0</v>
      </c>
      <c r="J193" s="46">
        <f t="shared" si="32"/>
        <v>1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5</v>
      </c>
      <c r="F194" s="71"/>
      <c r="G194" s="46">
        <f t="shared" si="31"/>
        <v>5</v>
      </c>
      <c r="H194" s="78">
        <v>0</v>
      </c>
      <c r="I194" s="76">
        <v>0</v>
      </c>
      <c r="J194" s="46">
        <f t="shared" si="32"/>
        <v>5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8</v>
      </c>
      <c r="F202" s="71"/>
      <c r="G202" s="46">
        <f t="shared" si="31"/>
        <v>8</v>
      </c>
      <c r="H202" s="78">
        <v>0</v>
      </c>
      <c r="I202" s="76">
        <v>0</v>
      </c>
      <c r="J202" s="46">
        <f t="shared" si="32"/>
        <v>8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4</v>
      </c>
      <c r="F203" s="71"/>
      <c r="G203" s="46">
        <f t="shared" si="31"/>
        <v>4</v>
      </c>
      <c r="H203" s="78">
        <v>0</v>
      </c>
      <c r="I203" s="76">
        <v>0</v>
      </c>
      <c r="J203" s="46">
        <f t="shared" si="32"/>
        <v>4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4</v>
      </c>
      <c r="F204" s="71"/>
      <c r="G204" s="46">
        <f t="shared" si="31"/>
        <v>4</v>
      </c>
      <c r="H204" s="78">
        <v>0</v>
      </c>
      <c r="I204" s="76">
        <v>0</v>
      </c>
      <c r="J204" s="46">
        <f t="shared" si="32"/>
        <v>4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</v>
      </c>
      <c r="F205" s="71"/>
      <c r="G205" s="46">
        <f t="shared" si="31"/>
        <v>2</v>
      </c>
      <c r="H205" s="78">
        <v>0</v>
      </c>
      <c r="I205" s="76">
        <v>0</v>
      </c>
      <c r="J205" s="46">
        <f t="shared" si="32"/>
        <v>2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8</v>
      </c>
      <c r="F209" s="71"/>
      <c r="G209" s="46">
        <f t="shared" si="31"/>
        <v>8</v>
      </c>
      <c r="H209" s="78">
        <v>0</v>
      </c>
      <c r="I209" s="76">
        <v>0</v>
      </c>
      <c r="J209" s="46">
        <f t="shared" si="32"/>
        <v>8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48</v>
      </c>
      <c r="F215" s="71"/>
      <c r="G215" s="46">
        <f t="shared" si="31"/>
        <v>48</v>
      </c>
      <c r="H215" s="78">
        <v>0</v>
      </c>
      <c r="I215" s="76">
        <v>0</v>
      </c>
      <c r="J215" s="46">
        <f t="shared" si="32"/>
        <v>48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122</v>
      </c>
      <c r="F216" s="71"/>
      <c r="G216" s="46">
        <f t="shared" si="31"/>
        <v>122</v>
      </c>
      <c r="H216" s="78">
        <v>0</v>
      </c>
      <c r="I216" s="76">
        <v>0</v>
      </c>
      <c r="J216" s="46">
        <f t="shared" si="32"/>
        <v>120</v>
      </c>
      <c r="K216" s="72">
        <v>2</v>
      </c>
      <c r="L216" s="20">
        <v>10</v>
      </c>
      <c r="M216" s="65">
        <f t="shared" si="35"/>
        <v>20</v>
      </c>
      <c r="N216" s="17" t="s">
        <v>16</v>
      </c>
      <c r="O216" s="18"/>
      <c r="P216" s="120">
        <f t="shared" si="36"/>
        <v>20</v>
      </c>
      <c r="Q216" s="90">
        <v>9</v>
      </c>
      <c r="R216" s="43">
        <f t="shared" si="37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21</v>
      </c>
      <c r="F217" s="71"/>
      <c r="G217" s="46">
        <f t="shared" si="31"/>
        <v>21</v>
      </c>
      <c r="H217" s="78">
        <v>0</v>
      </c>
      <c r="I217" s="76">
        <v>0</v>
      </c>
      <c r="J217" s="46">
        <f t="shared" si="32"/>
        <v>21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7</v>
      </c>
      <c r="F223" s="71"/>
      <c r="G223" s="46">
        <f t="shared" si="31"/>
        <v>7</v>
      </c>
      <c r="H223" s="78">
        <v>0</v>
      </c>
      <c r="I223" s="76">
        <v>0</v>
      </c>
      <c r="J223" s="46">
        <f t="shared" si="32"/>
        <v>7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410</v>
      </c>
      <c r="F224" s="71"/>
      <c r="G224" s="46">
        <f t="shared" si="31"/>
        <v>410</v>
      </c>
      <c r="H224" s="78">
        <v>0</v>
      </c>
      <c r="I224" s="76">
        <v>0</v>
      </c>
      <c r="J224" s="46">
        <f t="shared" si="32"/>
        <v>410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3">E235+F235</f>
        <v>0</v>
      </c>
      <c r="H235" s="78">
        <v>0</v>
      </c>
      <c r="I235" s="76">
        <v>0</v>
      </c>
      <c r="J235" s="46">
        <f t="shared" ref="J235:J25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4" si="48">E243+F243</f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+'1'!J251</f>
        <v>3</v>
      </c>
      <c r="F251" s="71"/>
      <c r="G251" s="46">
        <f t="shared" si="48"/>
        <v>3</v>
      </c>
      <c r="H251" s="78">
        <v>0</v>
      </c>
      <c r="I251" s="76">
        <v>0</v>
      </c>
      <c r="J251" s="46">
        <f t="shared" si="44"/>
        <v>1</v>
      </c>
      <c r="K251" s="72">
        <v>2</v>
      </c>
      <c r="L251" s="20">
        <v>35</v>
      </c>
      <c r="M251" s="65">
        <f t="shared" si="35"/>
        <v>70</v>
      </c>
      <c r="N251" s="17" t="s">
        <v>16</v>
      </c>
      <c r="O251" s="18">
        <v>35</v>
      </c>
      <c r="P251" s="120">
        <f t="shared" si="36"/>
        <v>35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2119.0800000000004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5120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2495</v>
      </c>
      <c r="O264" s="2">
        <v>170</v>
      </c>
      <c r="P264" s="2">
        <v>35</v>
      </c>
      <c r="Q264" s="88">
        <v>240</v>
      </c>
      <c r="R264" s="2">
        <v>120</v>
      </c>
      <c r="S264" s="2">
        <v>120</v>
      </c>
      <c r="T264" s="2">
        <v>200</v>
      </c>
      <c r="U264" s="2">
        <v>300</v>
      </c>
      <c r="V264" s="2">
        <v>420</v>
      </c>
      <c r="W264" s="2">
        <v>640</v>
      </c>
      <c r="X264" s="2">
        <v>250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1720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12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72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+'2'!J9</f>
        <v>4</v>
      </c>
      <c r="F9" s="71"/>
      <c r="G9" s="46">
        <f t="shared" si="0"/>
        <v>4</v>
      </c>
      <c r="H9" s="78">
        <v>0</v>
      </c>
      <c r="I9" s="76">
        <v>0</v>
      </c>
      <c r="J9" s="46">
        <f t="shared" si="1"/>
        <v>2</v>
      </c>
      <c r="K9" s="72">
        <v>2</v>
      </c>
      <c r="L9" s="15">
        <v>100</v>
      </c>
      <c r="M9" s="65">
        <f t="shared" si="2"/>
        <v>200</v>
      </c>
      <c r="N9" s="17" t="s">
        <v>16</v>
      </c>
      <c r="O9" s="18">
        <v>150</v>
      </c>
      <c r="P9" s="120">
        <f t="shared" si="3"/>
        <v>50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0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+'2'!J42</f>
        <v>40</v>
      </c>
      <c r="F42" s="71"/>
      <c r="G42" s="46">
        <f t="shared" si="5"/>
        <v>40</v>
      </c>
      <c r="H42" s="78">
        <v>0</v>
      </c>
      <c r="I42" s="76">
        <v>0</v>
      </c>
      <c r="J42" s="46">
        <f t="shared" si="6"/>
        <v>37</v>
      </c>
      <c r="K42" s="72">
        <v>3</v>
      </c>
      <c r="L42" s="15">
        <v>25</v>
      </c>
      <c r="M42" s="65">
        <f t="shared" si="2"/>
        <v>75</v>
      </c>
      <c r="N42" s="17" t="s">
        <v>16</v>
      </c>
      <c r="O42" s="18">
        <v>15</v>
      </c>
      <c r="P42" s="120">
        <f t="shared" si="3"/>
        <v>60</v>
      </c>
      <c r="Q42" s="90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+'2'!J43</f>
        <v>42</v>
      </c>
      <c r="F43" s="71"/>
      <c r="G43" s="46">
        <f t="shared" si="5"/>
        <v>42</v>
      </c>
      <c r="H43" s="78">
        <v>0</v>
      </c>
      <c r="I43" s="76">
        <v>0</v>
      </c>
      <c r="J43" s="46">
        <f t="shared" si="6"/>
        <v>41</v>
      </c>
      <c r="K43" s="72">
        <v>1</v>
      </c>
      <c r="L43" s="15">
        <v>25</v>
      </c>
      <c r="M43" s="65">
        <f>+L43*K43</f>
        <v>25</v>
      </c>
      <c r="N43" s="17" t="s">
        <v>16</v>
      </c>
      <c r="O43" s="18">
        <v>5</v>
      </c>
      <c r="P43" s="120">
        <f>SUM(M43-O43)</f>
        <v>20</v>
      </c>
      <c r="Q43" s="90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+'2'!J44</f>
        <v>41</v>
      </c>
      <c r="F44" s="71"/>
      <c r="G44" s="46">
        <f t="shared" si="5"/>
        <v>41</v>
      </c>
      <c r="H44" s="78">
        <v>0</v>
      </c>
      <c r="I44" s="76">
        <v>0</v>
      </c>
      <c r="J44" s="46">
        <f t="shared" si="6"/>
        <v>36</v>
      </c>
      <c r="K44" s="72">
        <v>5</v>
      </c>
      <c r="L44" s="15">
        <v>25</v>
      </c>
      <c r="M44" s="65">
        <f t="shared" si="2"/>
        <v>125</v>
      </c>
      <c r="N44" s="17" t="s">
        <v>16</v>
      </c>
      <c r="O44" s="18">
        <v>25</v>
      </c>
      <c r="P44" s="120">
        <f t="shared" si="3"/>
        <v>100</v>
      </c>
      <c r="Q44" s="90">
        <v>15.31</v>
      </c>
      <c r="R44" s="43">
        <f t="shared" si="4"/>
        <v>76.55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61</v>
      </c>
      <c r="F127" s="71"/>
      <c r="G127" s="46">
        <f t="shared" si="23"/>
        <v>61</v>
      </c>
      <c r="H127" s="78">
        <v>0</v>
      </c>
      <c r="I127" s="76">
        <v>0</v>
      </c>
      <c r="J127" s="46">
        <f t="shared" si="24"/>
        <v>52</v>
      </c>
      <c r="K127" s="72">
        <v>9</v>
      </c>
      <c r="L127" s="22">
        <v>25</v>
      </c>
      <c r="M127" s="65">
        <f t="shared" si="7"/>
        <v>225</v>
      </c>
      <c r="N127" s="17" t="s">
        <v>1427</v>
      </c>
      <c r="O127" s="18">
        <v>125</v>
      </c>
      <c r="P127" s="120">
        <f t="shared" si="8"/>
        <v>100</v>
      </c>
      <c r="Q127" s="90">
        <v>13.67</v>
      </c>
      <c r="R127" s="43">
        <f t="shared" si="9"/>
        <v>123.03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71</v>
      </c>
      <c r="F128" s="71"/>
      <c r="G128" s="46">
        <f t="shared" si="23"/>
        <v>71</v>
      </c>
      <c r="H128" s="78">
        <v>0</v>
      </c>
      <c r="I128" s="76">
        <v>0</v>
      </c>
      <c r="J128" s="46">
        <f t="shared" si="24"/>
        <v>65</v>
      </c>
      <c r="K128" s="72">
        <v>6</v>
      </c>
      <c r="L128" s="22">
        <v>25</v>
      </c>
      <c r="M128" s="65">
        <f t="shared" si="7"/>
        <v>150</v>
      </c>
      <c r="N128" s="17" t="s">
        <v>1427</v>
      </c>
      <c r="O128" s="18">
        <v>30</v>
      </c>
      <c r="P128" s="120">
        <f t="shared" si="8"/>
        <v>120</v>
      </c>
      <c r="Q128" s="90">
        <v>11.48</v>
      </c>
      <c r="R128" s="43">
        <f t="shared" si="9"/>
        <v>68.88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0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29</v>
      </c>
      <c r="F133" s="71"/>
      <c r="G133" s="46">
        <f t="shared" si="23"/>
        <v>29</v>
      </c>
      <c r="H133" s="78">
        <v>0</v>
      </c>
      <c r="I133" s="76">
        <v>0</v>
      </c>
      <c r="J133" s="46">
        <f t="shared" si="24"/>
        <v>29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4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0">
        <f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8</v>
      </c>
      <c r="F202" s="71"/>
      <c r="G202" s="46">
        <f t="shared" si="30"/>
        <v>8</v>
      </c>
      <c r="H202" s="78">
        <v>0</v>
      </c>
      <c r="I202" s="76">
        <v>0</v>
      </c>
      <c r="J202" s="46">
        <f t="shared" si="31"/>
        <v>8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48</v>
      </c>
      <c r="F215" s="71"/>
      <c r="G215" s="46">
        <f t="shared" si="30"/>
        <v>48</v>
      </c>
      <c r="H215" s="78">
        <v>0</v>
      </c>
      <c r="I215" s="76">
        <v>0</v>
      </c>
      <c r="J215" s="46">
        <f t="shared" si="31"/>
        <v>48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120</v>
      </c>
      <c r="F216" s="71"/>
      <c r="G216" s="46">
        <f t="shared" si="30"/>
        <v>120</v>
      </c>
      <c r="H216" s="78">
        <v>0</v>
      </c>
      <c r="I216" s="76">
        <v>0</v>
      </c>
      <c r="J216" s="46">
        <f t="shared" si="31"/>
        <v>120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20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0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410</v>
      </c>
      <c r="F224" s="71"/>
      <c r="G224" s="46">
        <f t="shared" si="30"/>
        <v>410</v>
      </c>
      <c r="H224" s="78">
        <v>0</v>
      </c>
      <c r="I224" s="76">
        <v>0</v>
      </c>
      <c r="J224" s="46">
        <f t="shared" si="31"/>
        <v>410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839.28000000000009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935</v>
      </c>
      <c r="O264" s="2">
        <v>120</v>
      </c>
      <c r="P264" s="2">
        <v>20</v>
      </c>
      <c r="Q264" s="88">
        <v>285</v>
      </c>
      <c r="R264" s="2">
        <v>110</v>
      </c>
      <c r="S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263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0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72</v>
      </c>
      <c r="F6" s="71">
        <v>20</v>
      </c>
      <c r="G6" s="46">
        <f t="shared" si="0"/>
        <v>92</v>
      </c>
      <c r="H6" s="78">
        <v>0</v>
      </c>
      <c r="I6" s="76">
        <v>0</v>
      </c>
      <c r="J6" s="46">
        <f t="shared" si="1"/>
        <v>90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+'3'!J9</f>
        <v>2</v>
      </c>
      <c r="F9" s="71"/>
      <c r="G9" s="46">
        <f t="shared" si="0"/>
        <v>2</v>
      </c>
      <c r="H9" s="78">
        <v>0</v>
      </c>
      <c r="I9" s="76">
        <v>0</v>
      </c>
      <c r="J9" s="46">
        <f t="shared" si="1"/>
        <v>2</v>
      </c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20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0">
        <f t="shared" si="3"/>
        <v>80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70</v>
      </c>
      <c r="P31" s="120">
        <f t="shared" si="3"/>
        <v>230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0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+'3'!J42</f>
        <v>37</v>
      </c>
      <c r="F42" s="71"/>
      <c r="G42" s="46">
        <f t="shared" si="5"/>
        <v>37</v>
      </c>
      <c r="H42" s="78">
        <v>0</v>
      </c>
      <c r="I42" s="76">
        <v>0</v>
      </c>
      <c r="J42" s="46">
        <f t="shared" si="6"/>
        <v>23</v>
      </c>
      <c r="K42" s="72">
        <v>14</v>
      </c>
      <c r="L42" s="15">
        <v>25</v>
      </c>
      <c r="M42" s="65">
        <f t="shared" si="2"/>
        <v>350</v>
      </c>
      <c r="N42" s="17" t="s">
        <v>16</v>
      </c>
      <c r="O42" s="18">
        <v>70</v>
      </c>
      <c r="P42" s="120">
        <f t="shared" si="3"/>
        <v>280</v>
      </c>
      <c r="Q42" s="90">
        <v>15.55</v>
      </c>
      <c r="R42" s="43">
        <f t="shared" si="4"/>
        <v>217.70000000000002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+'3'!J43</f>
        <v>41</v>
      </c>
      <c r="F43" s="71"/>
      <c r="G43" s="46">
        <f t="shared" si="5"/>
        <v>41</v>
      </c>
      <c r="H43" s="78">
        <v>0</v>
      </c>
      <c r="I43" s="76">
        <v>0</v>
      </c>
      <c r="J43" s="46">
        <f t="shared" si="6"/>
        <v>34</v>
      </c>
      <c r="K43" s="72">
        <v>7</v>
      </c>
      <c r="L43" s="15">
        <v>25</v>
      </c>
      <c r="M43" s="65">
        <f>+L43*K43</f>
        <v>175</v>
      </c>
      <c r="N43" s="17" t="s">
        <v>16</v>
      </c>
      <c r="O43" s="18">
        <v>55</v>
      </c>
      <c r="P43" s="120">
        <f>SUM(M43-O43)</f>
        <v>120</v>
      </c>
      <c r="Q43" s="90">
        <v>15.31</v>
      </c>
      <c r="R43" s="43">
        <f>+K43*Q43</f>
        <v>107.17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+'3'!J44</f>
        <v>36</v>
      </c>
      <c r="F44" s="71"/>
      <c r="G44" s="46">
        <f t="shared" si="5"/>
        <v>36</v>
      </c>
      <c r="H44" s="78">
        <v>0</v>
      </c>
      <c r="I44" s="76">
        <v>0</v>
      </c>
      <c r="J44" s="46">
        <f t="shared" si="6"/>
        <v>33</v>
      </c>
      <c r="K44" s="72">
        <v>3</v>
      </c>
      <c r="L44" s="15">
        <v>25</v>
      </c>
      <c r="M44" s="65">
        <f t="shared" si="2"/>
        <v>75</v>
      </c>
      <c r="N44" s="17" t="s">
        <v>16</v>
      </c>
      <c r="O44" s="18">
        <v>15</v>
      </c>
      <c r="P44" s="120">
        <f t="shared" si="3"/>
        <v>60</v>
      </c>
      <c r="Q44" s="90">
        <v>15.31</v>
      </c>
      <c r="R44" s="43">
        <f t="shared" si="4"/>
        <v>45.93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1436</v>
      </c>
      <c r="O53" s="18">
        <v>50</v>
      </c>
      <c r="P53" s="23">
        <f>SUM(M53-O53)</f>
        <v>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10</v>
      </c>
      <c r="P65" s="120">
        <f t="shared" si="3"/>
        <v>40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0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>
        <v>2</v>
      </c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</v>
      </c>
      <c r="F112" s="71">
        <v>5</v>
      </c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9</v>
      </c>
      <c r="F115" s="71">
        <v>10</v>
      </c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52</v>
      </c>
      <c r="F127" s="71"/>
      <c r="G127" s="46">
        <f t="shared" si="23"/>
        <v>52</v>
      </c>
      <c r="H127" s="78">
        <v>0</v>
      </c>
      <c r="I127" s="76">
        <v>0</v>
      </c>
      <c r="J127" s="46">
        <f t="shared" si="24"/>
        <v>31</v>
      </c>
      <c r="K127" s="72">
        <v>21</v>
      </c>
      <c r="L127" s="22">
        <v>25</v>
      </c>
      <c r="M127" s="65">
        <f t="shared" si="7"/>
        <v>525</v>
      </c>
      <c r="N127" s="17" t="s">
        <v>1427</v>
      </c>
      <c r="O127" s="18">
        <v>105</v>
      </c>
      <c r="P127" s="120">
        <f t="shared" si="8"/>
        <v>420</v>
      </c>
      <c r="Q127" s="90">
        <v>13.67</v>
      </c>
      <c r="R127" s="43">
        <f t="shared" si="9"/>
        <v>287.07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65</v>
      </c>
      <c r="F128" s="71"/>
      <c r="G128" s="46">
        <f t="shared" si="23"/>
        <v>65</v>
      </c>
      <c r="H128" s="78">
        <v>0</v>
      </c>
      <c r="I128" s="76">
        <v>0</v>
      </c>
      <c r="J128" s="46">
        <f t="shared" si="24"/>
        <v>53</v>
      </c>
      <c r="K128" s="72">
        <v>12</v>
      </c>
      <c r="L128" s="22">
        <v>25</v>
      </c>
      <c r="M128" s="65">
        <f t="shared" si="7"/>
        <v>300</v>
      </c>
      <c r="N128" s="17" t="s">
        <v>1427</v>
      </c>
      <c r="O128" s="18">
        <v>60</v>
      </c>
      <c r="P128" s="120">
        <f t="shared" si="8"/>
        <v>240</v>
      </c>
      <c r="Q128" s="90">
        <v>11.48</v>
      </c>
      <c r="R128" s="43">
        <f t="shared" si="9"/>
        <v>137.76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29</v>
      </c>
      <c r="F133" s="71"/>
      <c r="G133" s="46">
        <f t="shared" si="23"/>
        <v>29</v>
      </c>
      <c r="H133" s="78">
        <v>0</v>
      </c>
      <c r="I133" s="76">
        <v>0</v>
      </c>
      <c r="J133" s="46">
        <f t="shared" si="24"/>
        <v>23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180</v>
      </c>
      <c r="P133" s="120">
        <f t="shared" si="8"/>
        <v>120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>
        <v>30</v>
      </c>
      <c r="P193" s="120">
        <f t="shared" si="35"/>
        <v>30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8</v>
      </c>
      <c r="F202" s="71"/>
      <c r="G202" s="46">
        <f t="shared" si="30"/>
        <v>8</v>
      </c>
      <c r="H202" s="78">
        <v>0</v>
      </c>
      <c r="I202" s="76">
        <v>0</v>
      </c>
      <c r="J202" s="46">
        <f t="shared" si="31"/>
        <v>8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8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48</v>
      </c>
      <c r="F215" s="71"/>
      <c r="G215" s="46">
        <f t="shared" si="30"/>
        <v>48</v>
      </c>
      <c r="H215" s="78">
        <v>0</v>
      </c>
      <c r="I215" s="76">
        <v>0</v>
      </c>
      <c r="J215" s="46">
        <f t="shared" si="31"/>
        <v>48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120</v>
      </c>
      <c r="F216" s="71"/>
      <c r="G216" s="46">
        <f t="shared" si="30"/>
        <v>120</v>
      </c>
      <c r="H216" s="78">
        <v>0</v>
      </c>
      <c r="I216" s="76">
        <v>0</v>
      </c>
      <c r="J216" s="46">
        <f t="shared" si="31"/>
        <v>70</v>
      </c>
      <c r="K216" s="72">
        <v>50</v>
      </c>
      <c r="L216" s="20"/>
      <c r="M216" s="65">
        <f t="shared" si="34"/>
        <v>0</v>
      </c>
      <c r="N216" s="17" t="s">
        <v>1437</v>
      </c>
      <c r="O216" s="18"/>
      <c r="P216" s="23">
        <f t="shared" si="35"/>
        <v>0</v>
      </c>
      <c r="Q216" s="90">
        <v>9</v>
      </c>
      <c r="R216" s="43">
        <f t="shared" si="36"/>
        <v>450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19</v>
      </c>
      <c r="K217" s="72">
        <v>1</v>
      </c>
      <c r="L217" s="20"/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410</v>
      </c>
      <c r="F224" s="71"/>
      <c r="G224" s="46">
        <f t="shared" si="30"/>
        <v>410</v>
      </c>
      <c r="H224" s="78">
        <v>0</v>
      </c>
      <c r="I224" s="76">
        <v>0</v>
      </c>
      <c r="J224" s="46">
        <f t="shared" si="31"/>
        <v>360</v>
      </c>
      <c r="K224" s="72">
        <v>50</v>
      </c>
      <c r="L224" s="20">
        <v>0</v>
      </c>
      <c r="M224" s="65">
        <f t="shared" si="34"/>
        <v>0</v>
      </c>
      <c r="N224" s="17" t="s">
        <v>1437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>
        <v>50</v>
      </c>
      <c r="G227" s="46">
        <f t="shared" si="30"/>
        <v>50</v>
      </c>
      <c r="H227" s="78">
        <v>0</v>
      </c>
      <c r="I227" s="76">
        <v>0</v>
      </c>
      <c r="J227" s="46">
        <f t="shared" si="31"/>
        <v>0</v>
      </c>
      <c r="K227" s="72">
        <v>50</v>
      </c>
      <c r="L227" s="20">
        <v>25</v>
      </c>
      <c r="M227" s="65">
        <f t="shared" si="34"/>
        <v>1250</v>
      </c>
      <c r="N227" s="17" t="s">
        <v>16</v>
      </c>
      <c r="O227" s="18"/>
      <c r="P227" s="120">
        <f t="shared" si="35"/>
        <v>1250</v>
      </c>
      <c r="Q227" s="90">
        <v>20.36</v>
      </c>
      <c r="R227" s="43">
        <f t="shared" si="36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+'3'!J251</f>
        <v>1</v>
      </c>
      <c r="F251" s="71"/>
      <c r="G251" s="46">
        <f t="shared" si="42"/>
        <v>1</v>
      </c>
      <c r="H251" s="78">
        <v>0</v>
      </c>
      <c r="I251" s="76">
        <v>0</v>
      </c>
      <c r="J251" s="46">
        <f t="shared" si="43"/>
        <v>1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2992.52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1920</v>
      </c>
      <c r="O264" s="2">
        <v>100</v>
      </c>
      <c r="P264" s="2">
        <v>140</v>
      </c>
      <c r="Q264" s="88">
        <v>100</v>
      </c>
      <c r="R264" s="2">
        <v>110</v>
      </c>
      <c r="S264" s="2">
        <v>1250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860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1590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90</v>
      </c>
      <c r="F6" s="71"/>
      <c r="G6" s="46">
        <f t="shared" si="0"/>
        <v>90</v>
      </c>
      <c r="H6" s="78">
        <v>0</v>
      </c>
      <c r="I6" s="76">
        <v>0</v>
      </c>
      <c r="J6" s="46">
        <f t="shared" si="1"/>
        <v>75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40</v>
      </c>
      <c r="P6" s="120">
        <f t="shared" ref="P6:P80" si="3">SUM(M6-O6)</f>
        <v>1460</v>
      </c>
      <c r="Q6" s="119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+'4'!J9</f>
        <v>2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/>
      <c r="M22" s="65">
        <f t="shared" si="2"/>
        <v>0</v>
      </c>
      <c r="N22" s="17" t="s">
        <v>1437</v>
      </c>
      <c r="O22" s="18"/>
      <c r="P22" s="23">
        <f t="shared" si="3"/>
        <v>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40</v>
      </c>
      <c r="P24" s="120">
        <f t="shared" si="3"/>
        <v>160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0</v>
      </c>
      <c r="M28" s="65">
        <f t="shared" si="2"/>
        <v>0</v>
      </c>
      <c r="N28" s="17" t="s">
        <v>1437</v>
      </c>
      <c r="O28" s="18"/>
      <c r="P28" s="23">
        <f t="shared" si="3"/>
        <v>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40</v>
      </c>
      <c r="P31" s="120">
        <f t="shared" si="3"/>
        <v>260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+'4'!J42</f>
        <v>23</v>
      </c>
      <c r="F42" s="71"/>
      <c r="G42" s="46">
        <f t="shared" si="5"/>
        <v>23</v>
      </c>
      <c r="H42" s="78">
        <v>0</v>
      </c>
      <c r="I42" s="76">
        <v>0</v>
      </c>
      <c r="J42" s="46">
        <f t="shared" si="6"/>
        <v>18</v>
      </c>
      <c r="K42" s="72">
        <v>5</v>
      </c>
      <c r="L42" s="15">
        <v>0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77.75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+'4'!J43</f>
        <v>34</v>
      </c>
      <c r="F43" s="71"/>
      <c r="G43" s="46">
        <f t="shared" si="5"/>
        <v>34</v>
      </c>
      <c r="H43" s="78">
        <v>0</v>
      </c>
      <c r="I43" s="76">
        <v>0</v>
      </c>
      <c r="J43" s="46">
        <f t="shared" si="6"/>
        <v>31</v>
      </c>
      <c r="K43" s="72">
        <v>3</v>
      </c>
      <c r="L43" s="15">
        <v>25</v>
      </c>
      <c r="M43" s="65">
        <f>+L43*K43</f>
        <v>75</v>
      </c>
      <c r="N43" s="17" t="s">
        <v>1427</v>
      </c>
      <c r="O43" s="18">
        <v>55</v>
      </c>
      <c r="P43" s="120">
        <f>SUM(M43-O43)</f>
        <v>20</v>
      </c>
      <c r="Q43" s="90">
        <v>15.31</v>
      </c>
      <c r="R43" s="43">
        <f>+K43*Q43</f>
        <v>45.93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+'4'!J44</f>
        <v>33</v>
      </c>
      <c r="F44" s="71"/>
      <c r="G44" s="46">
        <f t="shared" si="5"/>
        <v>33</v>
      </c>
      <c r="H44" s="78">
        <v>0</v>
      </c>
      <c r="I44" s="76">
        <v>0</v>
      </c>
      <c r="J44" s="46">
        <f t="shared" si="6"/>
        <v>29</v>
      </c>
      <c r="K44" s="72">
        <v>4</v>
      </c>
      <c r="L44" s="15">
        <v>25</v>
      </c>
      <c r="M44" s="65">
        <f t="shared" si="2"/>
        <v>100</v>
      </c>
      <c r="N44" s="17" t="s">
        <v>1427</v>
      </c>
      <c r="O44" s="18">
        <v>80</v>
      </c>
      <c r="P44" s="120">
        <f t="shared" si="3"/>
        <v>20</v>
      </c>
      <c r="Q44" s="90">
        <v>15.31</v>
      </c>
      <c r="R44" s="43">
        <f t="shared" si="4"/>
        <v>61.24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3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1439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5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20">
        <f>SUM(M112-O112)</f>
        <v>100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31</v>
      </c>
      <c r="F127" s="71"/>
      <c r="G127" s="46">
        <f t="shared" si="23"/>
        <v>31</v>
      </c>
      <c r="H127" s="78">
        <v>0</v>
      </c>
      <c r="I127" s="76">
        <v>0</v>
      </c>
      <c r="J127" s="46">
        <f t="shared" si="24"/>
        <v>27</v>
      </c>
      <c r="K127" s="72">
        <v>4</v>
      </c>
      <c r="L127" s="22">
        <v>25</v>
      </c>
      <c r="M127" s="65">
        <f t="shared" si="7"/>
        <v>100</v>
      </c>
      <c r="N127" s="17" t="s">
        <v>1427</v>
      </c>
      <c r="O127" s="18">
        <v>100</v>
      </c>
      <c r="P127" s="23">
        <f t="shared" si="8"/>
        <v>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53</v>
      </c>
      <c r="F128" s="71"/>
      <c r="G128" s="46">
        <f t="shared" si="23"/>
        <v>53</v>
      </c>
      <c r="H128" s="78">
        <v>0</v>
      </c>
      <c r="I128" s="76">
        <v>0</v>
      </c>
      <c r="J128" s="46">
        <f t="shared" si="24"/>
        <v>49</v>
      </c>
      <c r="K128" s="72">
        <v>4</v>
      </c>
      <c r="L128" s="22">
        <v>25</v>
      </c>
      <c r="M128" s="65">
        <f t="shared" si="7"/>
        <v>100</v>
      </c>
      <c r="N128" s="17" t="s">
        <v>1427</v>
      </c>
      <c r="O128" s="18">
        <v>100</v>
      </c>
      <c r="P128" s="23">
        <f t="shared" si="8"/>
        <v>0</v>
      </c>
      <c r="Q128" s="90">
        <v>11.48</v>
      </c>
      <c r="R128" s="43">
        <f t="shared" si="9"/>
        <v>45.92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23</v>
      </c>
      <c r="F133" s="71"/>
      <c r="G133" s="46">
        <f t="shared" si="23"/>
        <v>23</v>
      </c>
      <c r="H133" s="78">
        <v>0</v>
      </c>
      <c r="I133" s="76">
        <v>0</v>
      </c>
      <c r="J133" s="46">
        <f t="shared" si="24"/>
        <v>22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30</v>
      </c>
      <c r="P133" s="120">
        <f t="shared" si="8"/>
        <v>20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8</v>
      </c>
      <c r="F202" s="71"/>
      <c r="G202" s="46">
        <f t="shared" si="30"/>
        <v>8</v>
      </c>
      <c r="H202" s="78">
        <v>0</v>
      </c>
      <c r="I202" s="76">
        <v>0</v>
      </c>
      <c r="J202" s="46">
        <f t="shared" si="31"/>
        <v>7</v>
      </c>
      <c r="K202" s="72">
        <v>1</v>
      </c>
      <c r="L202" s="20">
        <v>90</v>
      </c>
      <c r="M202" s="65">
        <f t="shared" si="34"/>
        <v>90</v>
      </c>
      <c r="N202" s="17" t="s">
        <v>16</v>
      </c>
      <c r="O202" s="18">
        <v>30</v>
      </c>
      <c r="P202" s="120">
        <f t="shared" si="35"/>
        <v>60</v>
      </c>
      <c r="Q202" s="90">
        <v>60</v>
      </c>
      <c r="R202" s="43">
        <f t="shared" si="36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</v>
      </c>
      <c r="F205" s="71"/>
      <c r="G205" s="46">
        <f t="shared" si="30"/>
        <v>1</v>
      </c>
      <c r="H205" s="78">
        <v>0</v>
      </c>
      <c r="I205" s="76">
        <v>0</v>
      </c>
      <c r="J205" s="46">
        <f t="shared" si="31"/>
        <v>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2</v>
      </c>
      <c r="K209" s="72">
        <v>6</v>
      </c>
      <c r="L209" s="20">
        <v>120</v>
      </c>
      <c r="M209" s="65">
        <f t="shared" si="34"/>
        <v>720</v>
      </c>
      <c r="N209" s="17" t="s">
        <v>16</v>
      </c>
      <c r="O209" s="18">
        <v>360</v>
      </c>
      <c r="P209" s="120">
        <f t="shared" si="35"/>
        <v>360</v>
      </c>
      <c r="Q209" s="90">
        <v>83</v>
      </c>
      <c r="R209" s="43">
        <f t="shared" si="36"/>
        <v>498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48</v>
      </c>
      <c r="F215" s="71"/>
      <c r="G215" s="46">
        <f t="shared" si="30"/>
        <v>48</v>
      </c>
      <c r="H215" s="78">
        <v>0</v>
      </c>
      <c r="I215" s="76">
        <v>0</v>
      </c>
      <c r="J215" s="46">
        <f t="shared" si="31"/>
        <v>0</v>
      </c>
      <c r="K215" s="72">
        <v>48</v>
      </c>
      <c r="L215" s="20">
        <v>0</v>
      </c>
      <c r="M215" s="65">
        <f>+L215*K215</f>
        <v>0</v>
      </c>
      <c r="N215" s="17" t="s">
        <v>1437</v>
      </c>
      <c r="O215" s="18"/>
      <c r="P215" s="23">
        <f>SUM(M215-O215)</f>
        <v>0</v>
      </c>
      <c r="Q215" s="90">
        <v>10.4</v>
      </c>
      <c r="R215" s="43">
        <f>+K215*Q215</f>
        <v>499.20000000000005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70</v>
      </c>
      <c r="F216" s="71"/>
      <c r="G216" s="46">
        <f t="shared" si="30"/>
        <v>70</v>
      </c>
      <c r="H216" s="78">
        <v>0</v>
      </c>
      <c r="I216" s="76">
        <v>0</v>
      </c>
      <c r="J216" s="46">
        <f t="shared" si="31"/>
        <v>45</v>
      </c>
      <c r="K216" s="72">
        <v>25</v>
      </c>
      <c r="L216" s="20">
        <v>10</v>
      </c>
      <c r="M216" s="65">
        <f t="shared" si="34"/>
        <v>250</v>
      </c>
      <c r="N216" s="17" t="s">
        <v>16</v>
      </c>
      <c r="O216" s="18"/>
      <c r="P216" s="120">
        <f t="shared" si="35"/>
        <v>250</v>
      </c>
      <c r="Q216" s="90">
        <v>9</v>
      </c>
      <c r="R216" s="43">
        <f t="shared" si="36"/>
        <v>225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19</v>
      </c>
      <c r="F217" s="71"/>
      <c r="G217" s="46">
        <f t="shared" si="30"/>
        <v>19</v>
      </c>
      <c r="H217" s="78">
        <v>0</v>
      </c>
      <c r="I217" s="76">
        <v>0</v>
      </c>
      <c r="J217" s="46">
        <f t="shared" si="31"/>
        <v>18</v>
      </c>
      <c r="K217" s="72">
        <v>1</v>
      </c>
      <c r="L217" s="20">
        <v>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360</v>
      </c>
      <c r="F224" s="71"/>
      <c r="G224" s="46">
        <f t="shared" si="30"/>
        <v>360</v>
      </c>
      <c r="H224" s="78">
        <v>0</v>
      </c>
      <c r="I224" s="76">
        <v>0</v>
      </c>
      <c r="J224" s="46">
        <f t="shared" si="31"/>
        <v>310</v>
      </c>
      <c r="K224" s="72">
        <v>50</v>
      </c>
      <c r="L224" s="20">
        <v>0</v>
      </c>
      <c r="M224" s="65">
        <f t="shared" si="34"/>
        <v>0</v>
      </c>
      <c r="N224" s="17" t="s">
        <v>1437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>
        <v>50</v>
      </c>
      <c r="G227" s="46">
        <f t="shared" si="30"/>
        <v>50</v>
      </c>
      <c r="H227" s="78">
        <v>0</v>
      </c>
      <c r="I227" s="76">
        <v>0</v>
      </c>
      <c r="J227" s="46">
        <f t="shared" si="31"/>
        <v>0</v>
      </c>
      <c r="K227" s="72">
        <v>50</v>
      </c>
      <c r="L227" s="20">
        <v>25</v>
      </c>
      <c r="M227" s="65">
        <f t="shared" si="34"/>
        <v>1250</v>
      </c>
      <c r="N227" s="17" t="s">
        <v>16</v>
      </c>
      <c r="O227" s="18"/>
      <c r="P227" s="120">
        <f t="shared" si="35"/>
        <v>1250</v>
      </c>
      <c r="Q227" s="90">
        <v>20.36</v>
      </c>
      <c r="R227" s="43">
        <f t="shared" si="36"/>
        <v>1018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+'4'!J251</f>
        <v>1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3557.57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3450</v>
      </c>
      <c r="O264" s="2">
        <v>1250</v>
      </c>
      <c r="P264" s="2">
        <v>640</v>
      </c>
      <c r="Q264" s="88">
        <v>1060</v>
      </c>
      <c r="R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75</v>
      </c>
      <c r="F6" s="71"/>
      <c r="G6" s="46">
        <f t="shared" si="0"/>
        <v>75</v>
      </c>
      <c r="H6" s="78">
        <v>0</v>
      </c>
      <c r="I6" s="76">
        <v>0</v>
      </c>
      <c r="J6" s="46">
        <f t="shared" si="1"/>
        <v>70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+'5'!J9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80</v>
      </c>
      <c r="P22" s="120">
        <f t="shared" si="3"/>
        <v>420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0</v>
      </c>
      <c r="M24" s="65">
        <f t="shared" si="2"/>
        <v>0</v>
      </c>
      <c r="N24" s="17" t="s">
        <v>1437</v>
      </c>
      <c r="O24" s="18"/>
      <c r="P24" s="23">
        <f t="shared" si="3"/>
        <v>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+'5'!J42</f>
        <v>18</v>
      </c>
      <c r="F42" s="71"/>
      <c r="G42" s="46">
        <f t="shared" si="5"/>
        <v>18</v>
      </c>
      <c r="H42" s="78">
        <v>0</v>
      </c>
      <c r="I42" s="76">
        <v>0</v>
      </c>
      <c r="J42" s="46">
        <f t="shared" si="6"/>
        <v>11</v>
      </c>
      <c r="K42" s="72">
        <v>7</v>
      </c>
      <c r="L42" s="15">
        <v>25</v>
      </c>
      <c r="M42" s="65">
        <f t="shared" si="2"/>
        <v>175</v>
      </c>
      <c r="N42" s="17" t="s">
        <v>1427</v>
      </c>
      <c r="O42" s="18">
        <v>145</v>
      </c>
      <c r="P42" s="120">
        <f t="shared" si="3"/>
        <v>30</v>
      </c>
      <c r="Q42" s="90">
        <v>15.55</v>
      </c>
      <c r="R42" s="43">
        <f t="shared" si="4"/>
        <v>108.85000000000001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+'5'!J43</f>
        <v>31</v>
      </c>
      <c r="F43" s="71"/>
      <c r="G43" s="46">
        <f t="shared" si="5"/>
        <v>31</v>
      </c>
      <c r="H43" s="78">
        <v>0</v>
      </c>
      <c r="I43" s="76">
        <v>0</v>
      </c>
      <c r="J43" s="46">
        <f t="shared" si="6"/>
        <v>25</v>
      </c>
      <c r="K43" s="72">
        <v>6</v>
      </c>
      <c r="L43" s="15">
        <v>25</v>
      </c>
      <c r="M43" s="65">
        <f>+L43*K43</f>
        <v>150</v>
      </c>
      <c r="N43" s="17" t="s">
        <v>1427</v>
      </c>
      <c r="O43" s="18">
        <v>25</v>
      </c>
      <c r="P43" s="120">
        <f>SUM(M43-O43)</f>
        <v>125</v>
      </c>
      <c r="Q43" s="90">
        <v>15.31</v>
      </c>
      <c r="R43" s="43">
        <f>+K43*Q43</f>
        <v>91.86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+'5'!J44</f>
        <v>29</v>
      </c>
      <c r="F44" s="71"/>
      <c r="G44" s="46">
        <f t="shared" si="5"/>
        <v>29</v>
      </c>
      <c r="H44" s="78">
        <v>0</v>
      </c>
      <c r="I44" s="76">
        <v>0</v>
      </c>
      <c r="J44" s="46">
        <f t="shared" si="6"/>
        <v>24</v>
      </c>
      <c r="K44" s="72">
        <v>5</v>
      </c>
      <c r="L44" s="15">
        <v>25</v>
      </c>
      <c r="M44" s="65">
        <f t="shared" si="2"/>
        <v>125</v>
      </c>
      <c r="N44" s="17" t="s">
        <v>1427</v>
      </c>
      <c r="O44" s="18">
        <v>45</v>
      </c>
      <c r="P44" s="120">
        <f t="shared" si="3"/>
        <v>80</v>
      </c>
      <c r="Q44" s="90">
        <v>15.31</v>
      </c>
      <c r="R44" s="43">
        <f t="shared" si="4"/>
        <v>76.55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80</v>
      </c>
      <c r="P58" s="120">
        <f t="shared" si="3"/>
        <v>160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80</v>
      </c>
      <c r="P62" s="120">
        <f t="shared" si="3"/>
        <v>160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1</v>
      </c>
      <c r="F64" s="71">
        <v>5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>
        <v>5</v>
      </c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1436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0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>
        <v>100</v>
      </c>
      <c r="P74" s="120">
        <f t="shared" si="3"/>
        <v>250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27</v>
      </c>
      <c r="F127" s="71"/>
      <c r="G127" s="46">
        <f t="shared" si="23"/>
        <v>27</v>
      </c>
      <c r="H127" s="78">
        <v>0</v>
      </c>
      <c r="I127" s="76">
        <v>0</v>
      </c>
      <c r="J127" s="46">
        <f t="shared" si="24"/>
        <v>21</v>
      </c>
      <c r="K127" s="72">
        <v>6</v>
      </c>
      <c r="L127" s="22">
        <v>25</v>
      </c>
      <c r="M127" s="65">
        <f t="shared" si="7"/>
        <v>150</v>
      </c>
      <c r="N127" s="17" t="s">
        <v>1427</v>
      </c>
      <c r="O127" s="18">
        <v>130</v>
      </c>
      <c r="P127" s="120">
        <f t="shared" si="8"/>
        <v>20</v>
      </c>
      <c r="Q127" s="90">
        <v>13.67</v>
      </c>
      <c r="R127" s="43">
        <f t="shared" si="9"/>
        <v>82.02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49</v>
      </c>
      <c r="F128" s="71"/>
      <c r="G128" s="46">
        <f t="shared" si="23"/>
        <v>49</v>
      </c>
      <c r="H128" s="78">
        <v>0</v>
      </c>
      <c r="I128" s="76">
        <v>0</v>
      </c>
      <c r="J128" s="46">
        <f t="shared" si="24"/>
        <v>43</v>
      </c>
      <c r="K128" s="72">
        <v>6</v>
      </c>
      <c r="L128" s="22">
        <v>25</v>
      </c>
      <c r="M128" s="65">
        <f t="shared" si="7"/>
        <v>150</v>
      </c>
      <c r="N128" s="17" t="s">
        <v>1427</v>
      </c>
      <c r="O128" s="18">
        <v>120</v>
      </c>
      <c r="P128" s="120">
        <f t="shared" si="8"/>
        <v>30</v>
      </c>
      <c r="Q128" s="90">
        <v>11.48</v>
      </c>
      <c r="R128" s="43">
        <f t="shared" si="9"/>
        <v>68.88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22</v>
      </c>
      <c r="F133" s="71">
        <v>5</v>
      </c>
      <c r="G133" s="46">
        <f t="shared" si="23"/>
        <v>27</v>
      </c>
      <c r="H133" s="78">
        <v>0</v>
      </c>
      <c r="I133" s="76">
        <v>0</v>
      </c>
      <c r="J133" s="46">
        <f t="shared" si="24"/>
        <v>14</v>
      </c>
      <c r="K133" s="72">
        <v>13</v>
      </c>
      <c r="L133" s="20">
        <v>50</v>
      </c>
      <c r="M133" s="65">
        <f t="shared" si="7"/>
        <v>650</v>
      </c>
      <c r="N133" s="17" t="s">
        <v>16</v>
      </c>
      <c r="O133" s="18">
        <v>450</v>
      </c>
      <c r="P133" s="120">
        <f t="shared" si="8"/>
        <v>200</v>
      </c>
      <c r="Q133" s="90">
        <v>24.21</v>
      </c>
      <c r="R133" s="43">
        <f t="shared" si="9"/>
        <v>314.73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20">
        <f>SUM(M175-O175)</f>
        <v>75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>
        <v>10</v>
      </c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20</v>
      </c>
      <c r="P194" s="120">
        <f t="shared" si="35"/>
        <v>100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</v>
      </c>
      <c r="F205" s="71">
        <v>20</v>
      </c>
      <c r="G205" s="46">
        <f t="shared" si="30"/>
        <v>21</v>
      </c>
      <c r="H205" s="78">
        <v>0</v>
      </c>
      <c r="I205" s="76">
        <v>0</v>
      </c>
      <c r="J205" s="46">
        <f t="shared" si="31"/>
        <v>21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20</v>
      </c>
      <c r="P209" s="120">
        <f t="shared" si="35"/>
        <v>100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45</v>
      </c>
      <c r="F216" s="71"/>
      <c r="G216" s="46">
        <f t="shared" si="30"/>
        <v>45</v>
      </c>
      <c r="H216" s="78">
        <v>0</v>
      </c>
      <c r="I216" s="76">
        <v>0</v>
      </c>
      <c r="J216" s="46">
        <f t="shared" si="31"/>
        <v>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18</v>
      </c>
      <c r="F217" s="71"/>
      <c r="G217" s="46">
        <f t="shared" si="30"/>
        <v>18</v>
      </c>
      <c r="H217" s="78">
        <v>0</v>
      </c>
      <c r="I217" s="76">
        <v>0</v>
      </c>
      <c r="J217" s="46">
        <f t="shared" si="31"/>
        <v>17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0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310</v>
      </c>
      <c r="F224" s="71"/>
      <c r="G224" s="46">
        <f t="shared" si="30"/>
        <v>310</v>
      </c>
      <c r="H224" s="78">
        <v>0</v>
      </c>
      <c r="I224" s="76">
        <v>0</v>
      </c>
      <c r="J224" s="46">
        <f t="shared" si="31"/>
        <v>280</v>
      </c>
      <c r="K224" s="72">
        <v>30</v>
      </c>
      <c r="L224" s="20">
        <v>0</v>
      </c>
      <c r="M224" s="65">
        <f t="shared" si="34"/>
        <v>0</v>
      </c>
      <c r="N224" s="17" t="s">
        <v>1437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>
        <v>30</v>
      </c>
      <c r="G227" s="46">
        <f t="shared" si="30"/>
        <v>30</v>
      </c>
      <c r="H227" s="78">
        <v>0</v>
      </c>
      <c r="I227" s="76">
        <v>0</v>
      </c>
      <c r="J227" s="46">
        <f t="shared" si="31"/>
        <v>0</v>
      </c>
      <c r="K227" s="72">
        <v>30</v>
      </c>
      <c r="L227" s="20">
        <v>25</v>
      </c>
      <c r="M227" s="65">
        <f t="shared" si="34"/>
        <v>750</v>
      </c>
      <c r="N227" s="17" t="s">
        <v>16</v>
      </c>
      <c r="O227" s="18"/>
      <c r="P227" s="120">
        <f t="shared" si="35"/>
        <v>750</v>
      </c>
      <c r="Q227" s="90">
        <v>20.36</v>
      </c>
      <c r="R227" s="43">
        <f t="shared" si="36"/>
        <v>610.79999999999995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2328.0499999999997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4845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1790</v>
      </c>
      <c r="O264" s="2">
        <v>750</v>
      </c>
      <c r="P264" s="2">
        <v>540</v>
      </c>
      <c r="Q264" s="88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21</v>
      </c>
      <c r="F5" s="71"/>
      <c r="G5" s="46">
        <f t="shared" ref="G5:G26" si="0">E5+F5</f>
        <v>21</v>
      </c>
      <c r="H5" s="78">
        <v>2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1435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70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+'6'!J9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0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+'6'!J42</f>
        <v>11</v>
      </c>
      <c r="F42" s="71"/>
      <c r="G42" s="46">
        <f t="shared" si="5"/>
        <v>11</v>
      </c>
      <c r="H42" s="78">
        <v>0</v>
      </c>
      <c r="I42" s="76">
        <v>0</v>
      </c>
      <c r="J42" s="46">
        <f t="shared" si="6"/>
        <v>0</v>
      </c>
      <c r="K42" s="72">
        <v>11</v>
      </c>
      <c r="L42" s="15">
        <v>25</v>
      </c>
      <c r="M42" s="65">
        <f t="shared" si="2"/>
        <v>275</v>
      </c>
      <c r="N42" s="17" t="s">
        <v>1427</v>
      </c>
      <c r="O42" s="18">
        <v>165</v>
      </c>
      <c r="P42" s="120">
        <f t="shared" si="3"/>
        <v>110</v>
      </c>
      <c r="Q42" s="90">
        <v>15.55</v>
      </c>
      <c r="R42" s="43">
        <f t="shared" si="4"/>
        <v>171.05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+'6'!J43</f>
        <v>25</v>
      </c>
      <c r="F43" s="71"/>
      <c r="G43" s="46">
        <f t="shared" si="5"/>
        <v>25</v>
      </c>
      <c r="H43" s="78">
        <v>0</v>
      </c>
      <c r="I43" s="76">
        <v>0</v>
      </c>
      <c r="J43" s="46">
        <f t="shared" si="6"/>
        <v>17</v>
      </c>
      <c r="K43" s="72">
        <v>8</v>
      </c>
      <c r="L43" s="15">
        <v>25</v>
      </c>
      <c r="M43" s="65">
        <f>+L43*K43</f>
        <v>200</v>
      </c>
      <c r="N43" s="17" t="s">
        <v>1427</v>
      </c>
      <c r="O43" s="18">
        <v>120</v>
      </c>
      <c r="P43" s="120">
        <f>SUM(M43-O43)</f>
        <v>80</v>
      </c>
      <c r="Q43" s="90">
        <v>15.31</v>
      </c>
      <c r="R43" s="43">
        <f>+K43*Q43</f>
        <v>122.48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+'6'!J44</f>
        <v>24</v>
      </c>
      <c r="F44" s="71"/>
      <c r="G44" s="46">
        <f t="shared" si="5"/>
        <v>24</v>
      </c>
      <c r="H44" s="78">
        <v>0</v>
      </c>
      <c r="I44" s="76">
        <v>0</v>
      </c>
      <c r="J44" s="46">
        <f t="shared" si="6"/>
        <v>13</v>
      </c>
      <c r="K44" s="72">
        <v>11</v>
      </c>
      <c r="L44" s="15">
        <v>25</v>
      </c>
      <c r="M44" s="65">
        <f t="shared" si="2"/>
        <v>275</v>
      </c>
      <c r="N44" s="17" t="s">
        <v>1427</v>
      </c>
      <c r="O44" s="18">
        <v>165</v>
      </c>
      <c r="P44" s="120">
        <f t="shared" si="3"/>
        <v>110</v>
      </c>
      <c r="Q44" s="90">
        <v>15.31</v>
      </c>
      <c r="R44" s="43">
        <f t="shared" si="4"/>
        <v>168.41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30</v>
      </c>
      <c r="P53" s="120">
        <f>SUM(M53-O53)</f>
        <v>20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0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21</v>
      </c>
      <c r="F127" s="71"/>
      <c r="G127" s="46">
        <f t="shared" si="23"/>
        <v>21</v>
      </c>
      <c r="H127" s="78">
        <v>0</v>
      </c>
      <c r="I127" s="76">
        <v>0</v>
      </c>
      <c r="J127" s="46">
        <f t="shared" si="24"/>
        <v>1</v>
      </c>
      <c r="K127" s="72">
        <v>20</v>
      </c>
      <c r="L127" s="22">
        <v>25</v>
      </c>
      <c r="M127" s="65">
        <f t="shared" si="7"/>
        <v>500</v>
      </c>
      <c r="N127" s="17" t="s">
        <v>1427</v>
      </c>
      <c r="O127" s="18">
        <v>310</v>
      </c>
      <c r="P127" s="120">
        <f t="shared" si="8"/>
        <v>190</v>
      </c>
      <c r="Q127" s="90">
        <v>13.67</v>
      </c>
      <c r="R127" s="43">
        <f t="shared" si="9"/>
        <v>273.39999999999998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43</v>
      </c>
      <c r="F128" s="71"/>
      <c r="G128" s="46">
        <f t="shared" si="23"/>
        <v>43</v>
      </c>
      <c r="H128" s="78">
        <v>0</v>
      </c>
      <c r="I128" s="76">
        <v>0</v>
      </c>
      <c r="J128" s="46">
        <f t="shared" si="24"/>
        <v>21</v>
      </c>
      <c r="K128" s="72">
        <v>22</v>
      </c>
      <c r="L128" s="22">
        <v>25</v>
      </c>
      <c r="M128" s="65">
        <f t="shared" si="7"/>
        <v>550</v>
      </c>
      <c r="N128" s="17" t="s">
        <v>1427</v>
      </c>
      <c r="O128" s="18">
        <v>340</v>
      </c>
      <c r="P128" s="120">
        <f t="shared" si="8"/>
        <v>210</v>
      </c>
      <c r="Q128" s="90">
        <v>11.48</v>
      </c>
      <c r="R128" s="43">
        <f t="shared" si="9"/>
        <v>252.56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90</v>
      </c>
      <c r="P132" s="120">
        <f t="shared" si="8"/>
        <v>90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8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225</v>
      </c>
      <c r="P133" s="120">
        <f t="shared" si="8"/>
        <v>75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21</v>
      </c>
      <c r="F205" s="71"/>
      <c r="G205" s="46">
        <f t="shared" si="30"/>
        <v>21</v>
      </c>
      <c r="H205" s="78">
        <v>0</v>
      </c>
      <c r="I205" s="76">
        <v>0</v>
      </c>
      <c r="J205" s="46">
        <f t="shared" si="31"/>
        <v>20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45</v>
      </c>
      <c r="F216" s="71"/>
      <c r="G216" s="46">
        <f t="shared" si="30"/>
        <v>45</v>
      </c>
      <c r="H216" s="78">
        <v>0</v>
      </c>
      <c r="I216" s="76">
        <v>0</v>
      </c>
      <c r="J216" s="46">
        <f t="shared" si="31"/>
        <v>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17</v>
      </c>
      <c r="F217" s="71"/>
      <c r="G217" s="46">
        <f t="shared" si="30"/>
        <v>17</v>
      </c>
      <c r="H217" s="78">
        <v>0</v>
      </c>
      <c r="I217" s="76">
        <v>0</v>
      </c>
      <c r="J217" s="46">
        <f t="shared" si="31"/>
        <v>17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280</v>
      </c>
      <c r="F224" s="71"/>
      <c r="G224" s="46">
        <f t="shared" si="30"/>
        <v>280</v>
      </c>
      <c r="H224" s="78">
        <v>0</v>
      </c>
      <c r="I224" s="76">
        <v>0</v>
      </c>
      <c r="J224" s="46">
        <f t="shared" si="31"/>
        <v>280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/>
      <c r="I251" s="76"/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1471.91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635</v>
      </c>
      <c r="O264" s="2">
        <v>230</v>
      </c>
      <c r="P264" s="2">
        <v>145</v>
      </c>
      <c r="Q264" s="88">
        <v>60</v>
      </c>
      <c r="R264" s="2">
        <v>120</v>
      </c>
      <c r="S264" s="2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60</v>
      </c>
      <c r="O266" s="2" t="s">
        <v>1440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 filterMode="1"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19</v>
      </c>
      <c r="F5" s="71"/>
      <c r="G5" s="46">
        <f t="shared" ref="G5:G26" si="0">E5+F5</f>
        <v>19</v>
      </c>
      <c r="H5" s="78">
        <v>2</v>
      </c>
      <c r="I5" s="76">
        <v>0</v>
      </c>
      <c r="J5" s="46">
        <f t="shared" ref="J5:J26" si="1">+G5-H5-K5-I5</f>
        <v>6</v>
      </c>
      <c r="K5" s="72">
        <v>11</v>
      </c>
      <c r="L5" s="15">
        <v>50</v>
      </c>
      <c r="M5" s="65">
        <f>+L5*K5</f>
        <v>550</v>
      </c>
      <c r="N5" s="17" t="s">
        <v>1435</v>
      </c>
      <c r="O5" s="18">
        <v>110</v>
      </c>
      <c r="P5" s="120">
        <f>SUM(M5-O5)</f>
        <v>440</v>
      </c>
      <c r="Q5" s="119">
        <v>18.97</v>
      </c>
      <c r="R5" s="43">
        <f>+K5*Q5</f>
        <v>208.67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70</v>
      </c>
      <c r="F6" s="71">
        <v>50</v>
      </c>
      <c r="G6" s="46">
        <f t="shared" si="0"/>
        <v>120</v>
      </c>
      <c r="H6" s="78">
        <v>0</v>
      </c>
      <c r="I6" s="76">
        <v>15</v>
      </c>
      <c r="J6" s="46">
        <f t="shared" si="1"/>
        <v>100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+'7'!J9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26</v>
      </c>
      <c r="K31" s="72">
        <v>5</v>
      </c>
      <c r="L31" s="15"/>
      <c r="M31" s="65">
        <f t="shared" si="2"/>
        <v>0</v>
      </c>
      <c r="N31" s="17" t="s">
        <v>1441</v>
      </c>
      <c r="O31" s="18"/>
      <c r="P31" s="23">
        <f t="shared" si="3"/>
        <v>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0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3</v>
      </c>
      <c r="F39" s="71">
        <v>2</v>
      </c>
      <c r="G39" s="46">
        <f t="shared" si="5"/>
        <v>5</v>
      </c>
      <c r="H39" s="78">
        <v>3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1435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>
        <v>2</v>
      </c>
      <c r="G40" s="46">
        <f t="shared" si="5"/>
        <v>5</v>
      </c>
      <c r="H40" s="78">
        <v>3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1435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+'7'!J43</f>
        <v>17</v>
      </c>
      <c r="F43" s="71"/>
      <c r="G43" s="46">
        <f t="shared" si="5"/>
        <v>17</v>
      </c>
      <c r="H43" s="78">
        <v>17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+'7'!J44</f>
        <v>13</v>
      </c>
      <c r="F44" s="71"/>
      <c r="G44" s="46">
        <f t="shared" si="5"/>
        <v>13</v>
      </c>
      <c r="H44" s="78">
        <v>13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1436</v>
      </c>
      <c r="O49" s="18">
        <v>50</v>
      </c>
      <c r="P49" s="23">
        <f>SUM(M49-O49)</f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0">
        <f>SUM(M53-O53)</f>
        <v>40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0">
        <f>SUM(M56-O56)</f>
        <v>60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0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>
        <v>5</v>
      </c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1</v>
      </c>
      <c r="F127" s="71">
        <v>1</v>
      </c>
      <c r="G127" s="46">
        <f t="shared" si="23"/>
        <v>2</v>
      </c>
      <c r="H127" s="78"/>
      <c r="I127" s="76">
        <v>0</v>
      </c>
      <c r="J127" s="46">
        <f t="shared" si="24"/>
        <v>0</v>
      </c>
      <c r="K127" s="72">
        <v>2</v>
      </c>
      <c r="L127" s="22">
        <v>25</v>
      </c>
      <c r="M127" s="65">
        <f t="shared" si="7"/>
        <v>50</v>
      </c>
      <c r="N127" s="17" t="s">
        <v>16</v>
      </c>
      <c r="O127" s="18"/>
      <c r="P127" s="120">
        <f t="shared" si="8"/>
        <v>50</v>
      </c>
      <c r="Q127" s="90">
        <v>13.67</v>
      </c>
      <c r="R127" s="43">
        <f t="shared" si="9"/>
        <v>27.34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21</v>
      </c>
      <c r="F128" s="71"/>
      <c r="G128" s="46">
        <f t="shared" si="23"/>
        <v>21</v>
      </c>
      <c r="H128" s="78">
        <v>21</v>
      </c>
      <c r="I128" s="76">
        <v>0</v>
      </c>
      <c r="J128" s="46">
        <f t="shared" si="24"/>
        <v>0</v>
      </c>
      <c r="K128" s="72"/>
      <c r="L128" s="22">
        <v>25</v>
      </c>
      <c r="M128" s="65">
        <f t="shared" si="7"/>
        <v>0</v>
      </c>
      <c r="N128" s="17" t="s">
        <v>1435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2</v>
      </c>
      <c r="F132" s="71"/>
      <c r="G132" s="46">
        <f t="shared" si="23"/>
        <v>2</v>
      </c>
      <c r="H132" s="78">
        <v>2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1435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8</v>
      </c>
      <c r="F133" s="71"/>
      <c r="G133" s="46">
        <f t="shared" si="23"/>
        <v>8</v>
      </c>
      <c r="H133" s="78">
        <v>8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1435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>
        <v>3</v>
      </c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1</v>
      </c>
      <c r="F194" s="71">
        <v>5</v>
      </c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20</v>
      </c>
      <c r="F205" s="71"/>
      <c r="G205" s="46">
        <f t="shared" si="30"/>
        <v>20</v>
      </c>
      <c r="H205" s="78">
        <v>0</v>
      </c>
      <c r="I205" s="76">
        <v>0</v>
      </c>
      <c r="J205" s="46">
        <f t="shared" si="31"/>
        <v>19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1</v>
      </c>
      <c r="F209" s="71">
        <v>5</v>
      </c>
      <c r="G209" s="46">
        <f t="shared" si="30"/>
        <v>6</v>
      </c>
      <c r="H209" s="78">
        <v>0</v>
      </c>
      <c r="I209" s="76">
        <v>0</v>
      </c>
      <c r="J209" s="46">
        <f t="shared" si="31"/>
        <v>6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45</v>
      </c>
      <c r="F216" s="71">
        <v>300</v>
      </c>
      <c r="G216" s="46">
        <f t="shared" si="30"/>
        <v>345</v>
      </c>
      <c r="H216" s="78">
        <v>0</v>
      </c>
      <c r="I216" s="76">
        <v>0</v>
      </c>
      <c r="J216" s="46">
        <f t="shared" si="31"/>
        <v>345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17</v>
      </c>
      <c r="F217" s="71"/>
      <c r="G217" s="46">
        <f t="shared" si="30"/>
        <v>17</v>
      </c>
      <c r="H217" s="78">
        <v>0</v>
      </c>
      <c r="I217" s="76">
        <v>0</v>
      </c>
      <c r="J217" s="46">
        <f t="shared" si="31"/>
        <v>16</v>
      </c>
      <c r="K217" s="72">
        <v>1</v>
      </c>
      <c r="L217" s="20"/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280</v>
      </c>
      <c r="F224" s="71">
        <v>300</v>
      </c>
      <c r="G224" s="46">
        <f t="shared" si="30"/>
        <v>580</v>
      </c>
      <c r="H224" s="78">
        <v>0</v>
      </c>
      <c r="I224" s="76">
        <v>0</v>
      </c>
      <c r="J224" s="46">
        <f t="shared" si="31"/>
        <v>580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0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1154.83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60</v>
      </c>
      <c r="P264" s="2">
        <v>110</v>
      </c>
      <c r="Q264" s="88">
        <v>50</v>
      </c>
      <c r="R264" s="2">
        <v>600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50.00"/>
        <filter val="100.00"/>
        <filter val="110"/>
        <filter val="120.00"/>
        <filter val="195.00"/>
        <filter val="200.00"/>
        <filter val="40.00"/>
        <filter val="44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100</v>
      </c>
      <c r="F6" s="71"/>
      <c r="G6" s="46">
        <f t="shared" si="0"/>
        <v>100</v>
      </c>
      <c r="H6" s="78">
        <v>0</v>
      </c>
      <c r="I6" s="76">
        <v>0</v>
      </c>
      <c r="J6" s="46">
        <f t="shared" si="1"/>
        <v>95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+'8'!J9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0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0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/>
      <c r="P65" s="120">
        <f t="shared" si="3"/>
        <v>200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1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20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7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0">
        <f t="shared" si="8"/>
        <v>165</v>
      </c>
      <c r="Q113" s="119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19</v>
      </c>
      <c r="F205" s="71"/>
      <c r="G205" s="46">
        <f t="shared" si="30"/>
        <v>19</v>
      </c>
      <c r="H205" s="78">
        <v>0</v>
      </c>
      <c r="I205" s="76">
        <v>0</v>
      </c>
      <c r="J205" s="46">
        <f t="shared" si="31"/>
        <v>17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2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0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345</v>
      </c>
      <c r="F216" s="71"/>
      <c r="G216" s="46">
        <f t="shared" si="30"/>
        <v>345</v>
      </c>
      <c r="H216" s="78">
        <v>0</v>
      </c>
      <c r="I216" s="76">
        <v>0</v>
      </c>
      <c r="J216" s="46">
        <f t="shared" si="31"/>
        <v>345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16</v>
      </c>
      <c r="F217" s="71"/>
      <c r="G217" s="46">
        <f t="shared" si="30"/>
        <v>16</v>
      </c>
      <c r="H217" s="78">
        <v>0</v>
      </c>
      <c r="I217" s="76">
        <v>0</v>
      </c>
      <c r="J217" s="46">
        <f t="shared" si="31"/>
        <v>16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580</v>
      </c>
      <c r="F224" s="71"/>
      <c r="G224" s="46">
        <f t="shared" si="30"/>
        <v>580</v>
      </c>
      <c r="H224" s="78">
        <v>0</v>
      </c>
      <c r="I224" s="76">
        <v>0</v>
      </c>
      <c r="J224" s="46">
        <f t="shared" si="31"/>
        <v>580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1303.73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3160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1725</v>
      </c>
      <c r="O264" s="2">
        <v>180</v>
      </c>
      <c r="P264" s="2">
        <v>100</v>
      </c>
      <c r="Q264" s="88">
        <v>400</v>
      </c>
      <c r="R264" s="2">
        <v>110</v>
      </c>
      <c r="S264" s="2">
        <v>735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0">
        <f>SUM(M5-O5)</f>
        <v>100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88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20">
        <f t="shared" ref="P6:P80" si="3">SUM(M6-O6)</f>
        <v>600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+'9'!J9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0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1436</v>
      </c>
      <c r="O18" s="18">
        <v>50</v>
      </c>
      <c r="P18" s="23">
        <f t="shared" si="3"/>
        <v>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0">
        <f t="shared" si="3"/>
        <v>250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3.25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20">
        <f>SUM(M53-O53)</f>
        <v>75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0">
        <f>SUM(M56-O56)</f>
        <v>60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1</v>
      </c>
      <c r="F83" s="71"/>
      <c r="G83" s="46">
        <f t="shared" si="5"/>
        <v>1</v>
      </c>
      <c r="H83" s="78">
        <v>0</v>
      </c>
      <c r="I83" s="76">
        <v>0</v>
      </c>
      <c r="J83" s="46">
        <f t="shared" si="6"/>
        <v>0</v>
      </c>
      <c r="K83" s="72">
        <v>1</v>
      </c>
      <c r="L83" s="22">
        <v>60</v>
      </c>
      <c r="M83" s="65">
        <f t="shared" ref="M83:M91" si="10">+L83*K83</f>
        <v>60</v>
      </c>
      <c r="N83" s="17" t="s">
        <v>16</v>
      </c>
      <c r="O83" s="18">
        <v>35</v>
      </c>
      <c r="P83" s="120">
        <f t="shared" ref="P83:P91" si="11">SUM(M83-O83)</f>
        <v>25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60</v>
      </c>
      <c r="P209" s="120">
        <f t="shared" si="35"/>
        <v>180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345</v>
      </c>
      <c r="F216" s="71"/>
      <c r="G216" s="46">
        <f t="shared" si="30"/>
        <v>345</v>
      </c>
      <c r="H216" s="78">
        <v>0</v>
      </c>
      <c r="I216" s="76">
        <v>0</v>
      </c>
      <c r="J216" s="46">
        <f t="shared" si="31"/>
        <v>345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16</v>
      </c>
      <c r="F217" s="71"/>
      <c r="G217" s="46">
        <f t="shared" si="30"/>
        <v>16</v>
      </c>
      <c r="H217" s="78">
        <v>0</v>
      </c>
      <c r="I217" s="76">
        <v>0</v>
      </c>
      <c r="J217" s="46">
        <f t="shared" si="31"/>
        <v>16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580</v>
      </c>
      <c r="F224" s="71"/>
      <c r="G224" s="46">
        <f t="shared" si="30"/>
        <v>580</v>
      </c>
      <c r="H224" s="78">
        <v>0</v>
      </c>
      <c r="I224" s="76">
        <v>0</v>
      </c>
      <c r="J224" s="46">
        <f t="shared" si="31"/>
        <v>580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+'9'!J252</f>
        <v>0</v>
      </c>
      <c r="F252" s="71">
        <v>62</v>
      </c>
      <c r="G252" s="46">
        <f t="shared" si="42"/>
        <v>62</v>
      </c>
      <c r="H252" s="78">
        <v>0</v>
      </c>
      <c r="I252" s="76">
        <v>0</v>
      </c>
      <c r="J252" s="46">
        <f t="shared" si="43"/>
        <v>61</v>
      </c>
      <c r="K252" s="72">
        <v>1</v>
      </c>
      <c r="L252" s="20">
        <v>38</v>
      </c>
      <c r="M252" s="65">
        <f t="shared" si="34"/>
        <v>38</v>
      </c>
      <c r="N252" s="17" t="s">
        <v>1427</v>
      </c>
      <c r="O252" s="18">
        <v>23</v>
      </c>
      <c r="P252" s="120">
        <f t="shared" si="35"/>
        <v>15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1099.54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2738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100</v>
      </c>
      <c r="P264" s="2">
        <v>60</v>
      </c>
      <c r="Q264" s="88">
        <v>110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.00"/>
        <filter val="180.00"/>
        <filter val="200.00"/>
        <filter val="25.00"/>
        <filter val="50.00"/>
        <filter val="60"/>
        <filter val="60.00"/>
        <filter val="60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88</v>
      </c>
      <c r="F6" s="71">
        <v>20</v>
      </c>
      <c r="G6" s="46">
        <f t="shared" si="0"/>
        <v>108</v>
      </c>
      <c r="H6" s="78">
        <v>0</v>
      </c>
      <c r="I6" s="76">
        <v>0</v>
      </c>
      <c r="J6" s="46">
        <f t="shared" si="1"/>
        <v>103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0">
        <f t="shared" ref="P6:P80" si="3">SUM(M6-O6)</f>
        <v>400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+'10'!J9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4</v>
      </c>
      <c r="F11" s="71"/>
      <c r="G11" s="46">
        <f t="shared" si="0"/>
        <v>4</v>
      </c>
      <c r="H11" s="78">
        <v>1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1435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0">
        <f t="shared" si="3"/>
        <v>150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</v>
      </c>
      <c r="F32" s="71">
        <v>5</v>
      </c>
      <c r="G32" s="46">
        <f t="shared" si="5"/>
        <v>6</v>
      </c>
      <c r="H32" s="78">
        <v>0</v>
      </c>
      <c r="I32" s="76">
        <v>3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1443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>
        <v>2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>
        <v>2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0">
        <f>SUM(M53-O53)</f>
        <v>25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0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2</v>
      </c>
      <c r="G74" s="46">
        <f t="shared" si="5"/>
        <v>2</v>
      </c>
      <c r="H74" s="78">
        <v>0</v>
      </c>
      <c r="I74" s="76">
        <v>2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1444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>
        <v>5</v>
      </c>
      <c r="G133" s="46">
        <f t="shared" si="23"/>
        <v>5</v>
      </c>
      <c r="H133" s="78">
        <v>0</v>
      </c>
      <c r="I133" s="76">
        <v>5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1443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4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345</v>
      </c>
      <c r="F216" s="71"/>
      <c r="G216" s="46">
        <f t="shared" si="30"/>
        <v>345</v>
      </c>
      <c r="H216" s="78">
        <v>0</v>
      </c>
      <c r="I216" s="76">
        <v>0</v>
      </c>
      <c r="J216" s="46">
        <f t="shared" si="31"/>
        <v>345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16</v>
      </c>
      <c r="F217" s="71"/>
      <c r="G217" s="46">
        <f t="shared" si="30"/>
        <v>16</v>
      </c>
      <c r="H217" s="78">
        <v>0</v>
      </c>
      <c r="I217" s="76">
        <v>0</v>
      </c>
      <c r="J217" s="46">
        <f t="shared" si="31"/>
        <v>15</v>
      </c>
      <c r="K217" s="72">
        <v>1</v>
      </c>
      <c r="L217" s="20"/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580</v>
      </c>
      <c r="F224" s="71"/>
      <c r="G224" s="46">
        <f t="shared" si="30"/>
        <v>580</v>
      </c>
      <c r="H224" s="78">
        <v>0</v>
      </c>
      <c r="I224" s="76">
        <v>0</v>
      </c>
      <c r="J224" s="46">
        <f t="shared" si="31"/>
        <v>580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+'10'!J252</f>
        <v>61</v>
      </c>
      <c r="F252" s="71"/>
      <c r="G252" s="46">
        <f t="shared" si="42"/>
        <v>61</v>
      </c>
      <c r="H252" s="78">
        <v>0</v>
      </c>
      <c r="I252" s="76">
        <v>0</v>
      </c>
      <c r="J252" s="46">
        <f t="shared" si="43"/>
        <v>54</v>
      </c>
      <c r="K252" s="72">
        <v>7</v>
      </c>
      <c r="L252" s="20">
        <v>19</v>
      </c>
      <c r="M252" s="65">
        <f t="shared" si="34"/>
        <v>133</v>
      </c>
      <c r="N252" s="17" t="s">
        <v>1427</v>
      </c>
      <c r="O252" s="18">
        <v>43</v>
      </c>
      <c r="P252" s="120">
        <f t="shared" si="35"/>
        <v>90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459.06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1333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45</v>
      </c>
      <c r="P264" s="2">
        <v>250</v>
      </c>
      <c r="Q264" s="88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103</v>
      </c>
      <c r="F6" s="71"/>
      <c r="G6" s="46">
        <f t="shared" si="0"/>
        <v>103</v>
      </c>
      <c r="H6" s="78">
        <v>0</v>
      </c>
      <c r="I6" s="76">
        <v>15</v>
      </c>
      <c r="J6" s="46">
        <f t="shared" si="1"/>
        <v>85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75</v>
      </c>
      <c r="P6" s="120">
        <f t="shared" ref="P6:P80" si="3">SUM(M6-O6)</f>
        <v>225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+'11'!J9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7</v>
      </c>
      <c r="K22" s="72">
        <v>13</v>
      </c>
      <c r="L22" s="20">
        <v>100</v>
      </c>
      <c r="M22" s="65">
        <f t="shared" si="2"/>
        <v>1300</v>
      </c>
      <c r="N22" s="17" t="s">
        <v>16</v>
      </c>
      <c r="O22" s="18">
        <v>100</v>
      </c>
      <c r="P22" s="120">
        <f t="shared" si="3"/>
        <v>1200</v>
      </c>
      <c r="Q22" s="119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25</v>
      </c>
      <c r="P31" s="120">
        <f t="shared" si="3"/>
        <v>175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0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/>
      <c r="M40" s="65">
        <f t="shared" si="2"/>
        <v>0</v>
      </c>
      <c r="N40" s="17" t="s">
        <v>1436</v>
      </c>
      <c r="O40" s="18"/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4</v>
      </c>
      <c r="F203" s="71"/>
      <c r="G203" s="46">
        <f t="shared" si="30"/>
        <v>4</v>
      </c>
      <c r="H203" s="78">
        <v>0</v>
      </c>
      <c r="I203" s="76">
        <v>0</v>
      </c>
      <c r="J203" s="46">
        <f t="shared" si="31"/>
        <v>3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>
        <v>45</v>
      </c>
      <c r="P203" s="120">
        <f t="shared" si="35"/>
        <v>45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4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345</v>
      </c>
      <c r="F216" s="71"/>
      <c r="G216" s="46">
        <f t="shared" si="30"/>
        <v>345</v>
      </c>
      <c r="H216" s="78">
        <v>0</v>
      </c>
      <c r="I216" s="76">
        <v>0</v>
      </c>
      <c r="J216" s="46">
        <f t="shared" si="31"/>
        <v>344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0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15</v>
      </c>
      <c r="F217" s="71"/>
      <c r="G217" s="46">
        <f t="shared" si="30"/>
        <v>15</v>
      </c>
      <c r="H217" s="78">
        <v>0</v>
      </c>
      <c r="I217" s="76">
        <v>0</v>
      </c>
      <c r="J217" s="46">
        <f t="shared" si="31"/>
        <v>15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580</v>
      </c>
      <c r="F224" s="71"/>
      <c r="G224" s="46">
        <f t="shared" si="30"/>
        <v>580</v>
      </c>
      <c r="H224" s="78">
        <v>0</v>
      </c>
      <c r="I224" s="76">
        <v>0</v>
      </c>
      <c r="J224" s="46">
        <f t="shared" si="31"/>
        <v>580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>
        <v>15</v>
      </c>
      <c r="G241" s="46">
        <f t="shared" si="42"/>
        <v>15</v>
      </c>
      <c r="H241" s="78">
        <v>0</v>
      </c>
      <c r="I241" s="76">
        <v>0</v>
      </c>
      <c r="J241" s="46">
        <f t="shared" si="43"/>
        <v>0</v>
      </c>
      <c r="K241" s="72">
        <v>15</v>
      </c>
      <c r="L241" s="20">
        <v>100</v>
      </c>
      <c r="M241" s="65">
        <f t="shared" si="44"/>
        <v>1500</v>
      </c>
      <c r="N241" s="17" t="s">
        <v>16</v>
      </c>
      <c r="O241" s="18">
        <v>450</v>
      </c>
      <c r="P241" s="120">
        <f t="shared" si="45"/>
        <v>1050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+'11'!J251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+'11'!J252</f>
        <v>54</v>
      </c>
      <c r="F252" s="71"/>
      <c r="G252" s="46">
        <f t="shared" ref="G252" si="51">E252+F252</f>
        <v>54</v>
      </c>
      <c r="H252" s="78">
        <v>0</v>
      </c>
      <c r="I252" s="76">
        <v>0</v>
      </c>
      <c r="J252" s="46">
        <f t="shared" ref="J252" si="52">+G252-H252-K252-I252</f>
        <v>52</v>
      </c>
      <c r="K252" s="72">
        <v>2</v>
      </c>
      <c r="L252" s="20">
        <v>15</v>
      </c>
      <c r="M252" s="65">
        <f t="shared" si="34"/>
        <v>30</v>
      </c>
      <c r="N252" s="17" t="s">
        <v>1427</v>
      </c>
      <c r="O252" s="18"/>
      <c r="P252" s="120">
        <f t="shared" si="35"/>
        <v>30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974.09999999999991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1550</v>
      </c>
      <c r="O264" s="2">
        <v>1050</v>
      </c>
      <c r="P264" s="2">
        <v>250</v>
      </c>
      <c r="Q264" s="88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78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150</v>
      </c>
      <c r="P6" s="120">
        <f t="shared" ref="P6:P80" si="3">SUM(M6-O6)</f>
        <v>550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+'12'!J9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20">
        <f t="shared" si="3"/>
        <v>350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20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40</v>
      </c>
      <c r="P62" s="120">
        <f t="shared" si="3"/>
        <v>80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100</v>
      </c>
      <c r="P116" s="120">
        <f t="shared" si="8"/>
        <v>100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0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4</v>
      </c>
      <c r="F204" s="71"/>
      <c r="G204" s="46">
        <f t="shared" si="30"/>
        <v>4</v>
      </c>
      <c r="H204" s="78">
        <v>0</v>
      </c>
      <c r="I204" s="76">
        <v>0</v>
      </c>
      <c r="J204" s="46">
        <f t="shared" si="31"/>
        <v>3</v>
      </c>
      <c r="K204" s="72">
        <v>1</v>
      </c>
      <c r="L204" s="20">
        <v>90</v>
      </c>
      <c r="M204" s="65">
        <f t="shared" si="34"/>
        <v>90</v>
      </c>
      <c r="N204" s="17" t="s">
        <v>16</v>
      </c>
      <c r="O204" s="18">
        <v>45</v>
      </c>
      <c r="P204" s="120">
        <f t="shared" si="35"/>
        <v>45</v>
      </c>
      <c r="Q204" s="90">
        <v>60</v>
      </c>
      <c r="R204" s="43">
        <f t="shared" si="36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344</v>
      </c>
      <c r="F216" s="71"/>
      <c r="G216" s="46">
        <f t="shared" si="30"/>
        <v>344</v>
      </c>
      <c r="H216" s="78">
        <v>0</v>
      </c>
      <c r="I216" s="76">
        <v>0</v>
      </c>
      <c r="J216" s="46">
        <f t="shared" si="31"/>
        <v>319</v>
      </c>
      <c r="K216" s="72">
        <v>25</v>
      </c>
      <c r="L216" s="20">
        <v>10</v>
      </c>
      <c r="M216" s="65">
        <f t="shared" si="34"/>
        <v>250</v>
      </c>
      <c r="N216" s="17" t="s">
        <v>16</v>
      </c>
      <c r="O216" s="18"/>
      <c r="P216" s="120">
        <f t="shared" si="35"/>
        <v>250</v>
      </c>
      <c r="Q216" s="90">
        <v>9</v>
      </c>
      <c r="R216" s="43">
        <f t="shared" si="36"/>
        <v>225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15</v>
      </c>
      <c r="F217" s="71"/>
      <c r="G217" s="46">
        <f t="shared" si="30"/>
        <v>15</v>
      </c>
      <c r="H217" s="78">
        <v>0</v>
      </c>
      <c r="I217" s="76">
        <v>0</v>
      </c>
      <c r="J217" s="46">
        <f t="shared" si="31"/>
        <v>15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580</v>
      </c>
      <c r="F224" s="71"/>
      <c r="G224" s="46">
        <f t="shared" si="30"/>
        <v>580</v>
      </c>
      <c r="H224" s="78">
        <v>0</v>
      </c>
      <c r="I224" s="76">
        <v>0</v>
      </c>
      <c r="J224" s="46">
        <f t="shared" si="31"/>
        <v>580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+'12'!J251</f>
        <v>0</v>
      </c>
      <c r="F251" s="71">
        <v>1</v>
      </c>
      <c r="G251" s="46">
        <f t="shared" si="42"/>
        <v>1</v>
      </c>
      <c r="H251" s="78">
        <v>0</v>
      </c>
      <c r="I251" s="76">
        <v>0</v>
      </c>
      <c r="J251" s="46">
        <f t="shared" si="43"/>
        <v>0</v>
      </c>
      <c r="K251" s="72">
        <v>1</v>
      </c>
      <c r="L251" s="20">
        <v>35</v>
      </c>
      <c r="M251" s="65">
        <f t="shared" si="34"/>
        <v>35</v>
      </c>
      <c r="N251" s="17" t="s">
        <v>16</v>
      </c>
      <c r="O251" s="18"/>
      <c r="P251" s="120">
        <f t="shared" si="35"/>
        <v>35</v>
      </c>
      <c r="Q251" s="90"/>
      <c r="R251" s="43">
        <f t="shared" si="36"/>
        <v>0</v>
      </c>
    </row>
    <row r="252" spans="1:18" ht="24" hidden="1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+'12'!J252</f>
        <v>52</v>
      </c>
      <c r="F252" s="71"/>
      <c r="G252" s="46">
        <f t="shared" si="42"/>
        <v>52</v>
      </c>
      <c r="H252" s="78">
        <v>0</v>
      </c>
      <c r="I252" s="76">
        <v>0</v>
      </c>
      <c r="J252" s="46">
        <f t="shared" si="43"/>
        <v>18</v>
      </c>
      <c r="K252" s="72">
        <v>34</v>
      </c>
      <c r="L252" s="20">
        <v>19</v>
      </c>
      <c r="M252" s="65">
        <f t="shared" si="34"/>
        <v>646</v>
      </c>
      <c r="N252" s="17" t="s">
        <v>1427</v>
      </c>
      <c r="O252" s="18">
        <v>366</v>
      </c>
      <c r="P252" s="120">
        <f t="shared" si="35"/>
        <v>280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1175.1199999999999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3396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170</v>
      </c>
      <c r="O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250.00"/>
        <filter val="35.00"/>
        <filter val="350.00"/>
        <filter val="360.00"/>
        <filter val="45.00"/>
        <filter val="50.00"/>
        <filter val="55.00"/>
        <filter val="6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78</v>
      </c>
      <c r="F6" s="71"/>
      <c r="G6" s="46">
        <f t="shared" si="0"/>
        <v>78</v>
      </c>
      <c r="H6" s="78">
        <v>0</v>
      </c>
      <c r="I6" s="76">
        <v>0</v>
      </c>
      <c r="J6" s="46">
        <f t="shared" si="1"/>
        <v>77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+'13'!J9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0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3</v>
      </c>
      <c r="F204" s="71"/>
      <c r="G204" s="46">
        <f t="shared" si="30"/>
        <v>3</v>
      </c>
      <c r="H204" s="78">
        <v>0</v>
      </c>
      <c r="I204" s="76">
        <v>0</v>
      </c>
      <c r="J204" s="46">
        <f t="shared" si="31"/>
        <v>3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319</v>
      </c>
      <c r="F216" s="71"/>
      <c r="G216" s="46">
        <f t="shared" si="30"/>
        <v>319</v>
      </c>
      <c r="H216" s="78">
        <v>0</v>
      </c>
      <c r="I216" s="76">
        <v>0</v>
      </c>
      <c r="J216" s="46">
        <f t="shared" si="31"/>
        <v>319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15</v>
      </c>
      <c r="F217" s="71"/>
      <c r="G217" s="46">
        <f t="shared" si="30"/>
        <v>15</v>
      </c>
      <c r="H217" s="78">
        <v>0</v>
      </c>
      <c r="I217" s="76">
        <v>0</v>
      </c>
      <c r="J217" s="46">
        <f t="shared" si="31"/>
        <v>14</v>
      </c>
      <c r="K217" s="72">
        <v>1</v>
      </c>
      <c r="L217" s="20"/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586</v>
      </c>
      <c r="F224" s="71"/>
      <c r="G224" s="46">
        <f t="shared" si="30"/>
        <v>586</v>
      </c>
      <c r="H224" s="78">
        <v>0</v>
      </c>
      <c r="I224" s="76">
        <v>0</v>
      </c>
      <c r="J224" s="46">
        <f t="shared" si="31"/>
        <v>586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+'13'!J252</f>
        <v>18</v>
      </c>
      <c r="F252" s="71"/>
      <c r="G252" s="46">
        <f t="shared" si="42"/>
        <v>18</v>
      </c>
      <c r="H252" s="78">
        <v>0</v>
      </c>
      <c r="I252" s="76">
        <v>0</v>
      </c>
      <c r="J252" s="46">
        <f t="shared" si="43"/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219.82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77</v>
      </c>
      <c r="F6" s="71">
        <v>30</v>
      </c>
      <c r="G6" s="46">
        <f t="shared" si="0"/>
        <v>107</v>
      </c>
      <c r="H6" s="78">
        <v>0</v>
      </c>
      <c r="I6" s="76">
        <v>0</v>
      </c>
      <c r="J6" s="46">
        <f t="shared" si="1"/>
        <v>103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40</v>
      </c>
      <c r="P6" s="120">
        <f t="shared" ref="P6:P80" si="3">SUM(M6-O6)</f>
        <v>360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+'14'!J9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26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2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0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1436</v>
      </c>
      <c r="O77" s="18">
        <v>100</v>
      </c>
      <c r="P77" s="23">
        <f t="shared" si="3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7</v>
      </c>
      <c r="F113" s="71">
        <v>10</v>
      </c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0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1436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</v>
      </c>
      <c r="F193" s="71">
        <v>5</v>
      </c>
      <c r="G193" s="46">
        <f t="shared" si="30"/>
        <v>6</v>
      </c>
      <c r="H193" s="78">
        <v>0</v>
      </c>
      <c r="I193" s="76">
        <v>0</v>
      </c>
      <c r="J193" s="46">
        <f t="shared" si="31"/>
        <v>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0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</v>
      </c>
      <c r="F194" s="71">
        <v>10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7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0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7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3</v>
      </c>
      <c r="F204" s="71"/>
      <c r="G204" s="46">
        <f t="shared" si="30"/>
        <v>3</v>
      </c>
      <c r="H204" s="78">
        <v>0</v>
      </c>
      <c r="I204" s="76">
        <v>0</v>
      </c>
      <c r="J204" s="46">
        <f t="shared" si="31"/>
        <v>3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>
        <v>3</v>
      </c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>
        <v>60</v>
      </c>
      <c r="P209" s="120">
        <f t="shared" si="35"/>
        <v>300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319</v>
      </c>
      <c r="F216" s="71"/>
      <c r="G216" s="46">
        <f t="shared" si="30"/>
        <v>319</v>
      </c>
      <c r="H216" s="78">
        <v>0</v>
      </c>
      <c r="I216" s="76">
        <v>0</v>
      </c>
      <c r="J216" s="46">
        <f t="shared" si="31"/>
        <v>318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0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14</v>
      </c>
      <c r="F217" s="71"/>
      <c r="G217" s="46">
        <f t="shared" si="30"/>
        <v>14</v>
      </c>
      <c r="H217" s="78">
        <v>0</v>
      </c>
      <c r="I217" s="76">
        <v>0</v>
      </c>
      <c r="J217" s="46">
        <f t="shared" si="31"/>
        <v>14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7</v>
      </c>
      <c r="F223" s="71"/>
      <c r="G223" s="46">
        <f t="shared" si="30"/>
        <v>7</v>
      </c>
      <c r="H223" s="78">
        <v>0</v>
      </c>
      <c r="I223" s="76">
        <v>0</v>
      </c>
      <c r="J223" s="46">
        <f t="shared" si="31"/>
        <v>7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586</v>
      </c>
      <c r="F224" s="71"/>
      <c r="G224" s="46">
        <f t="shared" si="30"/>
        <v>586</v>
      </c>
      <c r="H224" s="78">
        <v>0</v>
      </c>
      <c r="I224" s="76">
        <v>0</v>
      </c>
      <c r="J224" s="46">
        <f t="shared" si="31"/>
        <v>586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+'14'!J251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+'14'!J252</f>
        <v>18</v>
      </c>
      <c r="F252" s="71"/>
      <c r="G252" s="46">
        <f t="shared" ref="G252" si="51">E252+F252</f>
        <v>18</v>
      </c>
      <c r="H252" s="78">
        <v>0</v>
      </c>
      <c r="I252" s="76">
        <v>0</v>
      </c>
      <c r="J252" s="46">
        <f t="shared" ref="J252" si="52">+G252-H252-K252-I252</f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1593.5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1745</v>
      </c>
      <c r="O264" s="2">
        <v>150</v>
      </c>
      <c r="P264" s="2">
        <v>60</v>
      </c>
      <c r="Q264" s="88">
        <v>500</v>
      </c>
      <c r="R264" s="2">
        <v>270</v>
      </c>
      <c r="S264" s="2">
        <v>480</v>
      </c>
      <c r="T264" s="2">
        <v>285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11</v>
      </c>
      <c r="F5" s="71">
        <v>2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0</v>
      </c>
      <c r="K5" s="72">
        <v>13</v>
      </c>
      <c r="L5" s="15">
        <v>50</v>
      </c>
      <c r="M5" s="65">
        <f>+L5*K5</f>
        <v>650</v>
      </c>
      <c r="N5" s="17" t="s">
        <v>16</v>
      </c>
      <c r="O5" s="18">
        <v>100</v>
      </c>
      <c r="P5" s="120">
        <f>SUM(M5-O5)</f>
        <v>550</v>
      </c>
      <c r="Q5" s="119">
        <v>18.97</v>
      </c>
      <c r="R5" s="43">
        <f>+K5*Q5</f>
        <v>246.60999999999999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103</v>
      </c>
      <c r="F6" s="71"/>
      <c r="G6" s="46">
        <f t="shared" si="0"/>
        <v>103</v>
      </c>
      <c r="H6" s="78">
        <v>0</v>
      </c>
      <c r="I6" s="76">
        <v>0</v>
      </c>
      <c r="J6" s="46">
        <f t="shared" si="1"/>
        <v>78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>
        <v>600</v>
      </c>
      <c r="P6" s="120">
        <f t="shared" ref="P6:P80" si="3">SUM(M6-O6)</f>
        <v>1900</v>
      </c>
      <c r="Q6" s="119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+'15'!J9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7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100</v>
      </c>
      <c r="P22" s="120">
        <f t="shared" si="3"/>
        <v>600</v>
      </c>
      <c r="Q22" s="119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21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+'15'!J37</f>
        <v>0</v>
      </c>
      <c r="F37" s="71">
        <v>8</v>
      </c>
      <c r="G37" s="46">
        <f t="shared" si="5"/>
        <v>8</v>
      </c>
      <c r="H37" s="78">
        <v>0</v>
      </c>
      <c r="I37" s="76">
        <v>0</v>
      </c>
      <c r="J37" s="46">
        <f t="shared" si="6"/>
        <v>6</v>
      </c>
      <c r="K37" s="72">
        <v>2</v>
      </c>
      <c r="L37" s="15">
        <v>20</v>
      </c>
      <c r="M37" s="65">
        <f t="shared" si="2"/>
        <v>40</v>
      </c>
      <c r="N37" s="17" t="s">
        <v>1427</v>
      </c>
      <c r="O37" s="18"/>
      <c r="P37" s="120">
        <f t="shared" si="3"/>
        <v>40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1436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0">
        <f>SUM(M53-O53)</f>
        <v>50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1436</v>
      </c>
      <c r="O74" s="18">
        <v>50</v>
      </c>
      <c r="P74" s="23">
        <f t="shared" si="3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0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>
        <v>60</v>
      </c>
      <c r="P116" s="120">
        <f t="shared" si="8"/>
        <v>140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2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>
        <v>10</v>
      </c>
      <c r="P117" s="120">
        <f t="shared" si="8"/>
        <v>45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7</v>
      </c>
      <c r="F202" s="71"/>
      <c r="G202" s="46">
        <f t="shared" si="30"/>
        <v>7</v>
      </c>
      <c r="H202" s="78">
        <v>0</v>
      </c>
      <c r="I202" s="76">
        <v>0</v>
      </c>
      <c r="J202" s="46">
        <f t="shared" si="31"/>
        <v>6</v>
      </c>
      <c r="K202" s="72">
        <v>1</v>
      </c>
      <c r="L202" s="20">
        <v>90</v>
      </c>
      <c r="M202" s="65">
        <f t="shared" si="34"/>
        <v>90</v>
      </c>
      <c r="N202" s="17" t="s">
        <v>16</v>
      </c>
      <c r="O202" s="18">
        <v>45</v>
      </c>
      <c r="P202" s="120">
        <f t="shared" si="35"/>
        <v>45</v>
      </c>
      <c r="Q202" s="90">
        <v>60</v>
      </c>
      <c r="R202" s="43">
        <f t="shared" si="36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3</v>
      </c>
      <c r="F204" s="71"/>
      <c r="G204" s="46">
        <f t="shared" si="30"/>
        <v>3</v>
      </c>
      <c r="H204" s="78">
        <v>0</v>
      </c>
      <c r="I204" s="76">
        <v>0</v>
      </c>
      <c r="J204" s="46">
        <f t="shared" si="31"/>
        <v>3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>
        <v>55</v>
      </c>
      <c r="P205" s="120">
        <f t="shared" si="35"/>
        <v>55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318</v>
      </c>
      <c r="F216" s="71"/>
      <c r="G216" s="46">
        <f t="shared" si="30"/>
        <v>318</v>
      </c>
      <c r="H216" s="78">
        <v>0</v>
      </c>
      <c r="I216" s="76">
        <v>0</v>
      </c>
      <c r="J216" s="46">
        <f t="shared" si="31"/>
        <v>318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14</v>
      </c>
      <c r="F217" s="71"/>
      <c r="G217" s="46">
        <f t="shared" si="30"/>
        <v>14</v>
      </c>
      <c r="H217" s="78">
        <v>0</v>
      </c>
      <c r="I217" s="76">
        <v>0</v>
      </c>
      <c r="J217" s="46">
        <f t="shared" si="31"/>
        <v>14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>
        <v>3</v>
      </c>
      <c r="G221" s="46">
        <f t="shared" si="30"/>
        <v>3</v>
      </c>
      <c r="H221" s="78">
        <v>0</v>
      </c>
      <c r="I221" s="76">
        <v>0</v>
      </c>
      <c r="J221" s="46">
        <f t="shared" si="31"/>
        <v>2</v>
      </c>
      <c r="K221" s="72">
        <v>1</v>
      </c>
      <c r="L221" s="20">
        <v>150</v>
      </c>
      <c r="M221" s="65">
        <f t="shared" si="34"/>
        <v>150</v>
      </c>
      <c r="N221" s="17" t="s">
        <v>16</v>
      </c>
      <c r="O221" s="18"/>
      <c r="P221" s="120">
        <f t="shared" si="35"/>
        <v>150</v>
      </c>
      <c r="Q221" s="90">
        <v>100</v>
      </c>
      <c r="R221" s="43">
        <f t="shared" si="36"/>
        <v>100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>
        <v>2</v>
      </c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7</v>
      </c>
      <c r="F223" s="71">
        <v>5</v>
      </c>
      <c r="G223" s="46">
        <f t="shared" si="30"/>
        <v>12</v>
      </c>
      <c r="H223" s="78">
        <v>0</v>
      </c>
      <c r="I223" s="76">
        <v>0</v>
      </c>
      <c r="J223" s="46">
        <f t="shared" si="31"/>
        <v>11</v>
      </c>
      <c r="K223" s="72">
        <v>1</v>
      </c>
      <c r="L223" s="20">
        <v>55</v>
      </c>
      <c r="M223" s="65">
        <f t="shared" si="34"/>
        <v>55</v>
      </c>
      <c r="N223" s="17" t="s">
        <v>16</v>
      </c>
      <c r="O223" s="18"/>
      <c r="P223" s="120">
        <f t="shared" si="35"/>
        <v>55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579</v>
      </c>
      <c r="F224" s="71"/>
      <c r="G224" s="46">
        <f t="shared" si="30"/>
        <v>579</v>
      </c>
      <c r="H224" s="78">
        <v>0</v>
      </c>
      <c r="I224" s="76">
        <v>0</v>
      </c>
      <c r="J224" s="46">
        <f t="shared" si="31"/>
        <v>579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+'15'!J251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+'15'!J252</f>
        <v>18</v>
      </c>
      <c r="F252" s="71"/>
      <c r="G252" s="46">
        <f t="shared" ref="G252" si="51">E252+F252</f>
        <v>18</v>
      </c>
      <c r="H252" s="78">
        <v>0</v>
      </c>
      <c r="I252" s="76">
        <v>0</v>
      </c>
      <c r="J252" s="46">
        <f t="shared" ref="J252" si="52">+G252-H252-K252-I252</f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2223.5299999999997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6005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2660</v>
      </c>
      <c r="O264" s="2">
        <v>400</v>
      </c>
      <c r="P264" s="2">
        <v>1000</v>
      </c>
      <c r="Q264" s="88">
        <v>660</v>
      </c>
      <c r="R264" s="2">
        <v>200</v>
      </c>
      <c r="S264" s="2">
        <v>200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J46" sqref="J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78</v>
      </c>
      <c r="F6" s="71"/>
      <c r="G6" s="46">
        <f t="shared" si="0"/>
        <v>78</v>
      </c>
      <c r="H6" s="78">
        <v>0</v>
      </c>
      <c r="I6" s="76">
        <v>0</v>
      </c>
      <c r="J6" s="46">
        <f t="shared" si="1"/>
        <v>73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200</v>
      </c>
      <c r="P6" s="120">
        <f t="shared" ref="P6:P80" si="3">SUM(M6-O6)</f>
        <v>300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+'16'!J9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+'16'!J37</f>
        <v>6</v>
      </c>
      <c r="F37" s="71"/>
      <c r="G37" s="46">
        <f t="shared" si="5"/>
        <v>6</v>
      </c>
      <c r="H37" s="78">
        <v>0</v>
      </c>
      <c r="I37" s="76">
        <v>0</v>
      </c>
      <c r="J37" s="46">
        <f t="shared" si="6"/>
        <v>0</v>
      </c>
      <c r="K37" s="72">
        <v>6</v>
      </c>
      <c r="L37" s="15">
        <v>20</v>
      </c>
      <c r="M37" s="65">
        <f t="shared" si="2"/>
        <v>120</v>
      </c>
      <c r="N37" s="17" t="s">
        <v>1427</v>
      </c>
      <c r="O37" s="18"/>
      <c r="P37" s="120">
        <f t="shared" si="3"/>
        <v>120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0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3</v>
      </c>
      <c r="F204" s="71"/>
      <c r="G204" s="46">
        <f t="shared" si="30"/>
        <v>3</v>
      </c>
      <c r="H204" s="78">
        <v>0</v>
      </c>
      <c r="I204" s="76">
        <v>0</v>
      </c>
      <c r="J204" s="46">
        <f t="shared" si="31"/>
        <v>3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318</v>
      </c>
      <c r="F216" s="71"/>
      <c r="G216" s="46">
        <f t="shared" si="30"/>
        <v>318</v>
      </c>
      <c r="H216" s="78">
        <v>0</v>
      </c>
      <c r="I216" s="76">
        <v>0</v>
      </c>
      <c r="J216" s="46">
        <f t="shared" si="31"/>
        <v>316</v>
      </c>
      <c r="K216" s="72">
        <v>2</v>
      </c>
      <c r="L216" s="20">
        <v>10</v>
      </c>
      <c r="M216" s="65">
        <f t="shared" si="34"/>
        <v>20</v>
      </c>
      <c r="N216" s="17" t="s">
        <v>16</v>
      </c>
      <c r="O216" s="18"/>
      <c r="P216" s="120">
        <f t="shared" si="35"/>
        <v>20</v>
      </c>
      <c r="Q216" s="90">
        <v>9</v>
      </c>
      <c r="R216" s="43">
        <f t="shared" si="36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14</v>
      </c>
      <c r="F217" s="71"/>
      <c r="G217" s="46">
        <f t="shared" si="30"/>
        <v>14</v>
      </c>
      <c r="H217" s="78">
        <v>0</v>
      </c>
      <c r="I217" s="76">
        <v>0</v>
      </c>
      <c r="J217" s="46">
        <f t="shared" si="31"/>
        <v>13</v>
      </c>
      <c r="K217" s="72">
        <v>1</v>
      </c>
      <c r="L217" s="20"/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2</v>
      </c>
      <c r="F221" s="71"/>
      <c r="G221" s="46">
        <f t="shared" si="30"/>
        <v>2</v>
      </c>
      <c r="H221" s="78">
        <v>0</v>
      </c>
      <c r="I221" s="76">
        <v>0</v>
      </c>
      <c r="J221" s="46">
        <f t="shared" si="31"/>
        <v>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11</v>
      </c>
      <c r="F223" s="71"/>
      <c r="G223" s="46">
        <f t="shared" si="30"/>
        <v>11</v>
      </c>
      <c r="H223" s="78">
        <v>0</v>
      </c>
      <c r="I223" s="76">
        <v>0</v>
      </c>
      <c r="J223" s="46">
        <f t="shared" si="31"/>
        <v>11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579</v>
      </c>
      <c r="F224" s="71"/>
      <c r="G224" s="46">
        <f t="shared" si="30"/>
        <v>579</v>
      </c>
      <c r="H224" s="78">
        <v>0</v>
      </c>
      <c r="I224" s="76">
        <v>0</v>
      </c>
      <c r="J224" s="46">
        <f t="shared" si="31"/>
        <v>579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+'16'!J251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+'16'!J252</f>
        <v>18</v>
      </c>
      <c r="F252" s="71"/>
      <c r="G252" s="46">
        <f t="shared" ref="G252" si="51">E252+F252</f>
        <v>18</v>
      </c>
      <c r="H252" s="78">
        <v>0</v>
      </c>
      <c r="I252" s="76">
        <v>0</v>
      </c>
      <c r="J252" s="46">
        <f t="shared" ref="J252" si="52">+G252-H252-K252-I252</f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255.15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100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C127" sqref="C1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73</v>
      </c>
      <c r="F6" s="71">
        <v>20</v>
      </c>
      <c r="G6" s="46">
        <f t="shared" si="0"/>
        <v>93</v>
      </c>
      <c r="H6" s="78">
        <v>0</v>
      </c>
      <c r="I6" s="76">
        <v>0</v>
      </c>
      <c r="J6" s="46">
        <f t="shared" si="1"/>
        <v>89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0">
        <f t="shared" ref="P6:P80" si="3">SUM(M6-O6)</f>
        <v>300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+'17'!J9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21</v>
      </c>
      <c r="F31" s="71">
        <v>10</v>
      </c>
      <c r="G31" s="46">
        <f t="shared" si="5"/>
        <v>31</v>
      </c>
      <c r="H31" s="78">
        <v>0</v>
      </c>
      <c r="I31" s="76">
        <v>0</v>
      </c>
      <c r="J31" s="46">
        <f t="shared" si="6"/>
        <v>31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0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+'17'!J36</f>
        <v>0</v>
      </c>
      <c r="F36" s="71">
        <v>1</v>
      </c>
      <c r="G36" s="46">
        <f t="shared" si="5"/>
        <v>1</v>
      </c>
      <c r="H36" s="78">
        <v>0</v>
      </c>
      <c r="I36" s="76">
        <v>0</v>
      </c>
      <c r="J36" s="46">
        <f t="shared" si="6"/>
        <v>1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+'17'!J37</f>
        <v>0</v>
      </c>
      <c r="F37" s="71">
        <v>1</v>
      </c>
      <c r="G37" s="46">
        <f t="shared" si="5"/>
        <v>1</v>
      </c>
      <c r="H37" s="78">
        <v>0</v>
      </c>
      <c r="I37" s="76">
        <v>0</v>
      </c>
      <c r="J37" s="46">
        <f t="shared" si="6"/>
        <v>1</v>
      </c>
      <c r="K37" s="72"/>
      <c r="L37" s="15">
        <v>40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5</v>
      </c>
      <c r="F64" s="71">
        <v>2</v>
      </c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>
        <v>12</v>
      </c>
      <c r="G187" s="46">
        <f>E187+F187</f>
        <v>12</v>
      </c>
      <c r="H187" s="78">
        <v>0</v>
      </c>
      <c r="I187" s="76">
        <v>0</v>
      </c>
      <c r="J187" s="46">
        <f>+G187-H187-K187-I187</f>
        <v>12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>
        <v>150</v>
      </c>
      <c r="G188" s="46">
        <f>E188+F188</f>
        <v>150</v>
      </c>
      <c r="H188" s="78">
        <v>0</v>
      </c>
      <c r="I188" s="76">
        <v>0</v>
      </c>
      <c r="J188" s="46">
        <f>+G188-H188-K188-I188</f>
        <v>147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>
        <v>25</v>
      </c>
      <c r="P188" s="120">
        <f>SUM(M188-O188)</f>
        <v>20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0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3</v>
      </c>
      <c r="F204" s="71"/>
      <c r="G204" s="46">
        <f t="shared" si="30"/>
        <v>3</v>
      </c>
      <c r="H204" s="78">
        <v>0</v>
      </c>
      <c r="I204" s="76">
        <v>0</v>
      </c>
      <c r="J204" s="46">
        <f t="shared" si="31"/>
        <v>3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316</v>
      </c>
      <c r="F216" s="71"/>
      <c r="G216" s="46">
        <f t="shared" si="30"/>
        <v>316</v>
      </c>
      <c r="H216" s="78">
        <v>0</v>
      </c>
      <c r="I216" s="76">
        <v>0</v>
      </c>
      <c r="J216" s="46">
        <f t="shared" si="31"/>
        <v>316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13</v>
      </c>
      <c r="F217" s="71"/>
      <c r="G217" s="46">
        <f t="shared" si="30"/>
        <v>13</v>
      </c>
      <c r="H217" s="78">
        <v>0</v>
      </c>
      <c r="I217" s="76">
        <v>0</v>
      </c>
      <c r="J217" s="46">
        <f t="shared" si="31"/>
        <v>13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2</v>
      </c>
      <c r="F221" s="71"/>
      <c r="G221" s="46">
        <f t="shared" si="30"/>
        <v>2</v>
      </c>
      <c r="H221" s="78">
        <v>0</v>
      </c>
      <c r="I221" s="76">
        <v>0</v>
      </c>
      <c r="J221" s="46">
        <f t="shared" si="31"/>
        <v>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11</v>
      </c>
      <c r="F223" s="71"/>
      <c r="G223" s="46">
        <f t="shared" si="30"/>
        <v>11</v>
      </c>
      <c r="H223" s="78">
        <v>0</v>
      </c>
      <c r="I223" s="76">
        <v>0</v>
      </c>
      <c r="J223" s="46">
        <f t="shared" si="31"/>
        <v>11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579</v>
      </c>
      <c r="F224" s="71"/>
      <c r="G224" s="46">
        <f t="shared" si="30"/>
        <v>579</v>
      </c>
      <c r="H224" s="78">
        <v>0</v>
      </c>
      <c r="I224" s="76">
        <v>0</v>
      </c>
      <c r="J224" s="46">
        <f t="shared" si="31"/>
        <v>579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+'17'!J251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+'17'!J252</f>
        <v>18</v>
      </c>
      <c r="F252" s="71"/>
      <c r="G252" s="46">
        <f t="shared" ref="G252" si="51">E252+F252</f>
        <v>18</v>
      </c>
      <c r="H252" s="78">
        <v>0</v>
      </c>
      <c r="I252" s="76">
        <v>0</v>
      </c>
      <c r="J252" s="46">
        <f t="shared" ref="J252" si="52">+G252-H252-K252-I252</f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476.9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J46" sqref="J46"/>
      <selection pane="topRight" activeCell="J46" sqref="J46"/>
      <selection pane="bottomLeft" activeCell="J46" sqref="J46"/>
      <selection pane="bottomRight" activeCell="O189" sqref="O1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68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89</v>
      </c>
      <c r="F6" s="71"/>
      <c r="G6" s="46">
        <f t="shared" si="0"/>
        <v>89</v>
      </c>
      <c r="H6" s="78">
        <v>0</v>
      </c>
      <c r="I6" s="76">
        <v>0</v>
      </c>
      <c r="J6" s="46">
        <f t="shared" si="1"/>
        <v>56</v>
      </c>
      <c r="K6" s="72">
        <v>33</v>
      </c>
      <c r="L6" s="15">
        <v>100</v>
      </c>
      <c r="M6" s="65">
        <f t="shared" ref="M6:M69" si="2">+L6*K6</f>
        <v>3300</v>
      </c>
      <c r="N6" s="17" t="s">
        <v>16</v>
      </c>
      <c r="O6" s="18">
        <v>880</v>
      </c>
      <c r="P6" s="120">
        <f t="shared" ref="P6:P80" si="3">SUM(M6-O6)</f>
        <v>2420</v>
      </c>
      <c r="Q6" s="119">
        <v>36.43</v>
      </c>
      <c r="R6" s="43">
        <f t="shared" ref="R6:R80" si="4">+K6*Q6</f>
        <v>1202.19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+'18'!J9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0">
        <f t="shared" si="3"/>
        <v>80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1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1"/>
        <v>31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+'18'!J36</f>
        <v>1</v>
      </c>
      <c r="F36" s="71"/>
      <c r="G36" s="46">
        <f t="shared" si="5"/>
        <v>1</v>
      </c>
      <c r="H36" s="78">
        <v>0</v>
      </c>
      <c r="I36" s="76">
        <v>0</v>
      </c>
      <c r="J36" s="46">
        <f t="shared" si="1"/>
        <v>1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+'18'!J37</f>
        <v>1</v>
      </c>
      <c r="F37" s="71"/>
      <c r="G37" s="46">
        <f t="shared" si="5"/>
        <v>1</v>
      </c>
      <c r="H37" s="78">
        <v>0</v>
      </c>
      <c r="I37" s="76">
        <v>0</v>
      </c>
      <c r="J37" s="46">
        <f t="shared" si="1"/>
        <v>1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1"/>
        <v>2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4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1"/>
        <v>1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1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4</v>
      </c>
      <c r="F112" s="71"/>
      <c r="G112" s="46">
        <f t="shared" si="18"/>
        <v>4</v>
      </c>
      <c r="H112" s="78">
        <v>0</v>
      </c>
      <c r="I112" s="76">
        <v>0</v>
      </c>
      <c r="J112" s="46">
        <f t="shared" si="6"/>
        <v>4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16</v>
      </c>
      <c r="F113" s="71"/>
      <c r="G113" s="46">
        <f t="shared" si="18"/>
        <v>16</v>
      </c>
      <c r="H113" s="78">
        <v>0</v>
      </c>
      <c r="I113" s="76">
        <v>0</v>
      </c>
      <c r="J113" s="46">
        <f t="shared" si="6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15</v>
      </c>
      <c r="F115" s="71"/>
      <c r="G115" s="46">
        <f t="shared" si="18"/>
        <v>15</v>
      </c>
      <c r="H115" s="78">
        <v>0</v>
      </c>
      <c r="I115" s="76">
        <v>0</v>
      </c>
      <c r="J115" s="46">
        <f t="shared" si="6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4</v>
      </c>
      <c r="F116" s="71"/>
      <c r="G116" s="46">
        <f t="shared" si="18"/>
        <v>4</v>
      </c>
      <c r="H116" s="78">
        <v>0</v>
      </c>
      <c r="I116" s="76">
        <v>0</v>
      </c>
      <c r="J116" s="46">
        <f t="shared" si="6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2</v>
      </c>
      <c r="F117" s="71"/>
      <c r="G117" s="46">
        <f t="shared" si="18"/>
        <v>2</v>
      </c>
      <c r="H117" s="78">
        <v>0</v>
      </c>
      <c r="I117" s="76">
        <v>0</v>
      </c>
      <c r="J117" s="46">
        <f t="shared" si="6"/>
        <v>0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>
        <v>55</v>
      </c>
      <c r="P117" s="120">
        <f t="shared" si="8"/>
        <v>55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/>
      <c r="G131" s="46">
        <f t="shared" si="18"/>
        <v>1</v>
      </c>
      <c r="H131" s="78">
        <v>0</v>
      </c>
      <c r="I131" s="76">
        <v>0</v>
      </c>
      <c r="J131" s="46">
        <f t="shared" si="6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18"/>
        <v>3</v>
      </c>
      <c r="H133" s="78">
        <v>0</v>
      </c>
      <c r="I133" s="76">
        <v>0</v>
      </c>
      <c r="J133" s="46">
        <f t="shared" ref="J133:J196" si="22">+G133-H133-K133-I133</f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9</v>
      </c>
      <c r="F175" s="71"/>
      <c r="G175" s="46">
        <f t="shared" si="24"/>
        <v>9</v>
      </c>
      <c r="H175" s="78">
        <v>0</v>
      </c>
      <c r="I175" s="76">
        <v>0</v>
      </c>
      <c r="J175" s="46">
        <f t="shared" si="22"/>
        <v>9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8</v>
      </c>
      <c r="F178" s="71"/>
      <c r="G178" s="46">
        <f t="shared" si="24"/>
        <v>8</v>
      </c>
      <c r="H178" s="78">
        <v>0</v>
      </c>
      <c r="I178" s="76">
        <v>0</v>
      </c>
      <c r="J178" s="46">
        <f t="shared" si="22"/>
        <v>7</v>
      </c>
      <c r="K178" s="72">
        <v>1</v>
      </c>
      <c r="L178" s="20">
        <v>55</v>
      </c>
      <c r="M178" s="65">
        <f t="shared" si="23"/>
        <v>55</v>
      </c>
      <c r="N178" s="17" t="s">
        <v>16</v>
      </c>
      <c r="O178" s="18"/>
      <c r="P178" s="120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8</v>
      </c>
      <c r="F185" s="71"/>
      <c r="G185" s="46">
        <f t="shared" si="24"/>
        <v>8</v>
      </c>
      <c r="H185" s="78">
        <v>0</v>
      </c>
      <c r="I185" s="76">
        <v>0</v>
      </c>
      <c r="J185" s="46">
        <f t="shared" si="22"/>
        <v>8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 t="shared" si="22"/>
        <v>12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147</v>
      </c>
      <c r="F188" s="71"/>
      <c r="G188" s="46">
        <f>E188+F188</f>
        <v>147</v>
      </c>
      <c r="H188" s="78">
        <v>0</v>
      </c>
      <c r="I188" s="76">
        <v>0</v>
      </c>
      <c r="J188" s="46">
        <f t="shared" si="22"/>
        <v>140</v>
      </c>
      <c r="K188" s="72">
        <v>7</v>
      </c>
      <c r="L188" s="20">
        <v>15</v>
      </c>
      <c r="M188" s="65">
        <f t="shared" si="23"/>
        <v>105</v>
      </c>
      <c r="N188" s="17" t="s">
        <v>16</v>
      </c>
      <c r="O188" s="18">
        <v>45</v>
      </c>
      <c r="P188" s="120">
        <f>SUM(M188-O188)</f>
        <v>60</v>
      </c>
      <c r="Q188" s="90">
        <v>3.5</v>
      </c>
      <c r="R188" s="43">
        <f>+K188*Q188</f>
        <v>24.5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7</v>
      </c>
      <c r="F194" s="71"/>
      <c r="G194" s="46">
        <f t="shared" si="24"/>
        <v>7</v>
      </c>
      <c r="H194" s="78">
        <v>0</v>
      </c>
      <c r="I194" s="76">
        <v>0</v>
      </c>
      <c r="J194" s="46">
        <f t="shared" si="22"/>
        <v>7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9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6</v>
      </c>
      <c r="F202" s="71"/>
      <c r="G202" s="46">
        <f t="shared" si="24"/>
        <v>6</v>
      </c>
      <c r="H202" s="78">
        <v>0</v>
      </c>
      <c r="I202" s="76">
        <v>0</v>
      </c>
      <c r="J202" s="46">
        <f t="shared" si="30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3</v>
      </c>
      <c r="F203" s="71"/>
      <c r="G203" s="46">
        <f t="shared" si="24"/>
        <v>3</v>
      </c>
      <c r="H203" s="78">
        <v>0</v>
      </c>
      <c r="I203" s="76">
        <v>0</v>
      </c>
      <c r="J203" s="46">
        <f t="shared" si="30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3</v>
      </c>
      <c r="F204" s="71"/>
      <c r="G204" s="46">
        <f t="shared" si="24"/>
        <v>3</v>
      </c>
      <c r="H204" s="78">
        <v>0</v>
      </c>
      <c r="I204" s="76">
        <v>0</v>
      </c>
      <c r="J204" s="46">
        <f t="shared" si="30"/>
        <v>3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10</v>
      </c>
      <c r="F205" s="71"/>
      <c r="G205" s="46">
        <f t="shared" si="24"/>
        <v>10</v>
      </c>
      <c r="H205" s="78">
        <v>0</v>
      </c>
      <c r="I205" s="76">
        <v>0</v>
      </c>
      <c r="J205" s="46">
        <f t="shared" si="30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316</v>
      </c>
      <c r="F216" s="71"/>
      <c r="G216" s="46">
        <f t="shared" si="24"/>
        <v>316</v>
      </c>
      <c r="H216" s="78">
        <v>0</v>
      </c>
      <c r="I216" s="76">
        <v>0</v>
      </c>
      <c r="J216" s="46">
        <f t="shared" si="30"/>
        <v>316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13</v>
      </c>
      <c r="F217" s="71"/>
      <c r="G217" s="46">
        <f t="shared" si="24"/>
        <v>13</v>
      </c>
      <c r="H217" s="78">
        <v>0</v>
      </c>
      <c r="I217" s="76">
        <v>0</v>
      </c>
      <c r="J217" s="46">
        <f t="shared" si="30"/>
        <v>13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2</v>
      </c>
      <c r="F221" s="71"/>
      <c r="G221" s="46">
        <f t="shared" si="24"/>
        <v>2</v>
      </c>
      <c r="H221" s="78">
        <v>0</v>
      </c>
      <c r="I221" s="76">
        <v>0</v>
      </c>
      <c r="J221" s="46">
        <f t="shared" si="30"/>
        <v>2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2</v>
      </c>
      <c r="F222" s="71"/>
      <c r="G222" s="46">
        <f t="shared" si="24"/>
        <v>2</v>
      </c>
      <c r="H222" s="78">
        <v>0</v>
      </c>
      <c r="I222" s="76">
        <v>0</v>
      </c>
      <c r="J222" s="46">
        <f t="shared" si="30"/>
        <v>2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11</v>
      </c>
      <c r="F223" s="71"/>
      <c r="G223" s="46">
        <f t="shared" si="24"/>
        <v>11</v>
      </c>
      <c r="H223" s="78">
        <v>0</v>
      </c>
      <c r="I223" s="76">
        <v>0</v>
      </c>
      <c r="J223" s="46">
        <f t="shared" si="30"/>
        <v>11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579</v>
      </c>
      <c r="F224" s="71"/>
      <c r="G224" s="46">
        <f t="shared" si="24"/>
        <v>579</v>
      </c>
      <c r="H224" s="78">
        <v>0</v>
      </c>
      <c r="I224" s="76">
        <v>0</v>
      </c>
      <c r="J224" s="46">
        <f t="shared" si="30"/>
        <v>579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+'18'!J251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+'18'!J252</f>
        <v>18</v>
      </c>
      <c r="F252" s="71"/>
      <c r="G252" s="46">
        <f t="shared" ref="G252" si="39">E252+F252</f>
        <v>18</v>
      </c>
      <c r="H252" s="78">
        <v>0</v>
      </c>
      <c r="I252" s="76">
        <v>0</v>
      </c>
      <c r="J252" s="46">
        <f t="shared" ref="J252" si="40">+G252-H252-K252-I252</f>
        <v>18</v>
      </c>
      <c r="K252" s="72"/>
      <c r="L252" s="20">
        <v>19</v>
      </c>
      <c r="M252" s="65">
        <f t="shared" si="31"/>
        <v>0</v>
      </c>
      <c r="N252" s="17" t="s">
        <v>1427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1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2">SUM(M253-O253)</f>
        <v>0</v>
      </c>
      <c r="Q253" s="90"/>
      <c r="R253" s="43">
        <f t="shared" ref="R253" si="4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4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5">SUM(M257-O257)</f>
        <v>0</v>
      </c>
      <c r="Q257" s="90"/>
      <c r="R257" s="43">
        <f t="shared" ref="R257" si="4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7">E259+F259</f>
        <v>0</v>
      </c>
      <c r="H259" s="78">
        <v>0</v>
      </c>
      <c r="I259" s="76">
        <v>0</v>
      </c>
      <c r="J259" s="46">
        <f t="shared" ref="J259" si="48">+G259-H259-K259-I259</f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1411.23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310</v>
      </c>
      <c r="O264" s="2">
        <v>100</v>
      </c>
      <c r="P264" s="2">
        <v>145</v>
      </c>
      <c r="Q264" s="88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63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64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56</v>
      </c>
      <c r="F6" s="71"/>
      <c r="G6" s="46">
        <f t="shared" si="0"/>
        <v>56</v>
      </c>
      <c r="H6" s="78">
        <v>0</v>
      </c>
      <c r="I6" s="76">
        <v>6</v>
      </c>
      <c r="J6" s="46">
        <f t="shared" si="1"/>
        <v>25</v>
      </c>
      <c r="K6" s="72">
        <v>25</v>
      </c>
      <c r="L6" s="15">
        <v>100</v>
      </c>
      <c r="M6" s="65">
        <f t="shared" ref="M6:M80" si="2">+L6*K6</f>
        <v>2500</v>
      </c>
      <c r="N6" s="17" t="s">
        <v>1437</v>
      </c>
      <c r="O6" s="18">
        <v>420</v>
      </c>
      <c r="P6" s="120">
        <f t="shared" ref="P6:P69" si="3">SUM(M6-O6)</f>
        <v>2080</v>
      </c>
      <c r="Q6" s="119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+'19'!J9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1436</v>
      </c>
      <c r="O11" s="18">
        <v>50</v>
      </c>
      <c r="P11" s="23">
        <f t="shared" si="3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17</v>
      </c>
      <c r="F22" s="71"/>
      <c r="G22" s="46">
        <f t="shared" si="0"/>
        <v>17</v>
      </c>
      <c r="H22" s="78">
        <v>0</v>
      </c>
      <c r="I22" s="76">
        <v>2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1437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>
        <v>5</v>
      </c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31</v>
      </c>
      <c r="F31" s="71"/>
      <c r="G31" s="46">
        <f t="shared" si="5"/>
        <v>31</v>
      </c>
      <c r="H31" s="78">
        <v>0</v>
      </c>
      <c r="I31" s="76">
        <v>5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1437</v>
      </c>
      <c r="O31" s="18">
        <v>90</v>
      </c>
      <c r="P31" s="120">
        <f t="shared" si="3"/>
        <v>210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+'19'!J36</f>
        <v>1</v>
      </c>
      <c r="F36" s="71"/>
      <c r="G36" s="46">
        <f t="shared" si="5"/>
        <v>1</v>
      </c>
      <c r="H36" s="78">
        <v>0</v>
      </c>
      <c r="I36" s="76">
        <v>0</v>
      </c>
      <c r="J36" s="46">
        <f t="shared" si="6"/>
        <v>0</v>
      </c>
      <c r="K36" s="72">
        <v>1</v>
      </c>
      <c r="L36" s="15">
        <v>25</v>
      </c>
      <c r="M36" s="65">
        <f t="shared" si="2"/>
        <v>25</v>
      </c>
      <c r="N36" s="17" t="s">
        <v>1427</v>
      </c>
      <c r="O36" s="18"/>
      <c r="P36" s="120">
        <f t="shared" si="3"/>
        <v>25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+'19'!J37</f>
        <v>1</v>
      </c>
      <c r="F37" s="71"/>
      <c r="G37" s="46">
        <f t="shared" si="5"/>
        <v>1</v>
      </c>
      <c r="H37" s="78">
        <v>0</v>
      </c>
      <c r="I37" s="76">
        <v>0</v>
      </c>
      <c r="J37" s="46">
        <f t="shared" si="6"/>
        <v>0</v>
      </c>
      <c r="K37" s="72">
        <v>1</v>
      </c>
      <c r="L37" s="15">
        <v>20</v>
      </c>
      <c r="M37" s="65">
        <f t="shared" si="2"/>
        <v>20</v>
      </c>
      <c r="N37" s="17" t="s">
        <v>1427</v>
      </c>
      <c r="O37" s="18"/>
      <c r="P37" s="120">
        <f t="shared" si="3"/>
        <v>20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0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2</v>
      </c>
      <c r="F133" s="71">
        <v>15</v>
      </c>
      <c r="G133" s="46">
        <f t="shared" si="20"/>
        <v>17</v>
      </c>
      <c r="H133" s="78">
        <v>0</v>
      </c>
      <c r="I133" s="76">
        <v>0</v>
      </c>
      <c r="J133" s="46">
        <f t="shared" si="21"/>
        <v>15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0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8</v>
      </c>
      <c r="F185" s="71"/>
      <c r="G185" s="46">
        <f t="shared" si="27"/>
        <v>8</v>
      </c>
      <c r="H185" s="78">
        <v>0</v>
      </c>
      <c r="I185" s="76">
        <v>0</v>
      </c>
      <c r="J185" s="46">
        <f t="shared" si="28"/>
        <v>8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12</v>
      </c>
      <c r="F187" s="71"/>
      <c r="G187" s="46">
        <f>E187+F187</f>
        <v>12</v>
      </c>
      <c r="H187" s="78">
        <v>0</v>
      </c>
      <c r="I187" s="76">
        <v>0</v>
      </c>
      <c r="J187" s="46">
        <f>+G187-H187-K187-I187</f>
        <v>8</v>
      </c>
      <c r="K187" s="72">
        <v>4</v>
      </c>
      <c r="L187" s="20">
        <v>15</v>
      </c>
      <c r="M187" s="65">
        <f>+L187*K187</f>
        <v>60</v>
      </c>
      <c r="N187" s="17" t="s">
        <v>1436</v>
      </c>
      <c r="O187" s="18">
        <v>60</v>
      </c>
      <c r="P187" s="23">
        <f t="shared" si="26"/>
        <v>0</v>
      </c>
      <c r="Q187" s="90">
        <v>3.5</v>
      </c>
      <c r="R187" s="43">
        <f>+K187*Q187</f>
        <v>14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140</v>
      </c>
      <c r="F188" s="71"/>
      <c r="G188" s="46">
        <f>E188+F188</f>
        <v>140</v>
      </c>
      <c r="H188" s="78">
        <v>0</v>
      </c>
      <c r="I188" s="76">
        <v>7</v>
      </c>
      <c r="J188" s="46">
        <f>+G188-H188-K188-I188</f>
        <v>124</v>
      </c>
      <c r="K188" s="72">
        <v>9</v>
      </c>
      <c r="L188" s="20">
        <v>15</v>
      </c>
      <c r="M188" s="65">
        <f>+L188*K188</f>
        <v>135</v>
      </c>
      <c r="N188" s="17" t="s">
        <v>16</v>
      </c>
      <c r="O188" s="18">
        <v>80</v>
      </c>
      <c r="P188" s="120">
        <f t="shared" si="26"/>
        <v>55</v>
      </c>
      <c r="Q188" s="90">
        <v>3.5</v>
      </c>
      <c r="R188" s="43">
        <f>+K188*Q188</f>
        <v>31.5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0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6</v>
      </c>
      <c r="F202" s="71"/>
      <c r="G202" s="46">
        <f t="shared" si="27"/>
        <v>6</v>
      </c>
      <c r="H202" s="78">
        <v>0</v>
      </c>
      <c r="I202" s="76">
        <v>0</v>
      </c>
      <c r="J202" s="46">
        <f t="shared" si="28"/>
        <v>6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>SUM(M202-O202)</f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3</v>
      </c>
      <c r="F203" s="71"/>
      <c r="G203" s="46">
        <f t="shared" si="27"/>
        <v>3</v>
      </c>
      <c r="H203" s="78">
        <v>0</v>
      </c>
      <c r="I203" s="76">
        <v>0</v>
      </c>
      <c r="J203" s="46">
        <f t="shared" si="28"/>
        <v>3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ref="P203:P252" si="36">SUM(M203-O203)</f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3</v>
      </c>
      <c r="F204" s="71"/>
      <c r="G204" s="46">
        <f t="shared" si="27"/>
        <v>3</v>
      </c>
      <c r="H204" s="78">
        <v>0</v>
      </c>
      <c r="I204" s="76">
        <v>0</v>
      </c>
      <c r="J204" s="46">
        <f t="shared" si="28"/>
        <v>2</v>
      </c>
      <c r="K204" s="72">
        <v>1</v>
      </c>
      <c r="L204" s="20">
        <v>90</v>
      </c>
      <c r="M204" s="65">
        <f t="shared" si="31"/>
        <v>90</v>
      </c>
      <c r="N204" s="17" t="s">
        <v>16</v>
      </c>
      <c r="O204" s="18">
        <v>45</v>
      </c>
      <c r="P204" s="120">
        <f t="shared" si="36"/>
        <v>45</v>
      </c>
      <c r="Q204" s="90">
        <v>60</v>
      </c>
      <c r="R204" s="43">
        <f t="shared" si="32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10</v>
      </c>
      <c r="F205" s="71"/>
      <c r="G205" s="46">
        <f t="shared" si="27"/>
        <v>10</v>
      </c>
      <c r="H205" s="78">
        <v>0</v>
      </c>
      <c r="I205" s="76">
        <v>0</v>
      </c>
      <c r="J205" s="46">
        <f t="shared" si="28"/>
        <v>10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316</v>
      </c>
      <c r="F216" s="71"/>
      <c r="G216" s="46">
        <f t="shared" si="27"/>
        <v>316</v>
      </c>
      <c r="H216" s="78">
        <v>0</v>
      </c>
      <c r="I216" s="76">
        <v>0</v>
      </c>
      <c r="J216" s="46">
        <f t="shared" si="28"/>
        <v>216</v>
      </c>
      <c r="K216" s="72">
        <v>100</v>
      </c>
      <c r="L216" s="20"/>
      <c r="M216" s="65">
        <f t="shared" si="31"/>
        <v>0</v>
      </c>
      <c r="N216" s="17" t="s">
        <v>1437</v>
      </c>
      <c r="O216" s="18"/>
      <c r="P216" s="23">
        <f t="shared" si="36"/>
        <v>0</v>
      </c>
      <c r="Q216" s="90">
        <v>9</v>
      </c>
      <c r="R216" s="43">
        <f t="shared" si="32"/>
        <v>900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13</v>
      </c>
      <c r="F217" s="71"/>
      <c r="G217" s="46">
        <f t="shared" si="27"/>
        <v>13</v>
      </c>
      <c r="H217" s="78">
        <v>0</v>
      </c>
      <c r="I217" s="76">
        <v>0</v>
      </c>
      <c r="J217" s="46">
        <f t="shared" si="28"/>
        <v>12</v>
      </c>
      <c r="K217" s="72">
        <v>1</v>
      </c>
      <c r="L217" s="20"/>
      <c r="M217" s="65">
        <f t="shared" si="31"/>
        <v>0</v>
      </c>
      <c r="N217" s="17" t="s">
        <v>1438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2</v>
      </c>
      <c r="F221" s="71"/>
      <c r="G221" s="46">
        <f t="shared" si="27"/>
        <v>2</v>
      </c>
      <c r="H221" s="78">
        <v>0</v>
      </c>
      <c r="I221" s="76">
        <v>0</v>
      </c>
      <c r="J221" s="46">
        <f t="shared" si="28"/>
        <v>2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2</v>
      </c>
      <c r="F222" s="71"/>
      <c r="G222" s="46">
        <f t="shared" si="27"/>
        <v>2</v>
      </c>
      <c r="H222" s="78">
        <v>0</v>
      </c>
      <c r="I222" s="76">
        <v>0</v>
      </c>
      <c r="J222" s="46">
        <f t="shared" si="28"/>
        <v>2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11</v>
      </c>
      <c r="F223" s="71"/>
      <c r="G223" s="46">
        <f t="shared" si="27"/>
        <v>11</v>
      </c>
      <c r="H223" s="78">
        <v>0</v>
      </c>
      <c r="I223" s="76">
        <v>0</v>
      </c>
      <c r="J223" s="46">
        <f t="shared" si="28"/>
        <v>11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579</v>
      </c>
      <c r="F224" s="71"/>
      <c r="G224" s="46">
        <f t="shared" si="27"/>
        <v>579</v>
      </c>
      <c r="H224" s="78">
        <v>0</v>
      </c>
      <c r="I224" s="76">
        <v>0</v>
      </c>
      <c r="J224" s="46">
        <f t="shared" si="28"/>
        <v>479</v>
      </c>
      <c r="K224" s="72">
        <v>100</v>
      </c>
      <c r="L224" s="20">
        <v>0</v>
      </c>
      <c r="M224" s="65">
        <f t="shared" si="31"/>
        <v>0</v>
      </c>
      <c r="N224" s="17" t="s">
        <v>1437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>
        <v>100</v>
      </c>
      <c r="G227" s="46">
        <f t="shared" si="27"/>
        <v>100</v>
      </c>
      <c r="H227" s="78">
        <v>0</v>
      </c>
      <c r="I227" s="76">
        <v>0</v>
      </c>
      <c r="J227" s="46">
        <f t="shared" si="28"/>
        <v>0</v>
      </c>
      <c r="K227" s="72">
        <v>100</v>
      </c>
      <c r="L227" s="20">
        <v>25</v>
      </c>
      <c r="M227" s="65">
        <f t="shared" si="31"/>
        <v>2500</v>
      </c>
      <c r="N227" s="17" t="s">
        <v>16</v>
      </c>
      <c r="O227" s="18"/>
      <c r="P227" s="120">
        <f t="shared" si="36"/>
        <v>2500</v>
      </c>
      <c r="Q227" s="90">
        <v>20.36</v>
      </c>
      <c r="R227" s="43">
        <f t="shared" si="32"/>
        <v>2036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+'19'!J251</f>
        <v>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+'19'!J252</f>
        <v>18</v>
      </c>
      <c r="F252" s="71"/>
      <c r="G252" s="46">
        <f t="shared" ref="G252" si="47">E252+F252</f>
        <v>18</v>
      </c>
      <c r="H252" s="78">
        <v>0</v>
      </c>
      <c r="I252" s="76">
        <v>0</v>
      </c>
      <c r="J252" s="46">
        <f t="shared" ref="J252" si="48">+G252-H252-K252-I252</f>
        <v>18</v>
      </c>
      <c r="K252" s="72"/>
      <c r="L252" s="20">
        <v>19</v>
      </c>
      <c r="M252" s="65">
        <f t="shared" si="31"/>
        <v>0</v>
      </c>
      <c r="N252" s="17" t="s">
        <v>1427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4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4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4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4627.17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7060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1570</v>
      </c>
      <c r="O264" s="2">
        <v>400</v>
      </c>
      <c r="P264" s="2">
        <v>300</v>
      </c>
      <c r="Q264" s="88">
        <v>120</v>
      </c>
      <c r="R264" s="2">
        <v>140</v>
      </c>
      <c r="S264" s="2">
        <v>610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6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25</v>
      </c>
      <c r="F6" s="71">
        <v>20</v>
      </c>
      <c r="G6" s="46">
        <f t="shared" si="0"/>
        <v>45</v>
      </c>
      <c r="H6" s="78">
        <v>0</v>
      </c>
      <c r="I6" s="76">
        <v>10</v>
      </c>
      <c r="J6" s="46">
        <f t="shared" si="1"/>
        <v>30</v>
      </c>
      <c r="K6" s="72">
        <v>5</v>
      </c>
      <c r="L6" s="15">
        <v>100</v>
      </c>
      <c r="M6" s="65">
        <f t="shared" ref="M6:M80" si="2">+L6*K6</f>
        <v>500</v>
      </c>
      <c r="N6" s="17" t="s">
        <v>271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+'20'!J9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12</v>
      </c>
      <c r="F22" s="71"/>
      <c r="G22" s="46">
        <f t="shared" si="0"/>
        <v>12</v>
      </c>
      <c r="H22" s="78">
        <v>0</v>
      </c>
      <c r="I22" s="76">
        <v>5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1447</v>
      </c>
      <c r="O22" s="18">
        <v>50</v>
      </c>
      <c r="P22" s="120">
        <f t="shared" si="3"/>
        <v>50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23</v>
      </c>
      <c r="F31" s="71"/>
      <c r="G31" s="46">
        <f t="shared" si="5"/>
        <v>23</v>
      </c>
      <c r="H31" s="78">
        <v>0</v>
      </c>
      <c r="I31" s="76">
        <v>5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1447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20</v>
      </c>
      <c r="P56" s="120">
        <f>SUM(M56-O56)</f>
        <v>100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20">
        <f t="shared" si="3"/>
        <v>100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0">
        <f t="shared" si="3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5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>
        <v>100</v>
      </c>
      <c r="P133" s="120">
        <f t="shared" si="8"/>
        <v>400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124</v>
      </c>
      <c r="F188" s="71"/>
      <c r="G188" s="46">
        <f>E188+F188</f>
        <v>124</v>
      </c>
      <c r="H188" s="78">
        <v>0</v>
      </c>
      <c r="I188" s="76">
        <v>0</v>
      </c>
      <c r="J188" s="46">
        <f>+G188-H188-K188-I188</f>
        <v>120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>
        <v>20</v>
      </c>
      <c r="P188" s="120">
        <f>SUM(M188-O188)</f>
        <v>40</v>
      </c>
      <c r="Q188" s="90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>
        <v>40</v>
      </c>
      <c r="P194" s="120">
        <f t="shared" si="35"/>
        <v>200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2</v>
      </c>
      <c r="F204" s="71"/>
      <c r="G204" s="46">
        <f t="shared" si="30"/>
        <v>2</v>
      </c>
      <c r="H204" s="78">
        <v>0</v>
      </c>
      <c r="I204" s="76">
        <v>0</v>
      </c>
      <c r="J204" s="46">
        <f t="shared" si="31"/>
        <v>2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216</v>
      </c>
      <c r="F216" s="71"/>
      <c r="G216" s="46">
        <f t="shared" si="30"/>
        <v>216</v>
      </c>
      <c r="H216" s="78">
        <v>0</v>
      </c>
      <c r="I216" s="76">
        <v>0</v>
      </c>
      <c r="J216" s="46">
        <f t="shared" si="31"/>
        <v>215</v>
      </c>
      <c r="K216" s="72">
        <v>1</v>
      </c>
      <c r="L216" s="20">
        <v>10</v>
      </c>
      <c r="M216" s="65">
        <f t="shared" si="34"/>
        <v>10</v>
      </c>
      <c r="N216" s="17" t="s">
        <v>16</v>
      </c>
      <c r="O216" s="18"/>
      <c r="P216" s="120">
        <f t="shared" si="35"/>
        <v>10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12</v>
      </c>
      <c r="F217" s="71"/>
      <c r="G217" s="46">
        <f t="shared" si="30"/>
        <v>12</v>
      </c>
      <c r="H217" s="78">
        <v>0</v>
      </c>
      <c r="I217" s="76">
        <v>0</v>
      </c>
      <c r="J217" s="46">
        <f t="shared" si="31"/>
        <v>12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2</v>
      </c>
      <c r="F221" s="71"/>
      <c r="G221" s="46">
        <f t="shared" si="30"/>
        <v>2</v>
      </c>
      <c r="H221" s="78">
        <v>0</v>
      </c>
      <c r="I221" s="76">
        <v>0</v>
      </c>
      <c r="J221" s="46">
        <f t="shared" si="31"/>
        <v>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11</v>
      </c>
      <c r="F223" s="71"/>
      <c r="G223" s="46">
        <f t="shared" si="30"/>
        <v>11</v>
      </c>
      <c r="H223" s="78">
        <v>0</v>
      </c>
      <c r="I223" s="76">
        <v>0</v>
      </c>
      <c r="J223" s="46">
        <f t="shared" si="31"/>
        <v>11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479</v>
      </c>
      <c r="F224" s="71"/>
      <c r="G224" s="46">
        <f t="shared" si="30"/>
        <v>479</v>
      </c>
      <c r="H224" s="78">
        <v>0</v>
      </c>
      <c r="I224" s="76">
        <v>0</v>
      </c>
      <c r="J224" s="46">
        <f t="shared" si="31"/>
        <v>479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>
        <v>10</v>
      </c>
      <c r="G241" s="46">
        <f t="shared" si="42"/>
        <v>10</v>
      </c>
      <c r="H241" s="78">
        <v>0</v>
      </c>
      <c r="I241" s="76">
        <v>0</v>
      </c>
      <c r="J241" s="46">
        <f t="shared" si="43"/>
        <v>0</v>
      </c>
      <c r="K241" s="72">
        <v>10</v>
      </c>
      <c r="L241" s="20">
        <v>100</v>
      </c>
      <c r="M241" s="65">
        <f t="shared" si="44"/>
        <v>1000</v>
      </c>
      <c r="N241" s="17" t="s">
        <v>16</v>
      </c>
      <c r="O241" s="18">
        <v>300</v>
      </c>
      <c r="P241" s="120">
        <f t="shared" si="45"/>
        <v>700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+'20'!J252</f>
        <v>18</v>
      </c>
      <c r="F252" s="71"/>
      <c r="G252" s="46">
        <f t="shared" si="42"/>
        <v>18</v>
      </c>
      <c r="H252" s="78">
        <v>0</v>
      </c>
      <c r="I252" s="76">
        <v>0</v>
      </c>
      <c r="J252" s="46">
        <f t="shared" si="43"/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983.93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3550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2280</v>
      </c>
      <c r="O264" s="2">
        <v>840</v>
      </c>
      <c r="P264" s="2">
        <v>300</v>
      </c>
      <c r="Q264" s="2">
        <v>200</v>
      </c>
      <c r="R264" s="2">
        <v>140</v>
      </c>
      <c r="S264" s="2">
        <v>600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0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20">
        <f>SUM(M5-O5)</f>
        <v>250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30</v>
      </c>
      <c r="F6" s="71">
        <v>30</v>
      </c>
      <c r="G6" s="46">
        <f t="shared" si="0"/>
        <v>60</v>
      </c>
      <c r="H6" s="78">
        <v>0</v>
      </c>
      <c r="I6" s="76">
        <v>0</v>
      </c>
      <c r="J6" s="46">
        <f t="shared" si="1"/>
        <v>55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+'21'!J9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0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20</v>
      </c>
      <c r="P22" s="120">
        <f t="shared" si="3"/>
        <v>180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0">
        <f t="shared" si="3"/>
        <v>400</v>
      </c>
      <c r="Q24" s="119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17</v>
      </c>
      <c r="F31" s="71">
        <v>10</v>
      </c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20">
        <f t="shared" si="3"/>
        <v>80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20</v>
      </c>
      <c r="P41" s="120">
        <f t="shared" si="3"/>
        <v>80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</v>
      </c>
      <c r="F46" s="71">
        <v>5</v>
      </c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</v>
      </c>
      <c r="F48" s="71">
        <v>5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4</v>
      </c>
      <c r="F64" s="71">
        <v>3</v>
      </c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15</v>
      </c>
      <c r="P115" s="120">
        <f>SUM(M115-O115)</f>
        <v>45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>
        <v>2</v>
      </c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8</v>
      </c>
      <c r="F187" s="71"/>
      <c r="G187" s="46">
        <f>E187+F187</f>
        <v>8</v>
      </c>
      <c r="H187" s="78">
        <v>0</v>
      </c>
      <c r="I187" s="76">
        <v>0</v>
      </c>
      <c r="J187" s="46">
        <f>+G187-H187-K187-I187</f>
        <v>0</v>
      </c>
      <c r="K187" s="72">
        <v>8</v>
      </c>
      <c r="L187" s="20">
        <v>15</v>
      </c>
      <c r="M187" s="65">
        <f>+L187*K187</f>
        <v>120</v>
      </c>
      <c r="N187" s="17" t="s">
        <v>16</v>
      </c>
      <c r="O187" s="18">
        <v>40</v>
      </c>
      <c r="P187" s="120">
        <f>SUM(M187-O187)</f>
        <v>80</v>
      </c>
      <c r="Q187" s="90">
        <v>3.5</v>
      </c>
      <c r="R187" s="43">
        <f>+K187*Q187</f>
        <v>28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120</v>
      </c>
      <c r="F188" s="71"/>
      <c r="G188" s="46">
        <f>E188+F188</f>
        <v>120</v>
      </c>
      <c r="H188" s="78">
        <v>0</v>
      </c>
      <c r="I188" s="76">
        <v>0</v>
      </c>
      <c r="J188" s="46">
        <f>+G188-H188-K188-I188</f>
        <v>85</v>
      </c>
      <c r="K188" s="72">
        <v>35</v>
      </c>
      <c r="L188" s="20">
        <v>15</v>
      </c>
      <c r="M188" s="65">
        <f>+L188*K188</f>
        <v>525</v>
      </c>
      <c r="N188" s="17" t="s">
        <v>16</v>
      </c>
      <c r="O188" s="18">
        <v>325</v>
      </c>
      <c r="P188" s="120">
        <f>SUM(M188-O188)</f>
        <v>200</v>
      </c>
      <c r="Q188" s="90">
        <v>3.5</v>
      </c>
      <c r="R188" s="43">
        <f>+K188*Q188</f>
        <v>122.5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6</v>
      </c>
      <c r="F202" s="71"/>
      <c r="G202" s="46">
        <f t="shared" si="30"/>
        <v>6</v>
      </c>
      <c r="H202" s="78">
        <v>0</v>
      </c>
      <c r="I202" s="76">
        <v>0</v>
      </c>
      <c r="J202" s="46">
        <f t="shared" si="31"/>
        <v>6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3</v>
      </c>
      <c r="F203" s="71"/>
      <c r="G203" s="46">
        <f t="shared" si="30"/>
        <v>3</v>
      </c>
      <c r="H203" s="78">
        <v>0</v>
      </c>
      <c r="I203" s="76">
        <v>0</v>
      </c>
      <c r="J203" s="46">
        <f t="shared" si="31"/>
        <v>3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2</v>
      </c>
      <c r="F204" s="71"/>
      <c r="G204" s="46">
        <f t="shared" si="30"/>
        <v>2</v>
      </c>
      <c r="H204" s="78">
        <v>0</v>
      </c>
      <c r="I204" s="76">
        <v>0</v>
      </c>
      <c r="J204" s="46">
        <f t="shared" si="31"/>
        <v>2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215</v>
      </c>
      <c r="F216" s="71"/>
      <c r="G216" s="46">
        <f t="shared" si="30"/>
        <v>215</v>
      </c>
      <c r="H216" s="78">
        <v>0</v>
      </c>
      <c r="I216" s="76">
        <v>0</v>
      </c>
      <c r="J216" s="46">
        <f t="shared" si="31"/>
        <v>210</v>
      </c>
      <c r="K216" s="72">
        <v>5</v>
      </c>
      <c r="L216" s="20">
        <v>10</v>
      </c>
      <c r="M216" s="65">
        <f t="shared" si="34"/>
        <v>50</v>
      </c>
      <c r="N216" s="17" t="s">
        <v>16</v>
      </c>
      <c r="O216" s="18"/>
      <c r="P216" s="120">
        <f t="shared" si="35"/>
        <v>50</v>
      </c>
      <c r="Q216" s="90">
        <v>9</v>
      </c>
      <c r="R216" s="43">
        <f t="shared" si="36"/>
        <v>45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12</v>
      </c>
      <c r="F217" s="71"/>
      <c r="G217" s="46">
        <f t="shared" si="30"/>
        <v>12</v>
      </c>
      <c r="H217" s="78">
        <v>0</v>
      </c>
      <c r="I217" s="76">
        <v>0</v>
      </c>
      <c r="J217" s="46">
        <f t="shared" si="31"/>
        <v>11</v>
      </c>
      <c r="K217" s="72">
        <v>1</v>
      </c>
      <c r="L217" s="20"/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2</v>
      </c>
      <c r="F221" s="71"/>
      <c r="G221" s="46">
        <f t="shared" si="30"/>
        <v>2</v>
      </c>
      <c r="H221" s="78">
        <v>0</v>
      </c>
      <c r="I221" s="76">
        <v>0</v>
      </c>
      <c r="J221" s="46">
        <f t="shared" si="31"/>
        <v>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11</v>
      </c>
      <c r="F223" s="71"/>
      <c r="G223" s="46">
        <f t="shared" si="30"/>
        <v>11</v>
      </c>
      <c r="H223" s="78">
        <v>0</v>
      </c>
      <c r="I223" s="76">
        <v>0</v>
      </c>
      <c r="J223" s="46">
        <f t="shared" si="31"/>
        <v>11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479</v>
      </c>
      <c r="F224" s="71"/>
      <c r="G224" s="46">
        <f t="shared" si="30"/>
        <v>479</v>
      </c>
      <c r="H224" s="78">
        <v>0</v>
      </c>
      <c r="I224" s="76">
        <v>0</v>
      </c>
      <c r="J224" s="46">
        <f t="shared" si="31"/>
        <v>479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+'21'!J251</f>
        <v>0</v>
      </c>
      <c r="F251" s="71"/>
      <c r="G251" s="46"/>
      <c r="H251" s="78"/>
      <c r="I251" s="76"/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+'21'!J252</f>
        <v>18</v>
      </c>
      <c r="F252" s="71"/>
      <c r="G252" s="46">
        <f t="shared" ref="G252" si="50">E252+F252</f>
        <v>18</v>
      </c>
      <c r="H252" s="78">
        <v>0</v>
      </c>
      <c r="I252" s="76">
        <v>0</v>
      </c>
      <c r="J252" s="46">
        <f t="shared" si="43"/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1053.1100000000001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1725</v>
      </c>
      <c r="O264" s="2">
        <v>750</v>
      </c>
      <c r="P264" s="2">
        <v>220</v>
      </c>
      <c r="Q264" s="2">
        <v>200</v>
      </c>
      <c r="R264" s="2">
        <v>100</v>
      </c>
      <c r="S264" s="2">
        <v>150</v>
      </c>
      <c r="T264" s="2">
        <v>45</v>
      </c>
      <c r="U264" s="2">
        <v>260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P194" sqref="P194:P20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54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47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+'22'!J9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>SUM(M32-O32)</f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4</v>
      </c>
      <c r="F112" s="71"/>
      <c r="G112" s="46">
        <f t="shared" si="24"/>
        <v>4</v>
      </c>
      <c r="H112" s="78">
        <v>0</v>
      </c>
      <c r="I112" s="76">
        <v>0</v>
      </c>
      <c r="J112" s="46">
        <f t="shared" si="25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16</v>
      </c>
      <c r="F113" s="71"/>
      <c r="G113" s="46">
        <f t="shared" si="24"/>
        <v>16</v>
      </c>
      <c r="H113" s="78">
        <v>0</v>
      </c>
      <c r="I113" s="76">
        <v>0</v>
      </c>
      <c r="J113" s="46">
        <f t="shared" si="25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14</v>
      </c>
      <c r="F115" s="71"/>
      <c r="G115" s="46">
        <f t="shared" si="24"/>
        <v>14</v>
      </c>
      <c r="H115" s="78">
        <v>0</v>
      </c>
      <c r="I115" s="76">
        <v>0</v>
      </c>
      <c r="J115" s="46">
        <f t="shared" si="25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3</v>
      </c>
      <c r="F116" s="71"/>
      <c r="G116" s="46">
        <f t="shared" si="24"/>
        <v>3</v>
      </c>
      <c r="H116" s="78">
        <v>0</v>
      </c>
      <c r="I116" s="76">
        <v>0</v>
      </c>
      <c r="J116" s="46">
        <f t="shared" si="25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1</v>
      </c>
      <c r="F125" s="71"/>
      <c r="G125" s="46">
        <f t="shared" si="24"/>
        <v>1</v>
      </c>
      <c r="H125" s="78">
        <v>0</v>
      </c>
      <c r="I125" s="76">
        <v>0</v>
      </c>
      <c r="J125" s="46">
        <f t="shared" si="25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4"/>
        <v>3</v>
      </c>
      <c r="H131" s="78">
        <v>0</v>
      </c>
      <c r="I131" s="76">
        <v>0</v>
      </c>
      <c r="J131" s="46">
        <f t="shared" si="25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/>
      <c r="G175" s="46">
        <f t="shared" si="31"/>
        <v>9</v>
      </c>
      <c r="H175" s="78">
        <v>0</v>
      </c>
      <c r="I175" s="76">
        <v>0</v>
      </c>
      <c r="J175" s="46">
        <f t="shared" si="32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7</v>
      </c>
      <c r="F178" s="71"/>
      <c r="G178" s="46">
        <f t="shared" si="31"/>
        <v>7</v>
      </c>
      <c r="H178" s="78">
        <v>0</v>
      </c>
      <c r="I178" s="76">
        <v>0</v>
      </c>
      <c r="J178" s="46">
        <f t="shared" si="32"/>
        <v>7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7</v>
      </c>
      <c r="F185" s="71"/>
      <c r="G185" s="46">
        <f t="shared" si="31"/>
        <v>7</v>
      </c>
      <c r="H185" s="78">
        <v>0</v>
      </c>
      <c r="I185" s="76">
        <v>0</v>
      </c>
      <c r="J185" s="46">
        <f t="shared" si="32"/>
        <v>7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85</v>
      </c>
      <c r="F188" s="71"/>
      <c r="G188" s="46">
        <f>E188+F188</f>
        <v>85</v>
      </c>
      <c r="H188" s="78">
        <v>0</v>
      </c>
      <c r="I188" s="76">
        <v>0</v>
      </c>
      <c r="J188" s="46">
        <f>+G188-H188-K188-I188</f>
        <v>85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9</v>
      </c>
      <c r="F194" s="71"/>
      <c r="G194" s="46">
        <f t="shared" si="31"/>
        <v>9</v>
      </c>
      <c r="H194" s="78">
        <v>0</v>
      </c>
      <c r="I194" s="76">
        <v>0</v>
      </c>
      <c r="J194" s="46">
        <f t="shared" si="32"/>
        <v>8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0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6</v>
      </c>
      <c r="F202" s="71"/>
      <c r="G202" s="46">
        <f t="shared" si="31"/>
        <v>6</v>
      </c>
      <c r="H202" s="78">
        <v>0</v>
      </c>
      <c r="I202" s="76">
        <v>0</v>
      </c>
      <c r="J202" s="46">
        <f t="shared" si="32"/>
        <v>5</v>
      </c>
      <c r="K202" s="72">
        <v>1</v>
      </c>
      <c r="L202" s="20">
        <v>90</v>
      </c>
      <c r="M202" s="65">
        <f t="shared" si="35"/>
        <v>90</v>
      </c>
      <c r="N202" s="17" t="s">
        <v>16</v>
      </c>
      <c r="O202" s="18">
        <v>40</v>
      </c>
      <c r="P202" s="120">
        <f t="shared" si="36"/>
        <v>50</v>
      </c>
      <c r="Q202" s="90">
        <v>60</v>
      </c>
      <c r="R202" s="43">
        <f t="shared" si="37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3</v>
      </c>
      <c r="F203" s="71"/>
      <c r="G203" s="46">
        <f t="shared" si="31"/>
        <v>3</v>
      </c>
      <c r="H203" s="78">
        <v>0</v>
      </c>
      <c r="I203" s="76">
        <v>0</v>
      </c>
      <c r="J203" s="46">
        <f t="shared" si="32"/>
        <v>2</v>
      </c>
      <c r="K203" s="72">
        <v>1</v>
      </c>
      <c r="L203" s="20">
        <v>90</v>
      </c>
      <c r="M203" s="65">
        <f t="shared" si="35"/>
        <v>90</v>
      </c>
      <c r="N203" s="17" t="s">
        <v>16</v>
      </c>
      <c r="O203" s="18">
        <v>40</v>
      </c>
      <c r="P203" s="120">
        <f t="shared" si="36"/>
        <v>50</v>
      </c>
      <c r="Q203" s="90">
        <v>60</v>
      </c>
      <c r="R203" s="43">
        <f t="shared" si="37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2</v>
      </c>
      <c r="F204" s="71"/>
      <c r="G204" s="46">
        <f t="shared" si="31"/>
        <v>2</v>
      </c>
      <c r="H204" s="78">
        <v>0</v>
      </c>
      <c r="I204" s="76">
        <v>0</v>
      </c>
      <c r="J204" s="46">
        <f t="shared" si="32"/>
        <v>1</v>
      </c>
      <c r="K204" s="72">
        <v>1</v>
      </c>
      <c r="L204" s="20">
        <v>90</v>
      </c>
      <c r="M204" s="65">
        <f t="shared" si="35"/>
        <v>90</v>
      </c>
      <c r="N204" s="17" t="s">
        <v>16</v>
      </c>
      <c r="O204" s="18">
        <v>40</v>
      </c>
      <c r="P204" s="120">
        <f t="shared" si="36"/>
        <v>50</v>
      </c>
      <c r="Q204" s="90">
        <v>60</v>
      </c>
      <c r="R204" s="43">
        <f t="shared" si="37"/>
        <v>60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10</v>
      </c>
      <c r="F205" s="71"/>
      <c r="G205" s="46">
        <f t="shared" si="31"/>
        <v>10</v>
      </c>
      <c r="H205" s="78">
        <v>0</v>
      </c>
      <c r="I205" s="76">
        <v>0</v>
      </c>
      <c r="J205" s="46">
        <f t="shared" si="32"/>
        <v>10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5</v>
      </c>
      <c r="F209" s="71"/>
      <c r="G209" s="46">
        <f t="shared" si="31"/>
        <v>5</v>
      </c>
      <c r="H209" s="78">
        <v>0</v>
      </c>
      <c r="I209" s="76">
        <v>0</v>
      </c>
      <c r="J209" s="46">
        <f t="shared" si="32"/>
        <v>5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210</v>
      </c>
      <c r="F216" s="71"/>
      <c r="G216" s="46">
        <f t="shared" si="31"/>
        <v>210</v>
      </c>
      <c r="H216" s="78">
        <v>0</v>
      </c>
      <c r="I216" s="76">
        <v>0</v>
      </c>
      <c r="J216" s="46">
        <f t="shared" si="32"/>
        <v>210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11</v>
      </c>
      <c r="F217" s="71"/>
      <c r="G217" s="46">
        <f t="shared" si="31"/>
        <v>11</v>
      </c>
      <c r="H217" s="78">
        <v>0</v>
      </c>
      <c r="I217" s="76">
        <v>0</v>
      </c>
      <c r="J217" s="46">
        <f t="shared" si="32"/>
        <v>11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2</v>
      </c>
      <c r="F221" s="71"/>
      <c r="G221" s="46">
        <f t="shared" si="31"/>
        <v>2</v>
      </c>
      <c r="H221" s="78">
        <v>0</v>
      </c>
      <c r="I221" s="76">
        <v>0</v>
      </c>
      <c r="J221" s="46">
        <f t="shared" si="32"/>
        <v>2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2</v>
      </c>
      <c r="F222" s="71"/>
      <c r="G222" s="46">
        <f t="shared" si="31"/>
        <v>2</v>
      </c>
      <c r="H222" s="78">
        <v>0</v>
      </c>
      <c r="I222" s="76">
        <v>0</v>
      </c>
      <c r="J222" s="46">
        <f t="shared" si="32"/>
        <v>2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11</v>
      </c>
      <c r="F223" s="71"/>
      <c r="G223" s="46">
        <f t="shared" si="31"/>
        <v>11</v>
      </c>
      <c r="H223" s="78">
        <v>0</v>
      </c>
      <c r="I223" s="76">
        <v>0</v>
      </c>
      <c r="J223" s="46">
        <f t="shared" si="32"/>
        <v>11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479</v>
      </c>
      <c r="F224" s="71"/>
      <c r="G224" s="46">
        <f t="shared" si="31"/>
        <v>479</v>
      </c>
      <c r="H224" s="78">
        <v>0</v>
      </c>
      <c r="I224" s="76">
        <v>0</v>
      </c>
      <c r="J224" s="46">
        <f t="shared" si="32"/>
        <v>479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5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3</v>
      </c>
      <c r="F249" s="71"/>
      <c r="G249" s="46">
        <f t="shared" si="43"/>
        <v>3</v>
      </c>
      <c r="H249" s="78">
        <v>0</v>
      </c>
      <c r="I249" s="76">
        <v>0</v>
      </c>
      <c r="J249" s="46">
        <f t="shared" si="44"/>
        <v>3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+'22'!J251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+'22'!J252</f>
        <v>18</v>
      </c>
      <c r="F252" s="71"/>
      <c r="G252" s="46">
        <f t="shared" si="43"/>
        <v>18</v>
      </c>
      <c r="H252" s="78">
        <v>0</v>
      </c>
      <c r="I252" s="76">
        <v>0</v>
      </c>
      <c r="J252" s="46">
        <f t="shared" si="44"/>
        <v>18</v>
      </c>
      <c r="K252" s="72"/>
      <c r="L252" s="20">
        <v>19</v>
      </c>
      <c r="M252" s="65">
        <f t="shared" si="35"/>
        <v>0</v>
      </c>
      <c r="N252" s="17" t="s">
        <v>1427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402.68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850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260</v>
      </c>
      <c r="P264" s="2">
        <v>320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 filterMode="1"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L80" sqref="L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54</v>
      </c>
      <c r="F6" s="71"/>
      <c r="G6" s="46">
        <f t="shared" si="0"/>
        <v>54</v>
      </c>
      <c r="H6" s="78">
        <v>0</v>
      </c>
      <c r="I6" s="76">
        <v>0</v>
      </c>
      <c r="J6" s="46">
        <f t="shared" si="1"/>
        <v>44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60</v>
      </c>
      <c r="P6" s="120">
        <f t="shared" ref="P6:P80" si="3">SUM(M6-O6)</f>
        <v>940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+'23'!J9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1436</v>
      </c>
      <c r="O11" s="18">
        <v>50</v>
      </c>
      <c r="P11" s="23">
        <f t="shared" si="3"/>
        <v>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0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20">
        <f t="shared" si="3"/>
        <v>240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20</v>
      </c>
      <c r="P46" s="120">
        <f t="shared" si="3"/>
        <v>80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6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20</v>
      </c>
      <c r="P47" s="120">
        <f t="shared" si="3"/>
        <v>80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30</v>
      </c>
      <c r="P48" s="120">
        <f>SUM(M48-O48)</f>
        <v>120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20</v>
      </c>
      <c r="P49" s="120">
        <f>SUM(M49-O49)</f>
        <v>80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20</v>
      </c>
      <c r="P53" s="120">
        <f>SUM(M53-O53)</f>
        <v>80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6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0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30</v>
      </c>
      <c r="P74" s="120">
        <f t="shared" si="3"/>
        <v>120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0">
        <f t="shared" si="3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40</v>
      </c>
      <c r="P133" s="120">
        <f t="shared" si="8"/>
        <v>210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0">
        <f>SUM(M175-O175)</f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0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85</v>
      </c>
      <c r="F188" s="71"/>
      <c r="G188" s="46">
        <f>E188+F188</f>
        <v>85</v>
      </c>
      <c r="H188" s="78">
        <v>0</v>
      </c>
      <c r="I188" s="76">
        <v>0</v>
      </c>
      <c r="J188" s="46">
        <f>+G188-H188-K188-I188</f>
        <v>84</v>
      </c>
      <c r="K188" s="72">
        <v>1</v>
      </c>
      <c r="L188" s="20">
        <v>10</v>
      </c>
      <c r="M188" s="65">
        <f>+L188*K188</f>
        <v>10</v>
      </c>
      <c r="N188" s="17" t="s">
        <v>16</v>
      </c>
      <c r="O188" s="18"/>
      <c r="P188" s="120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1</v>
      </c>
      <c r="K194" s="72">
        <v>7</v>
      </c>
      <c r="L194" s="20">
        <v>120</v>
      </c>
      <c r="M194" s="65">
        <f t="shared" si="34"/>
        <v>840</v>
      </c>
      <c r="N194" s="17" t="s">
        <v>16</v>
      </c>
      <c r="O194" s="18">
        <v>140</v>
      </c>
      <c r="P194" s="120">
        <f t="shared" si="35"/>
        <v>700</v>
      </c>
      <c r="Q194" s="9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5</v>
      </c>
      <c r="F202" s="71"/>
      <c r="G202" s="46">
        <f t="shared" si="30"/>
        <v>5</v>
      </c>
      <c r="H202" s="78">
        <v>0</v>
      </c>
      <c r="I202" s="76">
        <v>0</v>
      </c>
      <c r="J202" s="46">
        <f t="shared" si="31"/>
        <v>4</v>
      </c>
      <c r="K202" s="72">
        <v>1</v>
      </c>
      <c r="L202" s="20">
        <v>90</v>
      </c>
      <c r="M202" s="65">
        <f t="shared" si="34"/>
        <v>90</v>
      </c>
      <c r="N202" s="17" t="s">
        <v>16</v>
      </c>
      <c r="O202" s="18">
        <v>45</v>
      </c>
      <c r="P202" s="120">
        <f t="shared" si="35"/>
        <v>45</v>
      </c>
      <c r="Q202" s="90">
        <v>60</v>
      </c>
      <c r="R202" s="43">
        <f t="shared" si="36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2</v>
      </c>
      <c r="F203" s="71"/>
      <c r="G203" s="46">
        <f t="shared" si="30"/>
        <v>2</v>
      </c>
      <c r="H203" s="78">
        <v>0</v>
      </c>
      <c r="I203" s="76">
        <v>0</v>
      </c>
      <c r="J203" s="46">
        <f t="shared" si="31"/>
        <v>1</v>
      </c>
      <c r="K203" s="72">
        <v>1</v>
      </c>
      <c r="L203" s="20">
        <v>90</v>
      </c>
      <c r="M203" s="65">
        <f t="shared" si="34"/>
        <v>90</v>
      </c>
      <c r="N203" s="17" t="s">
        <v>16</v>
      </c>
      <c r="O203" s="18">
        <v>45</v>
      </c>
      <c r="P203" s="120">
        <f t="shared" si="35"/>
        <v>45</v>
      </c>
      <c r="Q203" s="90">
        <v>60</v>
      </c>
      <c r="R203" s="43">
        <f t="shared" si="36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1</v>
      </c>
      <c r="F204" s="71"/>
      <c r="G204" s="46">
        <f t="shared" si="30"/>
        <v>1</v>
      </c>
      <c r="H204" s="78">
        <v>0</v>
      </c>
      <c r="I204" s="76">
        <v>0</v>
      </c>
      <c r="J204" s="46">
        <f t="shared" si="31"/>
        <v>1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0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210</v>
      </c>
      <c r="F216" s="71"/>
      <c r="G216" s="46">
        <f t="shared" si="30"/>
        <v>210</v>
      </c>
      <c r="H216" s="78">
        <v>0</v>
      </c>
      <c r="I216" s="76">
        <v>0</v>
      </c>
      <c r="J216" s="46">
        <f t="shared" si="31"/>
        <v>210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11</v>
      </c>
      <c r="F217" s="71"/>
      <c r="G217" s="46">
        <f t="shared" si="30"/>
        <v>11</v>
      </c>
      <c r="H217" s="78">
        <v>0</v>
      </c>
      <c r="I217" s="76">
        <v>0</v>
      </c>
      <c r="J217" s="46">
        <f t="shared" si="31"/>
        <v>10</v>
      </c>
      <c r="K217" s="72">
        <v>1</v>
      </c>
      <c r="L217" s="20">
        <v>0</v>
      </c>
      <c r="M217" s="65">
        <f t="shared" si="34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2</v>
      </c>
      <c r="F221" s="71"/>
      <c r="G221" s="46">
        <f t="shared" si="30"/>
        <v>2</v>
      </c>
      <c r="H221" s="78">
        <v>0</v>
      </c>
      <c r="I221" s="76">
        <v>0</v>
      </c>
      <c r="J221" s="46">
        <f t="shared" si="31"/>
        <v>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2</v>
      </c>
      <c r="F222" s="71"/>
      <c r="G222" s="46">
        <f t="shared" si="30"/>
        <v>2</v>
      </c>
      <c r="H222" s="78">
        <v>0</v>
      </c>
      <c r="I222" s="76">
        <v>0</v>
      </c>
      <c r="J222" s="46">
        <f t="shared" si="31"/>
        <v>2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11</v>
      </c>
      <c r="F223" s="71"/>
      <c r="G223" s="46">
        <f t="shared" si="30"/>
        <v>11</v>
      </c>
      <c r="H223" s="78">
        <v>0</v>
      </c>
      <c r="I223" s="76">
        <v>0</v>
      </c>
      <c r="J223" s="46">
        <f t="shared" si="31"/>
        <v>11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479</v>
      </c>
      <c r="F224" s="71"/>
      <c r="G224" s="46">
        <f t="shared" si="30"/>
        <v>479</v>
      </c>
      <c r="H224" s="78">
        <v>0</v>
      </c>
      <c r="I224" s="76">
        <v>0</v>
      </c>
      <c r="J224" s="46">
        <f t="shared" si="31"/>
        <v>479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0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>
        <v>125</v>
      </c>
      <c r="P249" s="120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+'23'!J252</f>
        <v>18</v>
      </c>
      <c r="F252" s="71"/>
      <c r="G252" s="46">
        <f t="shared" si="42"/>
        <v>18</v>
      </c>
      <c r="H252" s="78">
        <v>0</v>
      </c>
      <c r="I252" s="76">
        <v>0</v>
      </c>
      <c r="J252" s="46">
        <f t="shared" si="43"/>
        <v>18</v>
      </c>
      <c r="K252" s="72"/>
      <c r="L252" s="20">
        <v>19</v>
      </c>
      <c r="M252" s="65">
        <f t="shared" si="34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2409.8600000000006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5330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3170</v>
      </c>
      <c r="O264" s="2">
        <v>270</v>
      </c>
      <c r="P264" s="2">
        <v>1740</v>
      </c>
      <c r="Q264" s="2">
        <v>50</v>
      </c>
      <c r="R264" s="2">
        <v>630</v>
      </c>
      <c r="S264" s="2">
        <v>80</v>
      </c>
      <c r="T264" s="2">
        <v>100</v>
      </c>
      <c r="U264" s="2">
        <v>300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20.00"/>
        <filter val="150.00"/>
        <filter val="1740"/>
        <filter val="200.00"/>
        <filter val="240.00"/>
        <filter val="25.00"/>
        <filter val="30.00"/>
        <filter val="45.00"/>
        <filter val="480.00"/>
        <filter val="50.00"/>
        <filter val="55.00"/>
        <filter val="700.00"/>
        <filter val="75.00"/>
        <filter val="80.00"/>
        <filter val="94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H14" sqref="H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44</v>
      </c>
      <c r="F6" s="71">
        <v>30</v>
      </c>
      <c r="G6" s="46">
        <f t="shared" si="0"/>
        <v>74</v>
      </c>
      <c r="H6" s="78">
        <v>0</v>
      </c>
      <c r="I6" s="76">
        <v>10</v>
      </c>
      <c r="J6" s="46">
        <f t="shared" si="1"/>
        <v>54</v>
      </c>
      <c r="K6" s="72">
        <v>10</v>
      </c>
      <c r="L6" s="15">
        <v>100</v>
      </c>
      <c r="M6" s="65">
        <f t="shared" ref="M6:M80" si="2">+L6*K6</f>
        <v>1000</v>
      </c>
      <c r="N6" s="17" t="s">
        <v>1448</v>
      </c>
      <c r="O6" s="18">
        <v>140</v>
      </c>
      <c r="P6" s="120">
        <f t="shared" ref="P6:P80" si="3">SUM(M6-O6)</f>
        <v>860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+'24'!J9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24</v>
      </c>
      <c r="F31" s="71">
        <v>10</v>
      </c>
      <c r="G31" s="46">
        <f t="shared" si="5"/>
        <v>34</v>
      </c>
      <c r="H31" s="78">
        <v>0</v>
      </c>
      <c r="I31" s="76">
        <v>10</v>
      </c>
      <c r="J31" s="46">
        <f t="shared" si="6"/>
        <v>20</v>
      </c>
      <c r="K31" s="72">
        <v>4</v>
      </c>
      <c r="L31" s="15">
        <v>100</v>
      </c>
      <c r="M31" s="65">
        <f t="shared" si="2"/>
        <v>400</v>
      </c>
      <c r="N31" s="17" t="s">
        <v>1448</v>
      </c>
      <c r="O31" s="18">
        <v>20</v>
      </c>
      <c r="P31" s="120">
        <f t="shared" si="3"/>
        <v>380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80</v>
      </c>
      <c r="P32" s="120">
        <f t="shared" si="3"/>
        <v>50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260</v>
      </c>
      <c r="P33" s="120">
        <f t="shared" si="3"/>
        <v>130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+'24'!J36</f>
        <v>0</v>
      </c>
      <c r="F36" s="71">
        <v>6</v>
      </c>
      <c r="G36" s="46">
        <f t="shared" si="5"/>
        <v>6</v>
      </c>
      <c r="H36" s="78">
        <v>0</v>
      </c>
      <c r="I36" s="76">
        <v>0</v>
      </c>
      <c r="J36" s="46">
        <f t="shared" si="6"/>
        <v>6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+'24'!J37</f>
        <v>0</v>
      </c>
      <c r="F37" s="71">
        <v>2</v>
      </c>
      <c r="G37" s="46">
        <f t="shared" si="5"/>
        <v>2</v>
      </c>
      <c r="H37" s="78">
        <v>0</v>
      </c>
      <c r="I37" s="76">
        <v>0</v>
      </c>
      <c r="J37" s="46">
        <f t="shared" si="6"/>
        <v>2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6</v>
      </c>
      <c r="F64" s="71">
        <v>2</v>
      </c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5</v>
      </c>
      <c r="F66" s="71">
        <v>2</v>
      </c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</v>
      </c>
      <c r="F77" s="71">
        <v>5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0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84</v>
      </c>
      <c r="F188" s="71"/>
      <c r="G188" s="46">
        <f>E188+F188</f>
        <v>84</v>
      </c>
      <c r="H188" s="78">
        <v>0</v>
      </c>
      <c r="I188" s="76">
        <v>0</v>
      </c>
      <c r="J188" s="46">
        <f>+G188-H188-K188-I188</f>
        <v>84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1</v>
      </c>
      <c r="F204" s="71"/>
      <c r="G204" s="46">
        <f t="shared" si="27"/>
        <v>1</v>
      </c>
      <c r="H204" s="78">
        <v>0</v>
      </c>
      <c r="I204" s="76">
        <v>0</v>
      </c>
      <c r="J204" s="46">
        <f t="shared" si="28"/>
        <v>1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210</v>
      </c>
      <c r="F216" s="71"/>
      <c r="G216" s="46">
        <f t="shared" si="27"/>
        <v>210</v>
      </c>
      <c r="H216" s="78">
        <v>0</v>
      </c>
      <c r="I216" s="76">
        <v>0</v>
      </c>
      <c r="J216" s="46">
        <f t="shared" si="28"/>
        <v>210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10</v>
      </c>
      <c r="F217" s="71"/>
      <c r="G217" s="46">
        <f t="shared" si="27"/>
        <v>10</v>
      </c>
      <c r="H217" s="78">
        <v>0</v>
      </c>
      <c r="I217" s="76">
        <v>0</v>
      </c>
      <c r="J217" s="46">
        <f t="shared" si="28"/>
        <v>10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2</v>
      </c>
      <c r="F221" s="71"/>
      <c r="G221" s="46">
        <f t="shared" si="27"/>
        <v>2</v>
      </c>
      <c r="H221" s="78">
        <v>0</v>
      </c>
      <c r="I221" s="76">
        <v>0</v>
      </c>
      <c r="J221" s="46">
        <f t="shared" si="28"/>
        <v>2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2</v>
      </c>
      <c r="F222" s="71"/>
      <c r="G222" s="46">
        <f t="shared" si="27"/>
        <v>2</v>
      </c>
      <c r="H222" s="78">
        <v>0</v>
      </c>
      <c r="I222" s="76">
        <v>0</v>
      </c>
      <c r="J222" s="46">
        <f t="shared" si="28"/>
        <v>2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11</v>
      </c>
      <c r="F223" s="71"/>
      <c r="G223" s="46">
        <f t="shared" si="27"/>
        <v>11</v>
      </c>
      <c r="H223" s="78">
        <v>0</v>
      </c>
      <c r="I223" s="76">
        <v>0</v>
      </c>
      <c r="J223" s="46">
        <f t="shared" si="28"/>
        <v>11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479</v>
      </c>
      <c r="F224" s="71"/>
      <c r="G224" s="46">
        <f t="shared" si="27"/>
        <v>479</v>
      </c>
      <c r="H224" s="78">
        <v>0</v>
      </c>
      <c r="I224" s="76">
        <v>0</v>
      </c>
      <c r="J224" s="46">
        <f t="shared" si="28"/>
        <v>479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+'24'!J251</f>
        <v>0</v>
      </c>
      <c r="F251" s="71">
        <v>10</v>
      </c>
      <c r="G251" s="46">
        <f t="shared" si="39"/>
        <v>10</v>
      </c>
      <c r="H251" s="78">
        <v>0</v>
      </c>
      <c r="I251" s="76">
        <v>0</v>
      </c>
      <c r="J251" s="46">
        <f t="shared" si="40"/>
        <v>10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+'24'!J252</f>
        <v>18</v>
      </c>
      <c r="F252" s="71"/>
      <c r="G252" s="46">
        <f t="shared" si="39"/>
        <v>18</v>
      </c>
      <c r="H252" s="78">
        <v>0</v>
      </c>
      <c r="I252" s="76">
        <v>0</v>
      </c>
      <c r="J252" s="46">
        <f t="shared" si="40"/>
        <v>18</v>
      </c>
      <c r="K252" s="72"/>
      <c r="L252" s="20">
        <v>19</v>
      </c>
      <c r="M252" s="65">
        <f t="shared" si="31"/>
        <v>0</v>
      </c>
      <c r="N252" s="17" t="s">
        <v>1427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849.09999999999991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H60" sqref="H60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54</v>
      </c>
      <c r="F6" s="71"/>
      <c r="G6" s="46">
        <f t="shared" si="0"/>
        <v>54</v>
      </c>
      <c r="H6" s="78">
        <v>0</v>
      </c>
      <c r="I6" s="76">
        <v>0</v>
      </c>
      <c r="J6" s="46">
        <f t="shared" si="1"/>
        <v>54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+'25'!J9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0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+'25'!J36</f>
        <v>6</v>
      </c>
      <c r="F36" s="71">
        <v>3</v>
      </c>
      <c r="G36" s="46">
        <f t="shared" si="5"/>
        <v>9</v>
      </c>
      <c r="H36" s="78">
        <v>0</v>
      </c>
      <c r="I36" s="76">
        <v>0</v>
      </c>
      <c r="J36" s="46">
        <f t="shared" si="6"/>
        <v>0</v>
      </c>
      <c r="K36" s="72">
        <v>9</v>
      </c>
      <c r="L36" s="15">
        <v>25</v>
      </c>
      <c r="M36" s="65">
        <f t="shared" si="2"/>
        <v>225</v>
      </c>
      <c r="N36" s="17" t="s">
        <v>1427</v>
      </c>
      <c r="O36" s="18">
        <v>85</v>
      </c>
      <c r="P36" s="120">
        <f t="shared" si="3"/>
        <v>140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+'25'!J37</f>
        <v>2</v>
      </c>
      <c r="F37" s="71"/>
      <c r="G37" s="46">
        <f t="shared" si="5"/>
        <v>2</v>
      </c>
      <c r="H37" s="78">
        <v>0</v>
      </c>
      <c r="I37" s="76">
        <v>0</v>
      </c>
      <c r="J37" s="46">
        <f t="shared" si="6"/>
        <v>0</v>
      </c>
      <c r="K37" s="72">
        <v>2</v>
      </c>
      <c r="L37" s="15">
        <v>20</v>
      </c>
      <c r="M37" s="65">
        <f t="shared" si="2"/>
        <v>40</v>
      </c>
      <c r="N37" s="17" t="s">
        <v>1427</v>
      </c>
      <c r="O37" s="18"/>
      <c r="P37" s="120">
        <f t="shared" si="3"/>
        <v>40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0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0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84</v>
      </c>
      <c r="F188" s="71"/>
      <c r="G188" s="46">
        <f>E188+F188</f>
        <v>84</v>
      </c>
      <c r="H188" s="78">
        <v>0</v>
      </c>
      <c r="I188" s="76">
        <v>0</v>
      </c>
      <c r="J188" s="46">
        <f>+G188-H188-K188-I188</f>
        <v>84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1</v>
      </c>
      <c r="F204" s="71"/>
      <c r="G204" s="46">
        <f t="shared" si="27"/>
        <v>1</v>
      </c>
      <c r="H204" s="78">
        <v>0</v>
      </c>
      <c r="I204" s="76">
        <v>0</v>
      </c>
      <c r="J204" s="46">
        <f t="shared" si="28"/>
        <v>1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8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210</v>
      </c>
      <c r="F216" s="71"/>
      <c r="G216" s="46">
        <f t="shared" si="27"/>
        <v>210</v>
      </c>
      <c r="H216" s="78">
        <v>0</v>
      </c>
      <c r="I216" s="76">
        <v>0</v>
      </c>
      <c r="J216" s="46">
        <f t="shared" si="28"/>
        <v>210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10</v>
      </c>
      <c r="F217" s="71"/>
      <c r="G217" s="46">
        <f t="shared" si="27"/>
        <v>10</v>
      </c>
      <c r="H217" s="78">
        <v>0</v>
      </c>
      <c r="I217" s="76">
        <v>0</v>
      </c>
      <c r="J217" s="46">
        <f t="shared" si="28"/>
        <v>9</v>
      </c>
      <c r="K217" s="72">
        <v>1</v>
      </c>
      <c r="L217" s="20">
        <v>0</v>
      </c>
      <c r="M217" s="65">
        <f t="shared" si="31"/>
        <v>0</v>
      </c>
      <c r="N217" s="17" t="s">
        <v>1438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2</v>
      </c>
      <c r="F221" s="71"/>
      <c r="G221" s="46">
        <f t="shared" si="27"/>
        <v>2</v>
      </c>
      <c r="H221" s="78">
        <v>0</v>
      </c>
      <c r="I221" s="76">
        <v>0</v>
      </c>
      <c r="J221" s="46">
        <f t="shared" si="28"/>
        <v>2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2</v>
      </c>
      <c r="F222" s="71"/>
      <c r="G222" s="46">
        <f t="shared" si="27"/>
        <v>2</v>
      </c>
      <c r="H222" s="78">
        <v>0</v>
      </c>
      <c r="I222" s="76">
        <v>0</v>
      </c>
      <c r="J222" s="46">
        <f t="shared" si="28"/>
        <v>2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11</v>
      </c>
      <c r="F223" s="71"/>
      <c r="G223" s="46">
        <f t="shared" si="27"/>
        <v>11</v>
      </c>
      <c r="H223" s="78">
        <v>0</v>
      </c>
      <c r="I223" s="76">
        <v>0</v>
      </c>
      <c r="J223" s="46">
        <f t="shared" si="28"/>
        <v>11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479</v>
      </c>
      <c r="F224" s="71"/>
      <c r="G224" s="46">
        <f t="shared" si="27"/>
        <v>479</v>
      </c>
      <c r="H224" s="78">
        <v>0</v>
      </c>
      <c r="I224" s="76">
        <v>0</v>
      </c>
      <c r="J224" s="46">
        <f t="shared" si="28"/>
        <v>479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5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+'25'!J251</f>
        <v>10</v>
      </c>
      <c r="F251" s="71"/>
      <c r="G251" s="46">
        <f t="shared" si="39"/>
        <v>10</v>
      </c>
      <c r="H251" s="78">
        <v>0</v>
      </c>
      <c r="I251" s="76"/>
      <c r="J251" s="46">
        <f t="shared" si="40"/>
        <v>10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+'25'!J252</f>
        <v>18</v>
      </c>
      <c r="F252" s="71"/>
      <c r="G252" s="46">
        <f t="shared" si="39"/>
        <v>18</v>
      </c>
      <c r="H252" s="78">
        <v>0</v>
      </c>
      <c r="I252" s="76">
        <v>0</v>
      </c>
      <c r="J252" s="46">
        <f t="shared" si="40"/>
        <v>18</v>
      </c>
      <c r="K252" s="72"/>
      <c r="L252" s="20">
        <v>19</v>
      </c>
      <c r="M252" s="65">
        <f t="shared" si="31"/>
        <v>0</v>
      </c>
      <c r="N252" s="17" t="s">
        <v>1427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450.28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190</v>
      </c>
      <c r="O264" s="2">
        <v>100</v>
      </c>
      <c r="P264" s="2">
        <v>50</v>
      </c>
      <c r="Q264" s="2">
        <v>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E15" sqref="E15:F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54</v>
      </c>
      <c r="F6" s="71"/>
      <c r="G6" s="46">
        <f t="shared" si="0"/>
        <v>54</v>
      </c>
      <c r="H6" s="78">
        <v>0</v>
      </c>
      <c r="I6" s="76">
        <v>10</v>
      </c>
      <c r="J6" s="46">
        <f t="shared" si="1"/>
        <v>41</v>
      </c>
      <c r="K6" s="72">
        <v>3</v>
      </c>
      <c r="L6" s="15">
        <v>100</v>
      </c>
      <c r="M6" s="65">
        <f t="shared" ref="M6:M80" si="2">+L6*K6</f>
        <v>300</v>
      </c>
      <c r="N6" s="17" t="s">
        <v>271</v>
      </c>
      <c r="O6" s="18">
        <v>40</v>
      </c>
      <c r="P6" s="120">
        <f t="shared" ref="P6:P69" si="3">SUM(M6-O6)</f>
        <v>260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+'26'!J9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20</v>
      </c>
      <c r="P22" s="120">
        <f t="shared" si="3"/>
        <v>280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0">
        <f t="shared" si="3"/>
        <v>25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0">
        <f t="shared" si="3"/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0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0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0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0">
        <f t="shared" si="7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ref="P122:P172" si="26"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0">
        <f t="shared" si="26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>
        <v>5</v>
      </c>
      <c r="G132" s="46">
        <f t="shared" si="20"/>
        <v>10</v>
      </c>
      <c r="H132" s="78">
        <v>0</v>
      </c>
      <c r="I132" s="76">
        <v>0</v>
      </c>
      <c r="J132" s="46">
        <f t="shared" si="21"/>
        <v>8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20">
        <f t="shared" si="26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7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0">
        <f t="shared" si="26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1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ref="P182:P258" si="34">SUM(M182-O182)</f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84</v>
      </c>
      <c r="F188" s="71"/>
      <c r="G188" s="46">
        <f>E188+F188</f>
        <v>84</v>
      </c>
      <c r="H188" s="78">
        <v>0</v>
      </c>
      <c r="I188" s="76">
        <v>0</v>
      </c>
      <c r="J188" s="46">
        <f>+G188-H188-K188-I188</f>
        <v>83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20">
        <f>SUM(M188-O188)</f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1</v>
      </c>
      <c r="F204" s="71"/>
      <c r="G204" s="46">
        <f t="shared" si="27"/>
        <v>1</v>
      </c>
      <c r="H204" s="78">
        <v>0</v>
      </c>
      <c r="I204" s="76">
        <v>0</v>
      </c>
      <c r="J204" s="46">
        <f t="shared" si="28"/>
        <v>1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0">
        <f t="shared" si="34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210</v>
      </c>
      <c r="F216" s="71"/>
      <c r="G216" s="46">
        <f t="shared" si="27"/>
        <v>210</v>
      </c>
      <c r="H216" s="78">
        <v>0</v>
      </c>
      <c r="I216" s="76">
        <v>0</v>
      </c>
      <c r="J216" s="46">
        <f t="shared" si="28"/>
        <v>209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0">
        <f t="shared" si="34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9</v>
      </c>
      <c r="F217" s="71"/>
      <c r="G217" s="46">
        <f t="shared" si="27"/>
        <v>9</v>
      </c>
      <c r="H217" s="78">
        <v>0</v>
      </c>
      <c r="I217" s="76">
        <v>0</v>
      </c>
      <c r="J217" s="46">
        <f t="shared" si="28"/>
        <v>8</v>
      </c>
      <c r="K217" s="72">
        <v>1</v>
      </c>
      <c r="L217" s="20">
        <v>0</v>
      </c>
      <c r="M217" s="65">
        <f t="shared" si="32"/>
        <v>0</v>
      </c>
      <c r="N217" s="17" t="s">
        <v>1438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2</v>
      </c>
      <c r="F221" s="71"/>
      <c r="G221" s="46">
        <f t="shared" si="27"/>
        <v>2</v>
      </c>
      <c r="H221" s="78">
        <v>0</v>
      </c>
      <c r="I221" s="76">
        <v>0</v>
      </c>
      <c r="J221" s="46">
        <f t="shared" si="28"/>
        <v>2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2</v>
      </c>
      <c r="F222" s="71"/>
      <c r="G222" s="46">
        <f t="shared" si="27"/>
        <v>2</v>
      </c>
      <c r="H222" s="78">
        <v>0</v>
      </c>
      <c r="I222" s="76">
        <v>0</v>
      </c>
      <c r="J222" s="46">
        <f t="shared" si="28"/>
        <v>2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11</v>
      </c>
      <c r="F223" s="71"/>
      <c r="G223" s="46">
        <f t="shared" si="27"/>
        <v>11</v>
      </c>
      <c r="H223" s="78">
        <v>0</v>
      </c>
      <c r="I223" s="76">
        <v>0</v>
      </c>
      <c r="J223" s="46">
        <f t="shared" si="28"/>
        <v>11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479</v>
      </c>
      <c r="F224" s="71"/>
      <c r="G224" s="46">
        <f t="shared" si="27"/>
        <v>479</v>
      </c>
      <c r="H224" s="78">
        <v>0</v>
      </c>
      <c r="I224" s="76">
        <v>0</v>
      </c>
      <c r="J224" s="46">
        <f t="shared" si="28"/>
        <v>479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>
        <v>10</v>
      </c>
      <c r="G241" s="46">
        <f t="shared" si="40"/>
        <v>10</v>
      </c>
      <c r="H241" s="78">
        <v>0</v>
      </c>
      <c r="I241" s="76">
        <v>0</v>
      </c>
      <c r="J241" s="46">
        <f t="shared" si="41"/>
        <v>0</v>
      </c>
      <c r="K241" s="72">
        <v>10</v>
      </c>
      <c r="L241" s="20">
        <v>100</v>
      </c>
      <c r="M241" s="65">
        <f t="shared" si="42"/>
        <v>1000</v>
      </c>
      <c r="N241" s="17" t="s">
        <v>16</v>
      </c>
      <c r="O241" s="18">
        <v>300</v>
      </c>
      <c r="P241" s="120">
        <f t="shared" si="43"/>
        <v>700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+'26'!J251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10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+'26'!J252</f>
        <v>18</v>
      </c>
      <c r="F252" s="71"/>
      <c r="G252" s="46">
        <f t="shared" si="40"/>
        <v>18</v>
      </c>
      <c r="H252" s="78">
        <v>0</v>
      </c>
      <c r="I252" s="76">
        <v>0</v>
      </c>
      <c r="J252" s="46">
        <f t="shared" si="41"/>
        <v>18</v>
      </c>
      <c r="K252" s="72"/>
      <c r="L252" s="20">
        <v>19</v>
      </c>
      <c r="M252" s="65">
        <f t="shared" si="32"/>
        <v>0</v>
      </c>
      <c r="N252" s="17" t="s">
        <v>1427</v>
      </c>
      <c r="O252" s="18"/>
      <c r="P252" s="23">
        <f t="shared" si="34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1112400</v>
      </c>
      <c r="C253" s="19" t="s">
        <v>1449</v>
      </c>
      <c r="D253" s="10" t="s">
        <v>434</v>
      </c>
      <c r="E253" s="64">
        <f>+'26'!J253</f>
        <v>0</v>
      </c>
      <c r="F253" s="71">
        <v>15</v>
      </c>
      <c r="G253" s="46">
        <f t="shared" si="40"/>
        <v>15</v>
      </c>
      <c r="H253" s="78">
        <v>0</v>
      </c>
      <c r="I253" s="76">
        <v>0</v>
      </c>
      <c r="J253" s="46">
        <f t="shared" si="41"/>
        <v>13</v>
      </c>
      <c r="K253" s="72">
        <v>2</v>
      </c>
      <c r="L253" s="20">
        <v>15</v>
      </c>
      <c r="M253" s="65">
        <f t="shared" ref="M253" si="48">+L253*K253</f>
        <v>30</v>
      </c>
      <c r="N253" s="17" t="s">
        <v>16</v>
      </c>
      <c r="O253" s="18">
        <v>15</v>
      </c>
      <c r="P253" s="120">
        <f t="shared" ref="P253" si="49">SUM(M253-O253)</f>
        <v>15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872.62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1210</v>
      </c>
      <c r="O264" s="2">
        <v>260</v>
      </c>
      <c r="P264" s="2">
        <v>50</v>
      </c>
      <c r="Q264" s="2">
        <v>200</v>
      </c>
      <c r="R264" s="2">
        <v>700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.00"/>
        <filter val="100.00"/>
        <filter val="120.00"/>
        <filter val="130.00"/>
        <filter val="15.00"/>
        <filter val="150.00"/>
        <filter val="200.00"/>
        <filter val="25.00"/>
        <filter val="280.00"/>
        <filter val="50"/>
        <filter val="50.00"/>
        <filter val="60.00"/>
        <filter val="70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P14" sqref="P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0">
        <f t="shared" ref="P6:P69" si="3">SUM(M6-O6)</f>
        <v>400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+'27'!J9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0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1436</v>
      </c>
      <c r="O48" s="18">
        <v>50</v>
      </c>
      <c r="P48" s="23">
        <f t="shared" si="3"/>
        <v>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0">
        <f t="shared" si="3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8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0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72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15</v>
      </c>
      <c r="F113" s="71"/>
      <c r="G113" s="46">
        <f t="shared" si="20"/>
        <v>15</v>
      </c>
      <c r="H113" s="78">
        <v>0</v>
      </c>
      <c r="I113" s="76">
        <v>0</v>
      </c>
      <c r="J113" s="46">
        <f t="shared" si="21"/>
        <v>15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8</v>
      </c>
      <c r="F132" s="71"/>
      <c r="G132" s="46">
        <f t="shared" si="20"/>
        <v>8</v>
      </c>
      <c r="H132" s="78">
        <v>0</v>
      </c>
      <c r="I132" s="76">
        <v>0</v>
      </c>
      <c r="J132" s="46">
        <f t="shared" si="21"/>
        <v>6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20">
        <f t="shared" si="22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2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04" si="29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7"/>
        <v>7</v>
      </c>
      <c r="H178" s="78">
        <v>0</v>
      </c>
      <c r="I178" s="76">
        <v>0</v>
      </c>
      <c r="J178" s="46">
        <f t="shared" si="28"/>
        <v>6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0">
        <f t="shared" si="29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83</v>
      </c>
      <c r="F188" s="71"/>
      <c r="G188" s="46">
        <f>E188+F188</f>
        <v>83</v>
      </c>
      <c r="H188" s="78">
        <v>0</v>
      </c>
      <c r="I188" s="76">
        <v>0</v>
      </c>
      <c r="J188" s="46">
        <f>+G188-H188-K188-I188</f>
        <v>83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9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4</v>
      </c>
      <c r="F202" s="71"/>
      <c r="G202" s="46">
        <f t="shared" si="27"/>
        <v>4</v>
      </c>
      <c r="H202" s="78">
        <v>0</v>
      </c>
      <c r="I202" s="76">
        <v>0</v>
      </c>
      <c r="J202" s="46">
        <f t="shared" si="28"/>
        <v>4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1</v>
      </c>
      <c r="F203" s="71"/>
      <c r="G203" s="46">
        <f t="shared" si="27"/>
        <v>1</v>
      </c>
      <c r="H203" s="78">
        <v>0</v>
      </c>
      <c r="I203" s="76">
        <v>0</v>
      </c>
      <c r="J203" s="46">
        <f t="shared" si="28"/>
        <v>1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1</v>
      </c>
      <c r="F204" s="71"/>
      <c r="G204" s="46">
        <f t="shared" si="27"/>
        <v>1</v>
      </c>
      <c r="H204" s="78">
        <v>0</v>
      </c>
      <c r="I204" s="76">
        <v>0</v>
      </c>
      <c r="J204" s="46">
        <f t="shared" si="28"/>
        <v>1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ref="P205:P258" si="36">SUM(M205-O205)</f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209</v>
      </c>
      <c r="F216" s="71"/>
      <c r="G216" s="46">
        <f t="shared" si="27"/>
        <v>209</v>
      </c>
      <c r="H216" s="78">
        <v>0</v>
      </c>
      <c r="I216" s="76">
        <v>0</v>
      </c>
      <c r="J216" s="46">
        <f t="shared" si="28"/>
        <v>209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8</v>
      </c>
      <c r="F217" s="71"/>
      <c r="G217" s="46">
        <f t="shared" si="27"/>
        <v>8</v>
      </c>
      <c r="H217" s="78">
        <v>0</v>
      </c>
      <c r="I217" s="76">
        <v>0</v>
      </c>
      <c r="J217" s="46">
        <f t="shared" si="28"/>
        <v>8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2</v>
      </c>
      <c r="F221" s="71"/>
      <c r="G221" s="46">
        <f t="shared" si="27"/>
        <v>2</v>
      </c>
      <c r="H221" s="78">
        <v>0</v>
      </c>
      <c r="I221" s="76">
        <v>0</v>
      </c>
      <c r="J221" s="46">
        <f t="shared" si="28"/>
        <v>2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2</v>
      </c>
      <c r="F222" s="71"/>
      <c r="G222" s="46">
        <f t="shared" si="27"/>
        <v>2</v>
      </c>
      <c r="H222" s="78">
        <v>0</v>
      </c>
      <c r="I222" s="76">
        <v>0</v>
      </c>
      <c r="J222" s="46">
        <f t="shared" si="28"/>
        <v>2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11</v>
      </c>
      <c r="F223" s="71"/>
      <c r="G223" s="46">
        <f t="shared" si="27"/>
        <v>11</v>
      </c>
      <c r="H223" s="78">
        <v>0</v>
      </c>
      <c r="I223" s="76">
        <v>0</v>
      </c>
      <c r="J223" s="46">
        <f t="shared" si="28"/>
        <v>11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479</v>
      </c>
      <c r="F224" s="71"/>
      <c r="G224" s="46">
        <f t="shared" si="27"/>
        <v>479</v>
      </c>
      <c r="H224" s="78">
        <v>0</v>
      </c>
      <c r="I224" s="76">
        <v>0</v>
      </c>
      <c r="J224" s="46">
        <f t="shared" si="28"/>
        <v>479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>
        <v>80</v>
      </c>
      <c r="G225" s="46">
        <f t="shared" si="27"/>
        <v>80</v>
      </c>
      <c r="H225" s="78">
        <v>0</v>
      </c>
      <c r="I225" s="76">
        <v>0</v>
      </c>
      <c r="J225" s="46">
        <f t="shared" si="28"/>
        <v>80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+'27'!J251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10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+'27'!J252</f>
        <v>18</v>
      </c>
      <c r="F252" s="71"/>
      <c r="G252" s="46">
        <f t="shared" si="40"/>
        <v>18</v>
      </c>
      <c r="H252" s="78">
        <v>0</v>
      </c>
      <c r="I252" s="76">
        <v>0</v>
      </c>
      <c r="J252" s="46">
        <f t="shared" si="41"/>
        <v>18</v>
      </c>
      <c r="K252" s="72"/>
      <c r="L252" s="20">
        <v>19</v>
      </c>
      <c r="M252" s="65">
        <f t="shared" si="32"/>
        <v>0</v>
      </c>
      <c r="N252" s="17" t="s">
        <v>1427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1112400</v>
      </c>
      <c r="C253" s="19" t="s">
        <v>1449</v>
      </c>
      <c r="D253" s="10" t="s">
        <v>434</v>
      </c>
      <c r="E253" s="64">
        <f>+'27'!J253</f>
        <v>13</v>
      </c>
      <c r="F253" s="71"/>
      <c r="G253" s="46">
        <f t="shared" si="40"/>
        <v>13</v>
      </c>
      <c r="H253" s="78">
        <v>0</v>
      </c>
      <c r="I253" s="76">
        <v>0</v>
      </c>
      <c r="J253" s="46">
        <f t="shared" si="41"/>
        <v>13</v>
      </c>
      <c r="K253" s="72"/>
      <c r="L253" s="20">
        <v>15</v>
      </c>
      <c r="M253" s="65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20049130</v>
      </c>
      <c r="C254" s="19" t="s">
        <v>1450</v>
      </c>
      <c r="D254" s="10" t="s">
        <v>434</v>
      </c>
      <c r="E254" s="64">
        <f>+'27'!J254</f>
        <v>0</v>
      </c>
      <c r="F254" s="71">
        <v>3</v>
      </c>
      <c r="G254" s="46">
        <f t="shared" si="40"/>
        <v>3</v>
      </c>
      <c r="H254" s="78">
        <v>0</v>
      </c>
      <c r="I254" s="76">
        <v>0</v>
      </c>
      <c r="J254" s="46">
        <f t="shared" si="41"/>
        <v>3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1451</v>
      </c>
      <c r="D255" s="10" t="s">
        <v>434</v>
      </c>
      <c r="E255" s="64">
        <f>+'27'!J255</f>
        <v>0</v>
      </c>
      <c r="F255" s="71">
        <v>3</v>
      </c>
      <c r="G255" s="46">
        <f t="shared" si="40"/>
        <v>3</v>
      </c>
      <c r="H255" s="78">
        <v>0</v>
      </c>
      <c r="I255" s="76">
        <v>0</v>
      </c>
      <c r="J255" s="46">
        <f t="shared" si="41"/>
        <v>3</v>
      </c>
      <c r="K255" s="72"/>
      <c r="L255" s="20">
        <v>35</v>
      </c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20059796</v>
      </c>
      <c r="C256" s="19" t="s">
        <v>1452</v>
      </c>
      <c r="D256" s="10" t="s">
        <v>434</v>
      </c>
      <c r="E256" s="64">
        <f>+'27'!J256</f>
        <v>0</v>
      </c>
      <c r="F256" s="71">
        <v>3</v>
      </c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22</v>
      </c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20060974</v>
      </c>
      <c r="C257" s="19" t="s">
        <v>1453</v>
      </c>
      <c r="D257" s="10" t="s">
        <v>434</v>
      </c>
      <c r="E257" s="64">
        <f>+'27'!J257</f>
        <v>0</v>
      </c>
      <c r="F257" s="71">
        <v>3</v>
      </c>
      <c r="G257" s="46">
        <f t="shared" ref="G257" si="51">E257+F257</f>
        <v>3</v>
      </c>
      <c r="H257" s="78">
        <v>0</v>
      </c>
      <c r="I257" s="76">
        <v>0</v>
      </c>
      <c r="J257" s="46">
        <f t="shared" ref="J257" si="52">+G257-H257-K257-I257</f>
        <v>3</v>
      </c>
      <c r="K257" s="72"/>
      <c r="L257" s="20">
        <v>35</v>
      </c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477.37999999999994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600</v>
      </c>
      <c r="P264" s="2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80" zoomScaleNormal="80" workbookViewId="0">
      <pane xSplit="10" ySplit="4" topLeftCell="K251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0">
        <f>SUM(M5-O5)</f>
        <v>150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36</v>
      </c>
      <c r="F6" s="71">
        <v>50</v>
      </c>
      <c r="G6" s="46">
        <f t="shared" si="0"/>
        <v>86</v>
      </c>
      <c r="H6" s="78">
        <v>0</v>
      </c>
      <c r="I6" s="76">
        <v>0</v>
      </c>
      <c r="J6" s="46">
        <f t="shared" si="1"/>
        <v>82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37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+'28'!J9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0">
        <f t="shared" si="3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18</v>
      </c>
      <c r="F31" s="71">
        <v>10</v>
      </c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1436</v>
      </c>
      <c r="O32" s="18">
        <v>130</v>
      </c>
      <c r="P32" s="23">
        <f t="shared" si="3"/>
        <v>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+'28'!J36</f>
        <v>0</v>
      </c>
      <c r="F36" s="71">
        <v>4</v>
      </c>
      <c r="G36" s="46">
        <f t="shared" si="5"/>
        <v>4</v>
      </c>
      <c r="H36" s="78">
        <v>0</v>
      </c>
      <c r="I36" s="76">
        <v>0</v>
      </c>
      <c r="J36" s="46">
        <f t="shared" si="6"/>
        <v>4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80" si="7"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>
        <v>3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1436</v>
      </c>
      <c r="O40" s="18">
        <v>50</v>
      </c>
      <c r="P40" s="23">
        <f t="shared" si="7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8</v>
      </c>
      <c r="F64" s="71">
        <v>3</v>
      </c>
      <c r="G64" s="46">
        <f t="shared" si="5"/>
        <v>11</v>
      </c>
      <c r="H64" s="78">
        <v>0</v>
      </c>
      <c r="I64" s="76">
        <v>0</v>
      </c>
      <c r="J64" s="46">
        <f t="shared" si="6"/>
        <v>9</v>
      </c>
      <c r="K64" s="72">
        <v>2</v>
      </c>
      <c r="L64" s="15">
        <v>50</v>
      </c>
      <c r="M64" s="65">
        <f t="shared" si="2"/>
        <v>100</v>
      </c>
      <c r="N64" s="17" t="s">
        <v>1436</v>
      </c>
      <c r="O64" s="18">
        <v>100</v>
      </c>
      <c r="P64" s="23">
        <f t="shared" si="7"/>
        <v>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1436</v>
      </c>
      <c r="O65" s="18">
        <v>50</v>
      </c>
      <c r="P65" s="23">
        <f t="shared" si="7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1436</v>
      </c>
      <c r="O77" s="18">
        <v>100</v>
      </c>
      <c r="P77" s="23">
        <f t="shared" si="7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15</v>
      </c>
      <c r="F113" s="71"/>
      <c r="G113" s="46">
        <f t="shared" si="21"/>
        <v>15</v>
      </c>
      <c r="H113" s="78">
        <v>0</v>
      </c>
      <c r="I113" s="76">
        <v>0</v>
      </c>
      <c r="J113" s="46">
        <f t="shared" si="22"/>
        <v>12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20">
        <f t="shared" si="9"/>
        <v>165</v>
      </c>
      <c r="Q113" s="119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13</v>
      </c>
      <c r="F115" s="71"/>
      <c r="G115" s="46">
        <f t="shared" si="21"/>
        <v>13</v>
      </c>
      <c r="H115" s="78">
        <v>0</v>
      </c>
      <c r="I115" s="76">
        <v>0</v>
      </c>
      <c r="J115" s="46">
        <f t="shared" si="22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</v>
      </c>
      <c r="F116" s="71"/>
      <c r="G116" s="46">
        <f t="shared" si="21"/>
        <v>2</v>
      </c>
      <c r="H116" s="78">
        <v>0</v>
      </c>
      <c r="I116" s="76">
        <v>0</v>
      </c>
      <c r="J116" s="46">
        <f t="shared" si="22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6</v>
      </c>
      <c r="F132" s="71"/>
      <c r="G132" s="46">
        <f t="shared" si="21"/>
        <v>6</v>
      </c>
      <c r="H132" s="78">
        <v>0</v>
      </c>
      <c r="I132" s="76">
        <v>0</v>
      </c>
      <c r="J132" s="46">
        <f t="shared" si="22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7</v>
      </c>
      <c r="F133" s="71"/>
      <c r="G133" s="46">
        <f t="shared" si="21"/>
        <v>7</v>
      </c>
      <c r="H133" s="78">
        <v>0</v>
      </c>
      <c r="I133" s="76">
        <v>0</v>
      </c>
      <c r="J133" s="46">
        <f t="shared" si="22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0">
        <f t="shared" si="27"/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6</v>
      </c>
      <c r="F178" s="71"/>
      <c r="G178" s="46">
        <f t="shared" si="28"/>
        <v>6</v>
      </c>
      <c r="H178" s="78">
        <v>0</v>
      </c>
      <c r="I178" s="76">
        <v>0</v>
      </c>
      <c r="J178" s="46">
        <f t="shared" si="29"/>
        <v>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>
        <v>10</v>
      </c>
      <c r="G180" s="46">
        <f t="shared" si="28"/>
        <v>10</v>
      </c>
      <c r="H180" s="78">
        <v>0</v>
      </c>
      <c r="I180" s="76">
        <v>0</v>
      </c>
      <c r="J180" s="46">
        <f t="shared" si="29"/>
        <v>10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83</v>
      </c>
      <c r="F188" s="71">
        <v>150</v>
      </c>
      <c r="G188" s="46">
        <f>E188+F188</f>
        <v>233</v>
      </c>
      <c r="H188" s="78">
        <v>0</v>
      </c>
      <c r="I188" s="76">
        <v>0</v>
      </c>
      <c r="J188" s="46">
        <f>+G188-H188-K188-I188</f>
        <v>231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10</v>
      </c>
      <c r="P188" s="120">
        <f t="shared" si="27"/>
        <v>20</v>
      </c>
      <c r="Q188" s="90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>
        <v>5</v>
      </c>
      <c r="G193" s="46">
        <f t="shared" si="28"/>
        <v>5</v>
      </c>
      <c r="H193" s="78">
        <v>0</v>
      </c>
      <c r="I193" s="76">
        <v>0</v>
      </c>
      <c r="J193" s="46">
        <f t="shared" si="29"/>
        <v>4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0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</v>
      </c>
      <c r="F194" s="71">
        <v>5</v>
      </c>
      <c r="G194" s="46">
        <f t="shared" si="28"/>
        <v>6</v>
      </c>
      <c r="H194" s="78">
        <v>0</v>
      </c>
      <c r="I194" s="76">
        <v>0</v>
      </c>
      <c r="J194" s="46">
        <f t="shared" si="29"/>
        <v>5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0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>
        <v>4</v>
      </c>
      <c r="G198" s="46">
        <f t="shared" si="28"/>
        <v>4</v>
      </c>
      <c r="H198" s="78">
        <v>0</v>
      </c>
      <c r="I198" s="76">
        <v>0</v>
      </c>
      <c r="J198" s="46">
        <f t="shared" si="29"/>
        <v>0</v>
      </c>
      <c r="K198" s="72">
        <v>4</v>
      </c>
      <c r="L198" s="20">
        <v>150</v>
      </c>
      <c r="M198" s="65">
        <f t="shared" si="32"/>
        <v>600</v>
      </c>
      <c r="N198" s="17" t="s">
        <v>16</v>
      </c>
      <c r="O198" s="18"/>
      <c r="P198" s="120">
        <f t="shared" si="27"/>
        <v>600</v>
      </c>
      <c r="Q198" s="90">
        <v>64.38</v>
      </c>
      <c r="R198" s="43">
        <f t="shared" si="33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4</v>
      </c>
      <c r="F202" s="71"/>
      <c r="G202" s="46">
        <f t="shared" si="28"/>
        <v>4</v>
      </c>
      <c r="H202" s="78">
        <v>0</v>
      </c>
      <c r="I202" s="76">
        <v>0</v>
      </c>
      <c r="J202" s="46">
        <f t="shared" si="29"/>
        <v>3</v>
      </c>
      <c r="K202" s="72">
        <v>1</v>
      </c>
      <c r="L202" s="20">
        <v>90</v>
      </c>
      <c r="M202" s="65">
        <f t="shared" si="32"/>
        <v>90</v>
      </c>
      <c r="N202" s="17" t="s">
        <v>16</v>
      </c>
      <c r="O202" s="18">
        <v>45</v>
      </c>
      <c r="P202" s="120">
        <f t="shared" si="27"/>
        <v>45</v>
      </c>
      <c r="Q202" s="90">
        <v>60</v>
      </c>
      <c r="R202" s="43">
        <f t="shared" si="33"/>
        <v>60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1</v>
      </c>
      <c r="F203" s="71"/>
      <c r="G203" s="46">
        <f t="shared" si="28"/>
        <v>1</v>
      </c>
      <c r="H203" s="78">
        <v>0</v>
      </c>
      <c r="I203" s="76">
        <v>0</v>
      </c>
      <c r="J203" s="46">
        <f t="shared" si="29"/>
        <v>0</v>
      </c>
      <c r="K203" s="72">
        <v>1</v>
      </c>
      <c r="L203" s="20">
        <v>90</v>
      </c>
      <c r="M203" s="65">
        <f t="shared" si="32"/>
        <v>90</v>
      </c>
      <c r="N203" s="17" t="s">
        <v>16</v>
      </c>
      <c r="O203" s="18">
        <v>45</v>
      </c>
      <c r="P203" s="120">
        <f t="shared" si="27"/>
        <v>45</v>
      </c>
      <c r="Q203" s="90">
        <v>60</v>
      </c>
      <c r="R203" s="43">
        <f t="shared" si="33"/>
        <v>60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1</v>
      </c>
      <c r="F204" s="71"/>
      <c r="G204" s="46">
        <f t="shared" si="28"/>
        <v>1</v>
      </c>
      <c r="H204" s="78">
        <v>0</v>
      </c>
      <c r="I204" s="76">
        <v>0</v>
      </c>
      <c r="J204" s="46">
        <f t="shared" si="29"/>
        <v>1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>
        <v>5</v>
      </c>
      <c r="G208" s="46">
        <f t="shared" si="28"/>
        <v>5</v>
      </c>
      <c r="H208" s="78">
        <v>0</v>
      </c>
      <c r="I208" s="76">
        <v>0</v>
      </c>
      <c r="J208" s="46">
        <f t="shared" si="29"/>
        <v>5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>
        <v>5</v>
      </c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209</v>
      </c>
      <c r="F216" s="71"/>
      <c r="G216" s="46">
        <f t="shared" si="28"/>
        <v>209</v>
      </c>
      <c r="H216" s="78">
        <v>0</v>
      </c>
      <c r="I216" s="76">
        <v>0</v>
      </c>
      <c r="J216" s="46">
        <f t="shared" si="29"/>
        <v>208</v>
      </c>
      <c r="K216" s="72">
        <v>1</v>
      </c>
      <c r="L216" s="20">
        <v>0</v>
      </c>
      <c r="M216" s="65">
        <f t="shared" si="32"/>
        <v>0</v>
      </c>
      <c r="N216" s="17" t="s">
        <v>1436</v>
      </c>
      <c r="O216" s="18"/>
      <c r="P216" s="23">
        <f t="shared" si="37"/>
        <v>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8</v>
      </c>
      <c r="F217" s="71"/>
      <c r="G217" s="46">
        <f t="shared" si="28"/>
        <v>8</v>
      </c>
      <c r="H217" s="78">
        <v>0</v>
      </c>
      <c r="I217" s="76">
        <v>0</v>
      </c>
      <c r="J217" s="46">
        <f t="shared" si="29"/>
        <v>7</v>
      </c>
      <c r="K217" s="72">
        <v>1</v>
      </c>
      <c r="L217" s="20"/>
      <c r="M217" s="65">
        <f t="shared" si="32"/>
        <v>0</v>
      </c>
      <c r="N217" s="17" t="s">
        <v>1438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2</v>
      </c>
      <c r="F221" s="71"/>
      <c r="G221" s="46">
        <f t="shared" si="28"/>
        <v>2</v>
      </c>
      <c r="H221" s="78">
        <v>0</v>
      </c>
      <c r="I221" s="76">
        <v>0</v>
      </c>
      <c r="J221" s="46">
        <f t="shared" si="29"/>
        <v>2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2</v>
      </c>
      <c r="F222" s="71"/>
      <c r="G222" s="46">
        <f t="shared" si="28"/>
        <v>2</v>
      </c>
      <c r="H222" s="78">
        <v>0</v>
      </c>
      <c r="I222" s="76">
        <v>0</v>
      </c>
      <c r="J222" s="46">
        <f t="shared" si="29"/>
        <v>2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11</v>
      </c>
      <c r="F223" s="71"/>
      <c r="G223" s="46">
        <f t="shared" si="28"/>
        <v>11</v>
      </c>
      <c r="H223" s="78">
        <v>0</v>
      </c>
      <c r="I223" s="76">
        <v>0</v>
      </c>
      <c r="J223" s="46">
        <f t="shared" si="29"/>
        <v>11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479</v>
      </c>
      <c r="F224" s="71"/>
      <c r="G224" s="46">
        <f t="shared" si="28"/>
        <v>479</v>
      </c>
      <c r="H224" s="78">
        <v>0</v>
      </c>
      <c r="I224" s="76">
        <v>0</v>
      </c>
      <c r="J224" s="46">
        <f t="shared" si="29"/>
        <v>479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80</v>
      </c>
      <c r="F225" s="71"/>
      <c r="G225" s="46">
        <f t="shared" si="28"/>
        <v>80</v>
      </c>
      <c r="H225" s="78">
        <v>0</v>
      </c>
      <c r="I225" s="76">
        <v>0</v>
      </c>
      <c r="J225" s="46">
        <f t="shared" si="29"/>
        <v>0</v>
      </c>
      <c r="K225" s="72">
        <v>80</v>
      </c>
      <c r="L225" s="20">
        <v>45</v>
      </c>
      <c r="M225" s="65">
        <f t="shared" si="32"/>
        <v>3600</v>
      </c>
      <c r="N225" s="17" t="s">
        <v>16</v>
      </c>
      <c r="O225" s="18"/>
      <c r="P225" s="120">
        <f t="shared" si="37"/>
        <v>3600</v>
      </c>
      <c r="Q225" s="90">
        <v>28.59</v>
      </c>
      <c r="R225" s="43">
        <f t="shared" si="33"/>
        <v>2287.1999999999998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+'28'!J251</f>
        <v>10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+'28'!J252</f>
        <v>18</v>
      </c>
      <c r="F252" s="71"/>
      <c r="G252" s="46">
        <f t="shared" ref="G252:G257" si="47">E252+F252</f>
        <v>18</v>
      </c>
      <c r="H252" s="78">
        <v>0</v>
      </c>
      <c r="I252" s="76">
        <v>0</v>
      </c>
      <c r="J252" s="46">
        <f t="shared" ref="J252:J257" si="48">+G252-H252-K252-I252</f>
        <v>18</v>
      </c>
      <c r="K252" s="72"/>
      <c r="L252" s="20">
        <v>19</v>
      </c>
      <c r="M252" s="65">
        <f t="shared" si="32"/>
        <v>0</v>
      </c>
      <c r="N252" s="17" t="s">
        <v>1427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1112400</v>
      </c>
      <c r="C253" s="19" t="s">
        <v>1449</v>
      </c>
      <c r="D253" s="10" t="s">
        <v>434</v>
      </c>
      <c r="E253" s="64">
        <f>+'28'!J253</f>
        <v>13</v>
      </c>
      <c r="F253" s="71"/>
      <c r="G253" s="46">
        <f t="shared" si="47"/>
        <v>13</v>
      </c>
      <c r="H253" s="78">
        <v>0</v>
      </c>
      <c r="I253" s="76">
        <v>0</v>
      </c>
      <c r="J253" s="46">
        <f t="shared" si="48"/>
        <v>4</v>
      </c>
      <c r="K253" s="72">
        <v>9</v>
      </c>
      <c r="L253" s="20">
        <v>15</v>
      </c>
      <c r="M253" s="65">
        <f t="shared" ref="M253" si="49">+L253*K253</f>
        <v>135</v>
      </c>
      <c r="N253" s="17" t="s">
        <v>16</v>
      </c>
      <c r="O253" s="18">
        <v>120</v>
      </c>
      <c r="P253" s="120">
        <f t="shared" si="37"/>
        <v>15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>
        <v>20049130</v>
      </c>
      <c r="C254" s="19" t="s">
        <v>1450</v>
      </c>
      <c r="D254" s="10" t="s">
        <v>434</v>
      </c>
      <c r="E254" s="64">
        <f>+'28'!J254</f>
        <v>3</v>
      </c>
      <c r="F254" s="71"/>
      <c r="G254" s="46">
        <f t="shared" si="47"/>
        <v>3</v>
      </c>
      <c r="H254" s="78">
        <v>0</v>
      </c>
      <c r="I254" s="76">
        <v>0</v>
      </c>
      <c r="J254" s="46">
        <f t="shared" si="48"/>
        <v>1</v>
      </c>
      <c r="K254" s="72">
        <v>2</v>
      </c>
      <c r="L254" s="20">
        <v>35</v>
      </c>
      <c r="M254" s="65">
        <f t="shared" si="32"/>
        <v>70</v>
      </c>
      <c r="N254" s="17" t="s">
        <v>16</v>
      </c>
      <c r="O254" s="18">
        <v>35</v>
      </c>
      <c r="P254" s="120">
        <f t="shared" si="37"/>
        <v>35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1451</v>
      </c>
      <c r="D255" s="10" t="s">
        <v>434</v>
      </c>
      <c r="E255" s="64">
        <f>+'28'!J255</f>
        <v>3</v>
      </c>
      <c r="F255" s="71"/>
      <c r="G255" s="46">
        <f t="shared" si="47"/>
        <v>3</v>
      </c>
      <c r="H255" s="78">
        <v>0</v>
      </c>
      <c r="I255" s="76">
        <v>0</v>
      </c>
      <c r="J255" s="46">
        <f t="shared" si="48"/>
        <v>2</v>
      </c>
      <c r="K255" s="72">
        <v>1</v>
      </c>
      <c r="L255" s="20">
        <v>35</v>
      </c>
      <c r="M255" s="65">
        <f t="shared" si="32"/>
        <v>35</v>
      </c>
      <c r="N255" s="17" t="s">
        <v>1436</v>
      </c>
      <c r="O255" s="18">
        <v>35</v>
      </c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20059796</v>
      </c>
      <c r="C256" s="19" t="s">
        <v>1452</v>
      </c>
      <c r="D256" s="10" t="s">
        <v>434</v>
      </c>
      <c r="E256" s="64">
        <f>+'28'!J256</f>
        <v>3</v>
      </c>
      <c r="F256" s="71"/>
      <c r="G256" s="46">
        <f t="shared" si="47"/>
        <v>3</v>
      </c>
      <c r="H256" s="78">
        <v>0</v>
      </c>
      <c r="I256" s="76">
        <v>0</v>
      </c>
      <c r="J256" s="46">
        <f t="shared" si="48"/>
        <v>2</v>
      </c>
      <c r="K256" s="72">
        <v>1</v>
      </c>
      <c r="L256" s="20">
        <v>22</v>
      </c>
      <c r="M256" s="65">
        <f t="shared" si="32"/>
        <v>22</v>
      </c>
      <c r="N256" s="17" t="s">
        <v>1436</v>
      </c>
      <c r="O256" s="18">
        <v>22</v>
      </c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20060974</v>
      </c>
      <c r="C257" s="19" t="s">
        <v>1453</v>
      </c>
      <c r="D257" s="10" t="s">
        <v>434</v>
      </c>
      <c r="E257" s="64">
        <f>+'28'!J257</f>
        <v>3</v>
      </c>
      <c r="F257" s="71"/>
      <c r="G257" s="46">
        <f t="shared" si="47"/>
        <v>3</v>
      </c>
      <c r="H257" s="78">
        <v>0</v>
      </c>
      <c r="I257" s="76">
        <v>0</v>
      </c>
      <c r="J257" s="46">
        <f t="shared" si="48"/>
        <v>3</v>
      </c>
      <c r="K257" s="72"/>
      <c r="L257" s="20">
        <v>35</v>
      </c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3494.5199999999995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6657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4875</v>
      </c>
      <c r="O264" s="2">
        <v>3600</v>
      </c>
      <c r="P264" s="2">
        <v>1065</v>
      </c>
      <c r="Q264" s="2">
        <v>210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144</v>
      </c>
      <c r="O266" s="2" t="s">
        <v>1454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846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G11" sqref="G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1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1455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82</v>
      </c>
      <c r="F6" s="71">
        <v>3</v>
      </c>
      <c r="G6" s="46">
        <f t="shared" si="0"/>
        <v>85</v>
      </c>
      <c r="H6" s="78">
        <v>0</v>
      </c>
      <c r="I6" s="76">
        <v>0</v>
      </c>
      <c r="J6" s="46">
        <f t="shared" si="1"/>
        <v>79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20">
        <f t="shared" ref="P6:P11" si="3">SUM(M6-O6)</f>
        <v>500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+'29'!J9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>
        <v>48</v>
      </c>
      <c r="G10" s="46">
        <f t="shared" si="0"/>
        <v>48</v>
      </c>
      <c r="H10" s="78">
        <v>0</v>
      </c>
      <c r="I10" s="76">
        <v>0</v>
      </c>
      <c r="J10" s="46">
        <f t="shared" si="1"/>
        <v>0</v>
      </c>
      <c r="K10" s="72">
        <v>48</v>
      </c>
      <c r="L10" s="15">
        <v>10</v>
      </c>
      <c r="M10" s="65">
        <f t="shared" si="2"/>
        <v>480</v>
      </c>
      <c r="N10" s="17" t="s">
        <v>16</v>
      </c>
      <c r="O10" s="18"/>
      <c r="P10" s="120">
        <f t="shared" si="3"/>
        <v>480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0">
        <f t="shared" si="3"/>
        <v>25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1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40</v>
      </c>
      <c r="P20" s="120">
        <f t="shared" si="5"/>
        <v>90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23</v>
      </c>
      <c r="F22" s="71"/>
      <c r="G22" s="46">
        <f t="shared" si="0"/>
        <v>23</v>
      </c>
      <c r="H22" s="78">
        <v>0</v>
      </c>
      <c r="I22" s="76">
        <v>9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5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27</v>
      </c>
      <c r="F31" s="71"/>
      <c r="G31" s="46">
        <f t="shared" si="6"/>
        <v>27</v>
      </c>
      <c r="H31" s="78">
        <v>0</v>
      </c>
      <c r="I31" s="76">
        <v>0</v>
      </c>
      <c r="J31" s="46">
        <f t="shared" si="7"/>
        <v>27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5</v>
      </c>
      <c r="F33" s="71"/>
      <c r="G33" s="46">
        <f t="shared" si="6"/>
        <v>5</v>
      </c>
      <c r="H33" s="78">
        <v>0</v>
      </c>
      <c r="I33" s="76">
        <v>0</v>
      </c>
      <c r="J33" s="46">
        <f t="shared" si="7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0">
        <f t="shared" si="5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+'29'!J36</f>
        <v>4</v>
      </c>
      <c r="F36" s="71"/>
      <c r="G36" s="46">
        <f t="shared" si="6"/>
        <v>4</v>
      </c>
      <c r="H36" s="78">
        <v>0</v>
      </c>
      <c r="I36" s="76">
        <v>0</v>
      </c>
      <c r="J36" s="46">
        <f t="shared" si="7"/>
        <v>0</v>
      </c>
      <c r="K36" s="72">
        <v>4</v>
      </c>
      <c r="L36" s="15">
        <v>25</v>
      </c>
      <c r="M36" s="65">
        <f t="shared" si="2"/>
        <v>100</v>
      </c>
      <c r="N36" s="17" t="s">
        <v>1427</v>
      </c>
      <c r="O36" s="18">
        <v>20</v>
      </c>
      <c r="P36" s="120">
        <f t="shared" si="5"/>
        <v>80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+'29'!J37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/>
      <c r="C38" s="19" t="s">
        <v>1456</v>
      </c>
      <c r="D38" s="10" t="s">
        <v>564</v>
      </c>
      <c r="E38" s="64">
        <f>+'29'!J38</f>
        <v>0</v>
      </c>
      <c r="F38" s="71">
        <v>12</v>
      </c>
      <c r="G38" s="46">
        <f t="shared" si="6"/>
        <v>12</v>
      </c>
      <c r="H38" s="78">
        <v>0</v>
      </c>
      <c r="I38" s="76">
        <v>0</v>
      </c>
      <c r="J38" s="46">
        <f t="shared" si="7"/>
        <v>0</v>
      </c>
      <c r="K38" s="72">
        <v>12</v>
      </c>
      <c r="L38" s="20">
        <v>10</v>
      </c>
      <c r="M38" s="65">
        <f>+L38*K38</f>
        <v>120</v>
      </c>
      <c r="N38" s="17" t="s">
        <v>16</v>
      </c>
      <c r="O38" s="18"/>
      <c r="P38" s="120">
        <f t="shared" si="5"/>
        <v>120</v>
      </c>
      <c r="Q38" s="118">
        <v>30.43</v>
      </c>
      <c r="R38" s="43">
        <f>+K38*Q38</f>
        <v>365.15999999999997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4</v>
      </c>
      <c r="F41" s="71"/>
      <c r="G41" s="46">
        <f t="shared" si="6"/>
        <v>4</v>
      </c>
      <c r="H41" s="78">
        <v>0</v>
      </c>
      <c r="I41" s="76">
        <v>0</v>
      </c>
      <c r="J41" s="46">
        <f t="shared" si="7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+'29'!J42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+'29'!J43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+'29'!J44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/>
      <c r="G46" s="46">
        <f t="shared" si="6"/>
        <v>3</v>
      </c>
      <c r="H46" s="78">
        <v>0</v>
      </c>
      <c r="I46" s="76">
        <v>0</v>
      </c>
      <c r="J46" s="46">
        <f t="shared" si="7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2</v>
      </c>
      <c r="F48" s="71"/>
      <c r="G48" s="46">
        <f t="shared" si="6"/>
        <v>2</v>
      </c>
      <c r="H48" s="78">
        <v>0</v>
      </c>
      <c r="I48" s="76">
        <v>0</v>
      </c>
      <c r="J48" s="46">
        <f t="shared" si="7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6"/>
        <v>5</v>
      </c>
      <c r="H49" s="78">
        <v>0</v>
      </c>
      <c r="I49" s="76">
        <v>0</v>
      </c>
      <c r="J49" s="46">
        <f t="shared" si="7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4</v>
      </c>
      <c r="F50" s="71"/>
      <c r="G50" s="46">
        <f t="shared" si="6"/>
        <v>4</v>
      </c>
      <c r="H50" s="78">
        <v>0</v>
      </c>
      <c r="I50" s="76">
        <v>0</v>
      </c>
      <c r="J50" s="46">
        <f t="shared" si="7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6"/>
        <v>1</v>
      </c>
      <c r="H53" s="78">
        <v>0</v>
      </c>
      <c r="I53" s="76">
        <v>0</v>
      </c>
      <c r="J53" s="46">
        <f t="shared" si="7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6"/>
        <v>2</v>
      </c>
      <c r="H55" s="78">
        <v>0</v>
      </c>
      <c r="I55" s="76">
        <v>0</v>
      </c>
      <c r="J55" s="46">
        <f t="shared" si="7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6"/>
        <v>1</v>
      </c>
      <c r="H56" s="78">
        <v>0</v>
      </c>
      <c r="I56" s="76">
        <v>0</v>
      </c>
      <c r="J56" s="46">
        <f t="shared" si="7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</v>
      </c>
      <c r="F59" s="71"/>
      <c r="G59" s="46">
        <f t="shared" si="6"/>
        <v>1</v>
      </c>
      <c r="H59" s="78">
        <v>0</v>
      </c>
      <c r="I59" s="76">
        <v>0</v>
      </c>
      <c r="J59" s="46">
        <f t="shared" si="7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9</v>
      </c>
      <c r="F64" s="71"/>
      <c r="G64" s="46">
        <f t="shared" si="6"/>
        <v>9</v>
      </c>
      <c r="H64" s="78">
        <v>0</v>
      </c>
      <c r="I64" s="76">
        <v>0</v>
      </c>
      <c r="J64" s="46">
        <f t="shared" si="7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5</v>
      </c>
      <c r="F65" s="71"/>
      <c r="G65" s="46">
        <f t="shared" si="6"/>
        <v>5</v>
      </c>
      <c r="H65" s="78">
        <v>0</v>
      </c>
      <c r="I65" s="76">
        <v>0</v>
      </c>
      <c r="J65" s="46">
        <f t="shared" si="7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6</v>
      </c>
      <c r="F66" s="71"/>
      <c r="G66" s="46">
        <f t="shared" si="6"/>
        <v>6</v>
      </c>
      <c r="H66" s="78">
        <v>0</v>
      </c>
      <c r="I66" s="76">
        <v>0</v>
      </c>
      <c r="J66" s="46">
        <f t="shared" si="7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6"/>
        <v>4</v>
      </c>
      <c r="H74" s="78">
        <v>0</v>
      </c>
      <c r="I74" s="76">
        <v>0</v>
      </c>
      <c r="J74" s="46">
        <f t="shared" si="7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6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</v>
      </c>
      <c r="F116" s="71"/>
      <c r="G116" s="46">
        <f t="shared" si="21"/>
        <v>2</v>
      </c>
      <c r="H116" s="78">
        <v>0</v>
      </c>
      <c r="I116" s="76">
        <v>0</v>
      </c>
      <c r="J116" s="46">
        <f t="shared" si="22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1</v>
      </c>
      <c r="K131" s="72">
        <v>1</v>
      </c>
      <c r="L131" s="22">
        <v>50</v>
      </c>
      <c r="M131" s="65">
        <f t="shared" si="8"/>
        <v>50</v>
      </c>
      <c r="N131" s="17" t="s">
        <v>1436</v>
      </c>
      <c r="O131" s="18">
        <v>50</v>
      </c>
      <c r="P131" s="23">
        <f t="shared" si="10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6</v>
      </c>
      <c r="F132" s="71">
        <v>3</v>
      </c>
      <c r="G132" s="46">
        <f t="shared" si="21"/>
        <v>9</v>
      </c>
      <c r="H132" s="78">
        <v>0</v>
      </c>
      <c r="I132" s="76">
        <v>0</v>
      </c>
      <c r="J132" s="46">
        <f t="shared" si="22"/>
        <v>9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7</v>
      </c>
      <c r="F133" s="71"/>
      <c r="G133" s="46">
        <f t="shared" si="21"/>
        <v>7</v>
      </c>
      <c r="H133" s="78">
        <v>0</v>
      </c>
      <c r="I133" s="76">
        <v>0</v>
      </c>
      <c r="J133" s="46">
        <f t="shared" si="22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2</v>
      </c>
      <c r="F175" s="71"/>
      <c r="G175" s="46">
        <f t="shared" si="28"/>
        <v>2</v>
      </c>
      <c r="H175" s="78">
        <v>0</v>
      </c>
      <c r="I175" s="76">
        <v>0</v>
      </c>
      <c r="J175" s="46">
        <f t="shared" si="29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7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6</v>
      </c>
      <c r="F178" s="71"/>
      <c r="G178" s="46">
        <f t="shared" si="28"/>
        <v>6</v>
      </c>
      <c r="H178" s="78">
        <v>0</v>
      </c>
      <c r="I178" s="76">
        <v>0</v>
      </c>
      <c r="J178" s="46">
        <f t="shared" si="29"/>
        <v>6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10</v>
      </c>
      <c r="F180" s="71"/>
      <c r="G180" s="46">
        <f t="shared" si="28"/>
        <v>10</v>
      </c>
      <c r="H180" s="78">
        <v>0</v>
      </c>
      <c r="I180" s="76">
        <v>0</v>
      </c>
      <c r="J180" s="46">
        <f t="shared" si="29"/>
        <v>9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20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231</v>
      </c>
      <c r="F188" s="71"/>
      <c r="G188" s="46">
        <f>E188+F188</f>
        <v>231</v>
      </c>
      <c r="H188" s="78">
        <v>0</v>
      </c>
      <c r="I188" s="76">
        <v>0</v>
      </c>
      <c r="J188" s="46">
        <f>+G188-H188-K188-I188</f>
        <v>171</v>
      </c>
      <c r="K188" s="72">
        <v>60</v>
      </c>
      <c r="L188" s="20">
        <v>15</v>
      </c>
      <c r="M188" s="65">
        <f>+L188*K188</f>
        <v>900</v>
      </c>
      <c r="N188" s="17" t="s">
        <v>16</v>
      </c>
      <c r="O188" s="18">
        <v>300</v>
      </c>
      <c r="P188" s="120">
        <f t="shared" si="27"/>
        <v>600</v>
      </c>
      <c r="Q188" s="90">
        <v>3.5</v>
      </c>
      <c r="R188" s="43">
        <f>+K188*Q188</f>
        <v>210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3</v>
      </c>
      <c r="F202" s="71"/>
      <c r="G202" s="46">
        <f t="shared" si="28"/>
        <v>3</v>
      </c>
      <c r="H202" s="78">
        <v>0</v>
      </c>
      <c r="I202" s="76">
        <v>0</v>
      </c>
      <c r="J202" s="46">
        <f t="shared" si="29"/>
        <v>3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1</v>
      </c>
      <c r="F204" s="71"/>
      <c r="G204" s="46">
        <f t="shared" si="28"/>
        <v>1</v>
      </c>
      <c r="H204" s="78">
        <v>0</v>
      </c>
      <c r="I204" s="76">
        <v>0</v>
      </c>
      <c r="J204" s="46">
        <f t="shared" si="29"/>
        <v>1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5</v>
      </c>
      <c r="F208" s="71"/>
      <c r="G208" s="46">
        <f t="shared" si="28"/>
        <v>5</v>
      </c>
      <c r="H208" s="78">
        <v>0</v>
      </c>
      <c r="I208" s="76">
        <v>0</v>
      </c>
      <c r="J208" s="46">
        <f t="shared" si="29"/>
        <v>4</v>
      </c>
      <c r="K208" s="72">
        <v>1</v>
      </c>
      <c r="L208" s="20">
        <v>50</v>
      </c>
      <c r="M208" s="65">
        <f t="shared" si="32"/>
        <v>50</v>
      </c>
      <c r="N208" s="17" t="s">
        <v>16</v>
      </c>
      <c r="O208" s="18"/>
      <c r="P208" s="120">
        <f t="shared" si="27"/>
        <v>50</v>
      </c>
      <c r="Q208" s="90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60</v>
      </c>
      <c r="P209" s="120">
        <f t="shared" si="27"/>
        <v>60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208</v>
      </c>
      <c r="F216" s="71"/>
      <c r="G216" s="46">
        <f t="shared" si="28"/>
        <v>208</v>
      </c>
      <c r="H216" s="78">
        <v>0</v>
      </c>
      <c r="I216" s="76">
        <v>0</v>
      </c>
      <c r="J216" s="46">
        <f t="shared" si="29"/>
        <v>208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7</v>
      </c>
      <c r="F217" s="71"/>
      <c r="G217" s="46">
        <f t="shared" si="28"/>
        <v>7</v>
      </c>
      <c r="H217" s="78">
        <v>0</v>
      </c>
      <c r="I217" s="76">
        <v>0</v>
      </c>
      <c r="J217" s="46">
        <f t="shared" si="29"/>
        <v>7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2</v>
      </c>
      <c r="F221" s="71"/>
      <c r="G221" s="46">
        <f t="shared" si="28"/>
        <v>2</v>
      </c>
      <c r="H221" s="78">
        <v>0</v>
      </c>
      <c r="I221" s="76">
        <v>0</v>
      </c>
      <c r="J221" s="46">
        <f t="shared" si="29"/>
        <v>2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2</v>
      </c>
      <c r="F222" s="71"/>
      <c r="G222" s="46">
        <f t="shared" si="28"/>
        <v>2</v>
      </c>
      <c r="H222" s="78">
        <v>0</v>
      </c>
      <c r="I222" s="76">
        <v>0</v>
      </c>
      <c r="J222" s="46">
        <f t="shared" si="29"/>
        <v>2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11</v>
      </c>
      <c r="F223" s="71"/>
      <c r="G223" s="46">
        <f t="shared" si="28"/>
        <v>11</v>
      </c>
      <c r="H223" s="78">
        <v>0</v>
      </c>
      <c r="I223" s="76">
        <v>0</v>
      </c>
      <c r="J223" s="46">
        <f t="shared" si="29"/>
        <v>11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479</v>
      </c>
      <c r="F224" s="71"/>
      <c r="G224" s="46">
        <f t="shared" si="28"/>
        <v>479</v>
      </c>
      <c r="H224" s="78">
        <v>0</v>
      </c>
      <c r="I224" s="76">
        <v>0</v>
      </c>
      <c r="J224" s="46">
        <f t="shared" si="29"/>
        <v>419</v>
      </c>
      <c r="K224" s="72">
        <v>60</v>
      </c>
      <c r="L224" s="20">
        <v>4</v>
      </c>
      <c r="M224" s="65">
        <f t="shared" si="32"/>
        <v>240</v>
      </c>
      <c r="N224" s="17" t="s">
        <v>16</v>
      </c>
      <c r="O224" s="18"/>
      <c r="P224" s="120">
        <f t="shared" si="37"/>
        <v>240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+'29'!J251</f>
        <v>0</v>
      </c>
      <c r="F251" s="71">
        <v>10</v>
      </c>
      <c r="G251" s="46">
        <f t="shared" si="40"/>
        <v>10</v>
      </c>
      <c r="H251" s="78">
        <v>0</v>
      </c>
      <c r="I251" s="76">
        <v>0</v>
      </c>
      <c r="J251" s="46">
        <f t="shared" si="41"/>
        <v>9</v>
      </c>
      <c r="K251" s="72">
        <v>1</v>
      </c>
      <c r="L251" s="20">
        <v>35</v>
      </c>
      <c r="M251" s="65">
        <f t="shared" si="32"/>
        <v>35</v>
      </c>
      <c r="N251" s="17" t="s">
        <v>1436</v>
      </c>
      <c r="O251" s="18">
        <v>35</v>
      </c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+'29'!J252</f>
        <v>18</v>
      </c>
      <c r="F252" s="71"/>
      <c r="G252" s="46">
        <f t="shared" si="40"/>
        <v>18</v>
      </c>
      <c r="H252" s="78">
        <v>0</v>
      </c>
      <c r="I252" s="76">
        <v>0</v>
      </c>
      <c r="J252" s="46">
        <f t="shared" si="41"/>
        <v>18</v>
      </c>
      <c r="K252" s="72"/>
      <c r="L252" s="20">
        <v>19</v>
      </c>
      <c r="M252" s="65">
        <f t="shared" si="32"/>
        <v>0</v>
      </c>
      <c r="N252" s="17" t="s">
        <v>1427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1112400</v>
      </c>
      <c r="C253" s="19" t="s">
        <v>1449</v>
      </c>
      <c r="D253" s="10" t="s">
        <v>434</v>
      </c>
      <c r="E253" s="64">
        <f>+'29'!J253</f>
        <v>4</v>
      </c>
      <c r="F253" s="71"/>
      <c r="G253" s="46">
        <f t="shared" si="40"/>
        <v>4</v>
      </c>
      <c r="H253" s="78">
        <v>0</v>
      </c>
      <c r="I253" s="76">
        <v>0</v>
      </c>
      <c r="J253" s="46">
        <f t="shared" si="41"/>
        <v>4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20049130</v>
      </c>
      <c r="C254" s="19" t="s">
        <v>1450</v>
      </c>
      <c r="D254" s="10" t="s">
        <v>434</v>
      </c>
      <c r="E254" s="64">
        <f>+'29'!J254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35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1451</v>
      </c>
      <c r="D255" s="10" t="s">
        <v>434</v>
      </c>
      <c r="E255" s="64">
        <f>+'29'!J255</f>
        <v>2</v>
      </c>
      <c r="F255" s="71"/>
      <c r="G255" s="46">
        <f t="shared" si="40"/>
        <v>2</v>
      </c>
      <c r="H255" s="78">
        <v>0</v>
      </c>
      <c r="I255" s="76">
        <v>0</v>
      </c>
      <c r="J255" s="46">
        <f t="shared" si="41"/>
        <v>1</v>
      </c>
      <c r="K255" s="72">
        <v>1</v>
      </c>
      <c r="L255" s="20">
        <v>35</v>
      </c>
      <c r="M255" s="65">
        <f t="shared" si="32"/>
        <v>35</v>
      </c>
      <c r="N255" s="17" t="s">
        <v>16</v>
      </c>
      <c r="O255" s="18"/>
      <c r="P255" s="120">
        <f t="shared" si="37"/>
        <v>35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20059796</v>
      </c>
      <c r="C256" s="19" t="s">
        <v>1452</v>
      </c>
      <c r="D256" s="10" t="s">
        <v>434</v>
      </c>
      <c r="E256" s="64">
        <f>+'29'!J256</f>
        <v>2</v>
      </c>
      <c r="F256" s="71"/>
      <c r="G256" s="46">
        <f t="shared" ref="G256:G257" si="48">E256+F256</f>
        <v>2</v>
      </c>
      <c r="H256" s="78">
        <v>0</v>
      </c>
      <c r="I256" s="76">
        <v>0</v>
      </c>
      <c r="J256" s="46">
        <f t="shared" si="41"/>
        <v>1</v>
      </c>
      <c r="K256" s="72">
        <v>1</v>
      </c>
      <c r="L256" s="20">
        <v>22</v>
      </c>
      <c r="M256" s="65">
        <f t="shared" si="32"/>
        <v>22</v>
      </c>
      <c r="N256" s="17" t="s">
        <v>16</v>
      </c>
      <c r="O256" s="18">
        <v>2</v>
      </c>
      <c r="P256" s="120">
        <f t="shared" si="37"/>
        <v>20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20060974</v>
      </c>
      <c r="C257" s="19" t="s">
        <v>1453</v>
      </c>
      <c r="D257" s="10" t="s">
        <v>434</v>
      </c>
      <c r="E257" s="64">
        <f>+'29'!J257</f>
        <v>3</v>
      </c>
      <c r="F257" s="71"/>
      <c r="G257" s="46">
        <f t="shared" si="48"/>
        <v>3</v>
      </c>
      <c r="H257" s="78">
        <v>0</v>
      </c>
      <c r="I257" s="76">
        <v>0</v>
      </c>
      <c r="J257" s="46">
        <f t="shared" ref="J257" si="49">+G257-H257-K257-I257</f>
        <v>3</v>
      </c>
      <c r="K257" s="72"/>
      <c r="L257" s="20">
        <v>35</v>
      </c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>
        <v>1004050</v>
      </c>
      <c r="C258" s="19" t="s">
        <v>135</v>
      </c>
      <c r="D258" s="10" t="s">
        <v>434</v>
      </c>
      <c r="E258" s="64">
        <f>+'29'!J258</f>
        <v>0</v>
      </c>
      <c r="F258" s="71">
        <v>29</v>
      </c>
      <c r="G258" s="46">
        <f t="shared" si="38"/>
        <v>29</v>
      </c>
      <c r="H258" s="78">
        <v>0</v>
      </c>
      <c r="I258" s="76">
        <v>0</v>
      </c>
      <c r="J258" s="46">
        <f t="shared" si="39"/>
        <v>27</v>
      </c>
      <c r="K258" s="72">
        <v>2</v>
      </c>
      <c r="L258" s="20">
        <v>55</v>
      </c>
      <c r="M258" s="65">
        <f t="shared" si="32"/>
        <v>110</v>
      </c>
      <c r="N258" s="17" t="s">
        <v>16</v>
      </c>
      <c r="O258" s="18">
        <v>70</v>
      </c>
      <c r="P258" s="120">
        <f t="shared" si="37"/>
        <v>40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1092.3799999999999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3407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1440</v>
      </c>
      <c r="P264" s="2">
        <v>300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tabSelected="1" zoomScale="80" zoomScaleNormal="80" workbookViewId="0">
      <pane xSplit="10" ySplit="4" topLeftCell="K247" activePane="bottomRight" state="frozen"/>
      <selection activeCell="B36" sqref="B36:N36"/>
      <selection pane="topRight" activeCell="B36" sqref="B36:N36"/>
      <selection pane="bottomLeft" activeCell="B36" sqref="B36:N36"/>
      <selection pane="bottomRight" activeCell="H261" sqref="H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2" t="s">
        <v>1432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79</v>
      </c>
      <c r="F6" s="71"/>
      <c r="G6" s="46">
        <f t="shared" si="0"/>
        <v>79</v>
      </c>
      <c r="H6" s="78">
        <v>0</v>
      </c>
      <c r="I6" s="76">
        <v>10</v>
      </c>
      <c r="J6" s="46">
        <f t="shared" si="1"/>
        <v>67</v>
      </c>
      <c r="K6" s="72">
        <v>2</v>
      </c>
      <c r="L6" s="15">
        <v>100</v>
      </c>
      <c r="M6" s="65">
        <f t="shared" ref="M6:M80" si="2">+L6*K6</f>
        <v>200</v>
      </c>
      <c r="N6" s="17" t="s">
        <v>1457</v>
      </c>
      <c r="O6" s="18"/>
      <c r="P6" s="120">
        <f t="shared" ref="P6:P69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110045</v>
      </c>
      <c r="C9" s="19" t="s">
        <v>1433</v>
      </c>
      <c r="D9" s="10" t="s">
        <v>434</v>
      </c>
      <c r="E9" s="64">
        <f>+'30'!J9</f>
        <v>0</v>
      </c>
      <c r="F9" s="71"/>
      <c r="G9" s="46"/>
      <c r="H9" s="78"/>
      <c r="I9" s="76"/>
      <c r="J9" s="46"/>
      <c r="K9" s="72"/>
      <c r="L9" s="15">
        <v>100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1007019</v>
      </c>
      <c r="C36" s="19" t="s">
        <v>1446</v>
      </c>
      <c r="D36" s="10" t="s">
        <v>434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40</v>
      </c>
      <c r="M36" s="65">
        <f t="shared" si="2"/>
        <v>0</v>
      </c>
      <c r="N36" s="17" t="s">
        <v>1427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1006983</v>
      </c>
      <c r="C37" s="19" t="s">
        <v>1445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20</v>
      </c>
      <c r="M37" s="65">
        <f t="shared" si="2"/>
        <v>0</v>
      </c>
      <c r="N37" s="17" t="s">
        <v>1427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1428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1429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9</v>
      </c>
      <c r="F64" s="71"/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9</v>
      </c>
      <c r="F132" s="71"/>
      <c r="G132" s="46">
        <f t="shared" si="20"/>
        <v>9</v>
      </c>
      <c r="H132" s="78">
        <v>0</v>
      </c>
      <c r="I132" s="76">
        <v>0</v>
      </c>
      <c r="J132" s="46">
        <f t="shared" si="21"/>
        <v>9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0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171</v>
      </c>
      <c r="F188" s="71"/>
      <c r="G188" s="46">
        <f>E188+F188</f>
        <v>171</v>
      </c>
      <c r="H188" s="78">
        <v>0</v>
      </c>
      <c r="I188" s="76">
        <v>0</v>
      </c>
      <c r="J188" s="46">
        <f>+G188-H188-K188-I188</f>
        <v>171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4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1</v>
      </c>
      <c r="F204" s="71"/>
      <c r="G204" s="46">
        <f t="shared" si="27"/>
        <v>1</v>
      </c>
      <c r="H204" s="78">
        <v>0</v>
      </c>
      <c r="I204" s="76">
        <v>0</v>
      </c>
      <c r="J204" s="46">
        <f t="shared" si="28"/>
        <v>1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208</v>
      </c>
      <c r="F216" s="71"/>
      <c r="G216" s="46">
        <f t="shared" si="27"/>
        <v>208</v>
      </c>
      <c r="H216" s="78">
        <v>0</v>
      </c>
      <c r="I216" s="76">
        <v>0</v>
      </c>
      <c r="J216" s="46">
        <f t="shared" si="28"/>
        <v>208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7</v>
      </c>
      <c r="F217" s="71"/>
      <c r="G217" s="46">
        <f t="shared" si="27"/>
        <v>7</v>
      </c>
      <c r="H217" s="78">
        <v>0</v>
      </c>
      <c r="I217" s="76">
        <v>0</v>
      </c>
      <c r="J217" s="46">
        <f t="shared" si="28"/>
        <v>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2</v>
      </c>
      <c r="F221" s="71"/>
      <c r="G221" s="46">
        <f t="shared" si="27"/>
        <v>2</v>
      </c>
      <c r="H221" s="78">
        <v>0</v>
      </c>
      <c r="I221" s="76">
        <v>0</v>
      </c>
      <c r="J221" s="46">
        <f t="shared" si="28"/>
        <v>2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2</v>
      </c>
      <c r="F222" s="71"/>
      <c r="G222" s="46">
        <f t="shared" si="27"/>
        <v>2</v>
      </c>
      <c r="H222" s="78">
        <v>0</v>
      </c>
      <c r="I222" s="76">
        <v>0</v>
      </c>
      <c r="J222" s="46">
        <f t="shared" si="28"/>
        <v>1</v>
      </c>
      <c r="K222" s="72">
        <v>1</v>
      </c>
      <c r="L222" s="20">
        <v>200</v>
      </c>
      <c r="M222" s="65">
        <f t="shared" si="31"/>
        <v>200</v>
      </c>
      <c r="N222" s="17" t="s">
        <v>16</v>
      </c>
      <c r="O222" s="18"/>
      <c r="P222" s="120">
        <f t="shared" si="35"/>
        <v>200</v>
      </c>
      <c r="Q222" s="90">
        <v>250</v>
      </c>
      <c r="R222" s="43">
        <f t="shared" si="32"/>
        <v>250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11</v>
      </c>
      <c r="F223" s="71"/>
      <c r="G223" s="46">
        <f t="shared" si="27"/>
        <v>11</v>
      </c>
      <c r="H223" s="78">
        <v>0</v>
      </c>
      <c r="I223" s="76">
        <v>0</v>
      </c>
      <c r="J223" s="46">
        <f t="shared" si="28"/>
        <v>10</v>
      </c>
      <c r="K223" s="72">
        <v>1</v>
      </c>
      <c r="L223" s="20">
        <v>55</v>
      </c>
      <c r="M223" s="65">
        <f t="shared" si="31"/>
        <v>55</v>
      </c>
      <c r="N223" s="17" t="s">
        <v>16</v>
      </c>
      <c r="O223" s="18"/>
      <c r="P223" s="120">
        <f t="shared" si="35"/>
        <v>55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419</v>
      </c>
      <c r="F224" s="71"/>
      <c r="G224" s="46">
        <f t="shared" si="27"/>
        <v>419</v>
      </c>
      <c r="H224" s="78">
        <v>0</v>
      </c>
      <c r="I224" s="76">
        <v>0</v>
      </c>
      <c r="J224" s="46">
        <f t="shared" si="28"/>
        <v>419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>
        <v>10</v>
      </c>
      <c r="G241" s="46">
        <f t="shared" si="39"/>
        <v>10</v>
      </c>
      <c r="H241" s="78">
        <v>0</v>
      </c>
      <c r="I241" s="76">
        <v>0</v>
      </c>
      <c r="J241" s="46">
        <f t="shared" si="40"/>
        <v>0</v>
      </c>
      <c r="K241" s="72">
        <v>10</v>
      </c>
      <c r="L241" s="20">
        <v>100</v>
      </c>
      <c r="M241" s="65">
        <f t="shared" si="41"/>
        <v>1000</v>
      </c>
      <c r="N241" s="17" t="s">
        <v>16</v>
      </c>
      <c r="O241" s="18">
        <v>300</v>
      </c>
      <c r="P241" s="120">
        <f t="shared" ref="P241:P247" si="43">SUM(M241-O241)</f>
        <v>700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ref="P248:P258" si="47">SUM(M248-O248)</f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4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434</v>
      </c>
      <c r="E251" s="64">
        <f>+'30'!J251</f>
        <v>9</v>
      </c>
      <c r="F251" s="71"/>
      <c r="G251" s="46"/>
      <c r="H251" s="78"/>
      <c r="I251" s="76"/>
      <c r="J251" s="46"/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20060184</v>
      </c>
      <c r="C252" s="19" t="s">
        <v>1442</v>
      </c>
      <c r="D252" s="10" t="s">
        <v>434</v>
      </c>
      <c r="E252" s="64">
        <f>+'30'!J252</f>
        <v>18</v>
      </c>
      <c r="F252" s="71"/>
      <c r="G252" s="46">
        <f t="shared" ref="G252:G258" si="49">E252+F252</f>
        <v>18</v>
      </c>
      <c r="H252" s="78">
        <v>0</v>
      </c>
      <c r="I252" s="76">
        <v>0</v>
      </c>
      <c r="J252" s="46">
        <f t="shared" ref="J252:J258" si="50">+G252-H252-K252-I252</f>
        <v>18</v>
      </c>
      <c r="K252" s="72"/>
      <c r="L252" s="20">
        <v>19</v>
      </c>
      <c r="M252" s="65">
        <f t="shared" si="31"/>
        <v>0</v>
      </c>
      <c r="N252" s="17" t="s">
        <v>1427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1112400</v>
      </c>
      <c r="C253" s="19" t="s">
        <v>1449</v>
      </c>
      <c r="D253" s="10" t="s">
        <v>434</v>
      </c>
      <c r="E253" s="64">
        <f>+'30'!J253</f>
        <v>4</v>
      </c>
      <c r="F253" s="71"/>
      <c r="G253" s="46">
        <f t="shared" si="49"/>
        <v>4</v>
      </c>
      <c r="H253" s="78">
        <v>0</v>
      </c>
      <c r="I253" s="76">
        <v>0</v>
      </c>
      <c r="J253" s="46">
        <f t="shared" si="50"/>
        <v>3</v>
      </c>
      <c r="K253" s="72">
        <v>1</v>
      </c>
      <c r="L253" s="20">
        <v>15</v>
      </c>
      <c r="M253" s="65">
        <f t="shared" ref="M253" si="51">+L253*K253</f>
        <v>15</v>
      </c>
      <c r="N253" s="17" t="s">
        <v>16</v>
      </c>
      <c r="O253" s="18"/>
      <c r="P253" s="120">
        <f t="shared" ref="P253" si="52">SUM(M253-O253)</f>
        <v>15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20049130</v>
      </c>
      <c r="C254" s="19" t="s">
        <v>1450</v>
      </c>
      <c r="D254" s="10" t="s">
        <v>434</v>
      </c>
      <c r="E254" s="64">
        <f>+'30'!J254</f>
        <v>1</v>
      </c>
      <c r="F254" s="71"/>
      <c r="G254" s="46">
        <f t="shared" si="49"/>
        <v>1</v>
      </c>
      <c r="H254" s="78">
        <v>0</v>
      </c>
      <c r="I254" s="76">
        <v>0</v>
      </c>
      <c r="J254" s="46">
        <f t="shared" si="50"/>
        <v>1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20051101</v>
      </c>
      <c r="C255" s="19" t="s">
        <v>1451</v>
      </c>
      <c r="D255" s="10" t="s">
        <v>434</v>
      </c>
      <c r="E255" s="64">
        <f>+'30'!J255</f>
        <v>1</v>
      </c>
      <c r="F255" s="71"/>
      <c r="G255" s="46">
        <f t="shared" si="49"/>
        <v>1</v>
      </c>
      <c r="H255" s="78">
        <v>0</v>
      </c>
      <c r="I255" s="76">
        <v>0</v>
      </c>
      <c r="J255" s="46">
        <f t="shared" si="50"/>
        <v>1</v>
      </c>
      <c r="K255" s="72"/>
      <c r="L255" s="20">
        <v>35</v>
      </c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20059796</v>
      </c>
      <c r="C256" s="19" t="s">
        <v>1452</v>
      </c>
      <c r="D256" s="10" t="s">
        <v>434</v>
      </c>
      <c r="E256" s="64">
        <f>+'30'!J256</f>
        <v>1</v>
      </c>
      <c r="F256" s="71"/>
      <c r="G256" s="46">
        <f t="shared" si="49"/>
        <v>1</v>
      </c>
      <c r="H256" s="78">
        <v>0</v>
      </c>
      <c r="I256" s="76">
        <v>0</v>
      </c>
      <c r="J256" s="46">
        <f t="shared" si="50"/>
        <v>1</v>
      </c>
      <c r="K256" s="72"/>
      <c r="L256" s="20">
        <v>22</v>
      </c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20060974</v>
      </c>
      <c r="C257" s="19" t="s">
        <v>1453</v>
      </c>
      <c r="D257" s="10" t="s">
        <v>434</v>
      </c>
      <c r="E257" s="64">
        <f>+'30'!J257</f>
        <v>3</v>
      </c>
      <c r="F257" s="71"/>
      <c r="G257" s="46">
        <f t="shared" si="49"/>
        <v>3</v>
      </c>
      <c r="H257" s="78">
        <v>0</v>
      </c>
      <c r="I257" s="76">
        <v>0</v>
      </c>
      <c r="J257" s="46">
        <f t="shared" si="50"/>
        <v>3</v>
      </c>
      <c r="K257" s="72"/>
      <c r="L257" s="20">
        <v>35</v>
      </c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>
        <v>1004050</v>
      </c>
      <c r="C258" s="19" t="s">
        <v>135</v>
      </c>
      <c r="D258" s="10" t="s">
        <v>434</v>
      </c>
      <c r="E258" s="64">
        <f>+'30'!J258</f>
        <v>27</v>
      </c>
      <c r="F258" s="71"/>
      <c r="G258" s="46">
        <f t="shared" si="49"/>
        <v>27</v>
      </c>
      <c r="H258" s="78">
        <v>0</v>
      </c>
      <c r="I258" s="76">
        <v>0</v>
      </c>
      <c r="J258" s="46">
        <f t="shared" si="50"/>
        <v>22</v>
      </c>
      <c r="K258" s="72">
        <v>5</v>
      </c>
      <c r="L258" s="20">
        <v>40</v>
      </c>
      <c r="M258" s="65">
        <f t="shared" si="31"/>
        <v>200</v>
      </c>
      <c r="N258" s="17" t="s">
        <v>16</v>
      </c>
      <c r="O258" s="18">
        <v>100</v>
      </c>
      <c r="P258" s="120">
        <f t="shared" si="47"/>
        <v>100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+'30'!J259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465.65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545</v>
      </c>
      <c r="O264" s="2">
        <v>390</v>
      </c>
      <c r="P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1" t="s">
        <v>242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O2" s="192" t="s">
        <v>0</v>
      </c>
      <c r="P2" s="192"/>
      <c r="Q2" s="192"/>
      <c r="R2" s="192"/>
      <c r="S2" s="192"/>
      <c r="T2" s="192"/>
      <c r="U2" s="192"/>
      <c r="V2" s="192"/>
      <c r="W2" s="192"/>
      <c r="X2" s="192"/>
      <c r="Y2" s="192"/>
    </row>
    <row r="3" spans="1:26" s="5" customFormat="1" ht="26.25" x14ac:dyDescent="0.55000000000000004">
      <c r="A3" s="190" t="s">
        <v>1</v>
      </c>
      <c r="B3" s="190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78" t="s">
        <v>10</v>
      </c>
      <c r="O3" s="190" t="s">
        <v>1</v>
      </c>
      <c r="P3" s="190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78" t="s">
        <v>10</v>
      </c>
    </row>
    <row r="4" spans="1:26" s="5" customFormat="1" ht="27" thickBot="1" x14ac:dyDescent="0.6">
      <c r="A4" s="190"/>
      <c r="B4" s="190"/>
      <c r="C4" s="188"/>
      <c r="D4" s="188"/>
      <c r="E4" s="188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78"/>
      <c r="O4" s="190"/>
      <c r="P4" s="190"/>
      <c r="Q4" s="188"/>
      <c r="R4" s="188"/>
      <c r="S4" s="188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4" t="s">
        <v>119</v>
      </c>
      <c r="Q107" s="185"/>
      <c r="R107" s="185"/>
      <c r="S107" s="185"/>
      <c r="T107" s="185"/>
      <c r="U107" s="185"/>
      <c r="V107" s="185"/>
      <c r="W107" s="18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9" t="s">
        <v>213</v>
      </c>
      <c r="N205" s="18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3" t="s">
        <v>202</v>
      </c>
      <c r="J207" s="18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1" t="s">
        <v>203</v>
      </c>
      <c r="J208" s="18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1" t="s">
        <v>205</v>
      </c>
      <c r="J210" s="182"/>
      <c r="K210" s="36">
        <v>0</v>
      </c>
    </row>
    <row r="211" spans="1:11" ht="25.5" x14ac:dyDescent="0.55000000000000004">
      <c r="A211" s="1"/>
      <c r="C211" s="31"/>
      <c r="E211" s="31"/>
      <c r="G211" s="31"/>
      <c r="I211" s="181" t="s">
        <v>206</v>
      </c>
      <c r="J211" s="182"/>
      <c r="K211" s="36">
        <v>0</v>
      </c>
    </row>
    <row r="212" spans="1:11" ht="25.5" x14ac:dyDescent="0.55000000000000004">
      <c r="A212" s="1"/>
      <c r="C212" s="31"/>
      <c r="E212" s="31"/>
      <c r="G212" s="31"/>
      <c r="I212" s="181" t="s">
        <v>207</v>
      </c>
      <c r="J212" s="18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1" t="s">
        <v>208</v>
      </c>
      <c r="J213" s="18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1" t="s">
        <v>209</v>
      </c>
      <c r="J214" s="182"/>
      <c r="K214" s="37">
        <v>0</v>
      </c>
    </row>
    <row r="215" spans="1:11" ht="25.5" x14ac:dyDescent="0.55000000000000004">
      <c r="A215" s="1"/>
      <c r="C215" s="31"/>
      <c r="E215" s="31"/>
      <c r="G215" s="31"/>
      <c r="I215" s="181" t="s">
        <v>210</v>
      </c>
      <c r="J215" s="182"/>
      <c r="K215" s="33">
        <f>+K214-K213</f>
        <v>0</v>
      </c>
    </row>
    <row r="216" spans="1:11" ht="25.5" x14ac:dyDescent="0.55000000000000004">
      <c r="G216" s="2"/>
      <c r="I216" s="181" t="s">
        <v>211</v>
      </c>
      <c r="J216" s="18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2025-09-02T07:27:59Z</dcterms:modified>
</cp:coreProperties>
</file>